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bhaindia-my.sharepoint.com/personal/hemanth_s_sobha_com1/Documents/Estimation - drawings &amp; Working sheets/Raw Drawings from design team/"/>
    </mc:Choice>
  </mc:AlternateContent>
  <xr:revisionPtr revIDLastSave="0" documentId="8_{6EEE183B-C967-4353-A08B-0E98B379CE37}" xr6:coauthVersionLast="47" xr6:coauthVersionMax="47" xr10:uidLastSave="{00000000-0000-0000-0000-000000000000}"/>
  <bookViews>
    <workbookView xWindow="-110" yWindow="-110" windowWidth="19420" windowHeight="10300" activeTab="6" xr2:uid="{BA7FFC13-39B6-414F-9A3E-886ECF782268}"/>
  </bookViews>
  <sheets>
    <sheet name="Abstract" sheetId="1" r:id="rId1"/>
    <sheet name="RW Footing" sheetId="2" r:id="rId2"/>
    <sheet name="Retaining wall" sheetId="3" r:id="rId3"/>
    <sheet name="Footing" sheetId="4" r:id="rId4"/>
    <sheet name="Columns" sheetId="5" r:id="rId5"/>
    <sheet name="Beams" sheetId="6" r:id="rId6"/>
    <sheet name="Slabs" sheetId="7" r:id="rId7"/>
    <sheet name="Staircase 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\0" localSheetId="5">#REF!</definedName>
    <definedName name="\0" localSheetId="2">#REF!</definedName>
    <definedName name="\0" localSheetId="1">#REF!</definedName>
    <definedName name="\0">#REF!</definedName>
    <definedName name="\a" localSheetId="5">#REF!</definedName>
    <definedName name="\a" localSheetId="2">#REF!</definedName>
    <definedName name="\a">#REF!</definedName>
    <definedName name="\C" localSheetId="5">#REF!</definedName>
    <definedName name="\C">#REF!</definedName>
    <definedName name="\kl" localSheetId="2">#REF!</definedName>
    <definedName name="\kl">#REF!</definedName>
    <definedName name="\l" localSheetId="2">#REF!</definedName>
    <definedName name="\l">#REF!</definedName>
    <definedName name="\p" localSheetId="2">#REF!</definedName>
    <definedName name="\p">#REF!</definedName>
    <definedName name="______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 localSheetId="5">#REF!</definedName>
    <definedName name="__________________________________________iv66666" localSheetId="2">#REF!</definedName>
    <definedName name="__________________________________________iv66666">#REF!</definedName>
    <definedName name="_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 localSheetId="5">#REF!</definedName>
    <definedName name="_________________________________________b1">#REF!</definedName>
    <definedName name="_________________________________________B100000" localSheetId="5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 localSheetId="5">#REF!</definedName>
    <definedName name="________________________________________aj1">#REF!</definedName>
    <definedName name="________________________________________b1" localSheetId="5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 localSheetId="5">#REF!</definedName>
    <definedName name="_______________________________________aj1">#REF!</definedName>
    <definedName name="_______________________________________b1" localSheetId="5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 localSheetId="5">#REF!</definedName>
    <definedName name="_______________________________________iv66666" localSheetId="2">#REF!</definedName>
    <definedName name="_______________________________________iv66666">#REF!</definedName>
    <definedName name="_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 localSheetId="5">#REF!</definedName>
    <definedName name="______________________________________aj1">#REF!</definedName>
    <definedName name="______________________________________b1" localSheetId="5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 localSheetId="5">#REF!</definedName>
    <definedName name="______________________________________iv66666" localSheetId="2">#REF!</definedName>
    <definedName name="______________________________________iv66666">#REF!</definedName>
    <definedName name="_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 localSheetId="5">#REF!</definedName>
    <definedName name="_____________________________________aj1">#REF!</definedName>
    <definedName name="_____________________________________b1" localSheetId="5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 localSheetId="5">#REF!</definedName>
    <definedName name="_____________________________________iv66666" localSheetId="2">#REF!</definedName>
    <definedName name="_____________________________________iv66666">#REF!</definedName>
    <definedName name="_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 localSheetId="5">#REF!</definedName>
    <definedName name="____________________________________aj1">#REF!</definedName>
    <definedName name="____________________________________b1" localSheetId="5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 localSheetId="5">#REF!</definedName>
    <definedName name="____________________________________iv66666" localSheetId="2">#REF!</definedName>
    <definedName name="____________________________________iv66666">#REF!</definedName>
    <definedName name="_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 localSheetId="5">#REF!</definedName>
    <definedName name="___________________________________aj1">#REF!</definedName>
    <definedName name="___________________________________b1" localSheetId="5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 localSheetId="5">#REF!</definedName>
    <definedName name="___________________________________iv66666" localSheetId="2">#REF!</definedName>
    <definedName name="___________________________________iv66666">#REF!</definedName>
    <definedName name="_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 localSheetId="5">#REF!</definedName>
    <definedName name="__________________________________aj1">#REF!</definedName>
    <definedName name="__________________________________b1" localSheetId="5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 localSheetId="5">#REF!</definedName>
    <definedName name="__________________________________iv66666" localSheetId="2">#REF!</definedName>
    <definedName name="__________________________________iv66666">#REF!</definedName>
    <definedName name="_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 localSheetId="5">#REF!</definedName>
    <definedName name="_________________________________aj1" localSheetId="2">#REF!</definedName>
    <definedName name="_________________________________aj1">#REF!</definedName>
    <definedName name="_________________________________b1" localSheetId="5">#REF!</definedName>
    <definedName name="_________________________________b1" localSheetId="2">#REF!</definedName>
    <definedName name="_________________________________b1">#REF!</definedName>
    <definedName name="_________________________________B100000" localSheetId="2">#REF!</definedName>
    <definedName name="_________________________________B100000">#REF!</definedName>
    <definedName name="_________________________________bol1" localSheetId="2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 localSheetId="5">#REF!</definedName>
    <definedName name="_________________________________iv66666">#REF!</definedName>
    <definedName name="_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 localSheetId="5">#REF!</definedName>
    <definedName name="_________________________________PO2">#REF!</definedName>
    <definedName name="_________________________________sdb2" localSheetId="5">#REF!</definedName>
    <definedName name="_________________________________sdb2" localSheetId="2">#REF!</definedName>
    <definedName name="_________________________________sdb2">#REF!</definedName>
    <definedName name="________________________________aj1" localSheetId="2">#REF!</definedName>
    <definedName name="________________________________aj1">#REF!</definedName>
    <definedName name="________________________________b1" localSheetId="2">#REF!</definedName>
    <definedName name="________________________________b1">#REF!</definedName>
    <definedName name="________________________________B100000" localSheetId="2">#REF!</definedName>
    <definedName name="________________________________B100000">#REF!</definedName>
    <definedName name="________________________________bol1" localSheetId="2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 localSheetId="5">#REF!</definedName>
    <definedName name="________________________________iv66666" localSheetId="2">#REF!</definedName>
    <definedName name="________________________________iv66666">#REF!</definedName>
    <definedName name="_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 localSheetId="5">#REF!</definedName>
    <definedName name="________________________________PO2">#REF!</definedName>
    <definedName name="________________________________sdb2" localSheetId="5">#REF!</definedName>
    <definedName name="________________________________sdb2" localSheetId="2">#REF!</definedName>
    <definedName name="________________________________sdb2">#REF!</definedName>
    <definedName name="_______________________________aj1" localSheetId="2">#REF!</definedName>
    <definedName name="_______________________________aj1">#REF!</definedName>
    <definedName name="_______________________________b1" localSheetId="2">#REF!</definedName>
    <definedName name="_______________________________b1">#REF!</definedName>
    <definedName name="_______________________________B100000" localSheetId="2">#REF!</definedName>
    <definedName name="_______________________________B100000">#REF!</definedName>
    <definedName name="_______________________________bol1" localSheetId="2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 localSheetId="5">#REF!</definedName>
    <definedName name="_______________________________iv66666">#REF!</definedName>
    <definedName name="_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 localSheetId="5">#REF!</definedName>
    <definedName name="_______________________________sdb2" localSheetId="2">#REF!</definedName>
    <definedName name="_______________________________sdb2">#REF!</definedName>
    <definedName name="______________________________aj1" localSheetId="5">#REF!</definedName>
    <definedName name="______________________________aj1" localSheetId="2">#REF!</definedName>
    <definedName name="______________________________aj1">#REF!</definedName>
    <definedName name="______________________________b1" localSheetId="5">#REF!</definedName>
    <definedName name="______________________________b1" localSheetId="2">#REF!</definedName>
    <definedName name="______________________________b1">#REF!</definedName>
    <definedName name="______________________________B100000" localSheetId="2">#REF!</definedName>
    <definedName name="______________________________B100000">#REF!</definedName>
    <definedName name="______________________________bol1" localSheetId="2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 localSheetId="5">#REF!</definedName>
    <definedName name="______________________________iv66666" localSheetId="2">#REF!</definedName>
    <definedName name="______________________________iv66666">#REF!</definedName>
    <definedName name="_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 localSheetId="5">#REF!</definedName>
    <definedName name="______________________________PO2">#REF!</definedName>
    <definedName name="______________________________sdb2" localSheetId="5">#REF!</definedName>
    <definedName name="______________________________sdb2" localSheetId="2">#REF!</definedName>
    <definedName name="______________________________sdb2">#REF!</definedName>
    <definedName name="_____________________________aj1" localSheetId="2">#REF!</definedName>
    <definedName name="_____________________________aj1">#REF!</definedName>
    <definedName name="_____________________________b1" localSheetId="2">#REF!</definedName>
    <definedName name="_____________________________b1">#REF!</definedName>
    <definedName name="_____________________________B100000" localSheetId="2">#REF!</definedName>
    <definedName name="_____________________________B100000">#REF!</definedName>
    <definedName name="_____________________________bol1" localSheetId="2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 localSheetId="5">#REF!</definedName>
    <definedName name="_____________________________iv66666">#REF!</definedName>
    <definedName name="_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 localSheetId="5">#REF!</definedName>
    <definedName name="_____________________________PO2">#REF!</definedName>
    <definedName name="_____________________________sdb2" localSheetId="5">#REF!</definedName>
    <definedName name="_____________________________sdb2" localSheetId="2">#REF!</definedName>
    <definedName name="_____________________________sdb2">#REF!</definedName>
    <definedName name="____________________________aj1" localSheetId="2">#REF!</definedName>
    <definedName name="____________________________aj1">#REF!</definedName>
    <definedName name="____________________________b1" localSheetId="2">#REF!</definedName>
    <definedName name="____________________________b1">#REF!</definedName>
    <definedName name="____________________________B100000" localSheetId="2">#REF!</definedName>
    <definedName name="____________________________B100000">#REF!</definedName>
    <definedName name="____________________________bol1" localSheetId="2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 localSheetId="5">#REF!</definedName>
    <definedName name="____________________________iv66666" localSheetId="2">#REF!</definedName>
    <definedName name="____________________________iv66666">#REF!</definedName>
    <definedName name="_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 localSheetId="5">#REF!</definedName>
    <definedName name="____________________________PO2">#REF!</definedName>
    <definedName name="____________________________sdb2" localSheetId="5">#REF!</definedName>
    <definedName name="____________________________sdb2" localSheetId="2">#REF!</definedName>
    <definedName name="____________________________sdb2">#REF!</definedName>
    <definedName name="____________________________zz65536" localSheetId="5">'[1]B &amp; C class items '!#REF!</definedName>
    <definedName name="____________________________zz65536">#REF!</definedName>
    <definedName name="___________________________aj1" localSheetId="5">#REF!</definedName>
    <definedName name="___________________________aj1" localSheetId="2">#REF!</definedName>
    <definedName name="___________________________aj1" localSheetId="1">#REF!</definedName>
    <definedName name="___________________________aj1">#REF!</definedName>
    <definedName name="___________________________b1" localSheetId="5">#REF!</definedName>
    <definedName name="___________________________b1" localSheetId="2">#REF!</definedName>
    <definedName name="___________________________b1">#REF!</definedName>
    <definedName name="___________________________B100000" localSheetId="5">#REF!</definedName>
    <definedName name="___________________________B100000" localSheetId="2">#REF!</definedName>
    <definedName name="___________________________B100000">#REF!</definedName>
    <definedName name="___________________________bol1" localSheetId="2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#REF!</definedName>
    <definedName name="___________________________iv66666" localSheetId="5">#REF!</definedName>
    <definedName name="___________________________iv66666" localSheetId="2">#REF!</definedName>
    <definedName name="___________________________iv66666" localSheetId="1">#REF!</definedName>
    <definedName name="___________________________iv66666">#REF!</definedName>
    <definedName name="_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 localSheetId="5">#REF!</definedName>
    <definedName name="___________________________PO1" localSheetId="2">#REF!</definedName>
    <definedName name="___________________________PO1">#REF!</definedName>
    <definedName name="___________________________PO2" localSheetId="5">#REF!</definedName>
    <definedName name="___________________________PO2" localSheetId="2">#REF!</definedName>
    <definedName name="___________________________PO2">#REF!</definedName>
    <definedName name="___________________________sdb2" localSheetId="5">#REF!</definedName>
    <definedName name="___________________________sdb2" localSheetId="2">#REF!</definedName>
    <definedName name="___________________________sdb2">#REF!</definedName>
    <definedName name="___________________________zz65536" localSheetId="5">'[1]B &amp; C class items '!#REF!</definedName>
    <definedName name="___________________________zz65536" localSheetId="2">#REF!</definedName>
    <definedName name="___________________________zz65536">#REF!</definedName>
    <definedName name="__________________________aj1" localSheetId="5">#REF!</definedName>
    <definedName name="__________________________aj1" localSheetId="2">#REF!</definedName>
    <definedName name="__________________________aj1" localSheetId="1">#REF!</definedName>
    <definedName name="__________________________aj1">#REF!</definedName>
    <definedName name="__________________________b1" localSheetId="5">#REF!</definedName>
    <definedName name="__________________________b1" localSheetId="2">#REF!</definedName>
    <definedName name="__________________________b1">#REF!</definedName>
    <definedName name="__________________________B100000" localSheetId="5">#REF!</definedName>
    <definedName name="__________________________B100000" localSheetId="2">#REF!</definedName>
    <definedName name="__________________________B100000">#REF!</definedName>
    <definedName name="__________________________bol1" localSheetId="2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#REF!</definedName>
    <definedName name="__________________________DIA1" localSheetId="5">#REF!</definedName>
    <definedName name="__________________________DIA1">#REF!</definedName>
    <definedName name="__________________________DIA2" localSheetId="5">#REF!</definedName>
    <definedName name="__________________________DIA2">#REF!</definedName>
    <definedName name="__________________________iv66666" localSheetId="5">#REF!</definedName>
    <definedName name="__________________________iv66666" localSheetId="2">#REF!</definedName>
    <definedName name="__________________________iv66666">#REF!</definedName>
    <definedName name="_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 localSheetId="5">#REF!</definedName>
    <definedName name="__________________________PO1" localSheetId="2">#REF!</definedName>
    <definedName name="__________________________PO1">#REF!</definedName>
    <definedName name="__________________________PO2" localSheetId="5">#REF!</definedName>
    <definedName name="__________________________PO2" localSheetId="2">#REF!</definedName>
    <definedName name="__________________________PO2">#REF!</definedName>
    <definedName name="__________________________sdb2" localSheetId="5">#REF!</definedName>
    <definedName name="__________________________sdb2" localSheetId="2">#REF!</definedName>
    <definedName name="__________________________sdb2">#REF!</definedName>
    <definedName name="__________________________zz65536" localSheetId="5">'[1]B &amp; C class items '!#REF!</definedName>
    <definedName name="__________________________zz65536">#REF!</definedName>
    <definedName name="_________________________A1" localSheetId="5">'[2]Rate analysis'!$C$2</definedName>
    <definedName name="_________________________A1">#REF!</definedName>
    <definedName name="_________________________aj1" localSheetId="5">#REF!</definedName>
    <definedName name="_________________________aj1" localSheetId="2">#REF!</definedName>
    <definedName name="_________________________aj1">#REF!</definedName>
    <definedName name="_________________________b1" localSheetId="5">#REF!</definedName>
    <definedName name="_________________________b1" localSheetId="2">#REF!</definedName>
    <definedName name="_________________________b1">#REF!</definedName>
    <definedName name="_________________________B100000" localSheetId="5">#REF!</definedName>
    <definedName name="_________________________B100000" localSheetId="2">#REF!</definedName>
    <definedName name="_________________________B100000">#REF!</definedName>
    <definedName name="_________________________bol1" localSheetId="2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#REF!</definedName>
    <definedName name="_________________________iv66666" localSheetId="5">#REF!</definedName>
    <definedName name="_________________________iv66666" localSheetId="2">#REF!</definedName>
    <definedName name="_________________________iv66666" localSheetId="1">#REF!</definedName>
    <definedName name="_________________________iv66666">#REF!</definedName>
    <definedName name="_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 localSheetId="5">#REF!</definedName>
    <definedName name="_________________________PO2">#REF!</definedName>
    <definedName name="_________________________sdb2" localSheetId="5">#REF!</definedName>
    <definedName name="_________________________sdb2" localSheetId="2">#REF!</definedName>
    <definedName name="_________________________sdb2">#REF!</definedName>
    <definedName name="_________________________TB2" localSheetId="5">'[3]SPT vs PHI'!$B$2:$C$65</definedName>
    <definedName name="_________________________TB2">#REF!</definedName>
    <definedName name="_________________________zz65536" localSheetId="5">'[1]B &amp; C class items '!#REF!</definedName>
    <definedName name="_________________________zz65536" localSheetId="2">#REF!</definedName>
    <definedName name="_________________________zz65536">#REF!</definedName>
    <definedName name="________________________A1" localSheetId="5">'[2]Rate analysis'!$C$2</definedName>
    <definedName name="________________________A1">#REF!</definedName>
    <definedName name="________________________aj1" localSheetId="5">#REF!</definedName>
    <definedName name="________________________aj1" localSheetId="2">#REF!</definedName>
    <definedName name="________________________aj1">#REF!</definedName>
    <definedName name="________________________b1" localSheetId="5">#REF!</definedName>
    <definedName name="________________________b1" localSheetId="2">#REF!</definedName>
    <definedName name="________________________b1">#REF!</definedName>
    <definedName name="________________________B100000" localSheetId="5">#REF!</definedName>
    <definedName name="________________________B100000" localSheetId="2">#REF!</definedName>
    <definedName name="________________________B100000">#REF!</definedName>
    <definedName name="________________________bak151" localSheetId="5">'[4]BILL COV'!#REF!</definedName>
    <definedName name="________________________bak151" localSheetId="2">#REF!</definedName>
    <definedName name="________________________bak151">#REF!</definedName>
    <definedName name="________________________bol1" localSheetId="5">#REF!</definedName>
    <definedName name="________________________bol1" localSheetId="2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5">'[4]BILL COV'!#REF!</definedName>
    <definedName name="________________________cbd148" localSheetId="2">#REF!</definedName>
    <definedName name="________________________cbd148" localSheetId="1">#REF!</definedName>
    <definedName name="________________________cbd148">#REF!</definedName>
    <definedName name="_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#REF!</definedName>
    <definedName name="________________________DIA1" localSheetId="5">#REF!</definedName>
    <definedName name="________________________DIA1">#REF!</definedName>
    <definedName name="________________________DIA2" localSheetId="5">#REF!</definedName>
    <definedName name="________________________DIA2">#REF!</definedName>
    <definedName name="________________________iv66666" localSheetId="5">#REF!</definedName>
    <definedName name="________________________iv66666" localSheetId="2">#REF!</definedName>
    <definedName name="________________________iv66666">#REF!</definedName>
    <definedName name="_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 localSheetId="5">#REF!</definedName>
    <definedName name="________________________PO1" localSheetId="2">#REF!</definedName>
    <definedName name="________________________PO1">#REF!</definedName>
    <definedName name="________________________PO2" localSheetId="5">#REF!</definedName>
    <definedName name="________________________PO2" localSheetId="2">#REF!</definedName>
    <definedName name="________________________PO2">#REF!</definedName>
    <definedName name="________________________sdb2" localSheetId="5">#REF!</definedName>
    <definedName name="________________________sdb2" localSheetId="2">#REF!</definedName>
    <definedName name="________________________sdb2">#REF!</definedName>
    <definedName name="________________________TB2" localSheetId="5">'[3]SPT vs PHI'!$B$2:$C$65</definedName>
    <definedName name="________________________TB2">#REF!</definedName>
    <definedName name="________________________zz65536" localSheetId="5">'[1]B &amp; C class items '!#REF!</definedName>
    <definedName name="________________________zz65536" localSheetId="2">#REF!</definedName>
    <definedName name="________________________zz65536">#REF!</definedName>
    <definedName name="_______________________A1" localSheetId="5">'[2]Rate analysis'!$C$2</definedName>
    <definedName name="_______________________A1">#REF!</definedName>
    <definedName name="_______________________aj1" localSheetId="5">#REF!</definedName>
    <definedName name="_______________________aj1" localSheetId="2">#REF!</definedName>
    <definedName name="_______________________aj1">#REF!</definedName>
    <definedName name="_______________________b1" localSheetId="5">#REF!</definedName>
    <definedName name="_______________________b1" localSheetId="2">#REF!</definedName>
    <definedName name="_______________________b1">#REF!</definedName>
    <definedName name="_______________________B100000" localSheetId="5">#REF!</definedName>
    <definedName name="_______________________B100000" localSheetId="2">#REF!</definedName>
    <definedName name="_______________________B100000">#REF!</definedName>
    <definedName name="_______________________bak151" localSheetId="5">'[4]BILL COV'!#REF!</definedName>
    <definedName name="_______________________bak151" localSheetId="2">#REF!</definedName>
    <definedName name="_______________________bak151">#REF!</definedName>
    <definedName name="_______________________bol1" localSheetId="5">#REF!</definedName>
    <definedName name="_______________________bol1" localSheetId="2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5">'[4]BILL COV'!#REF!</definedName>
    <definedName name="_______________________cbd148" localSheetId="2">#REF!</definedName>
    <definedName name="_______________________cbd148" localSheetId="1">#REF!</definedName>
    <definedName name="_______________________cbd148">#REF!</definedName>
    <definedName name="_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#REF!</definedName>
    <definedName name="_______________________DIA1" localSheetId="5">#REF!</definedName>
    <definedName name="_______________________DIA1">#REF!</definedName>
    <definedName name="_______________________DIA2" localSheetId="5">#REF!</definedName>
    <definedName name="_______________________DIA2">#REF!</definedName>
    <definedName name="_______________________iv66666" localSheetId="5">#REF!</definedName>
    <definedName name="_______________________iv66666" localSheetId="2">#REF!</definedName>
    <definedName name="_______________________iv66666">#REF!</definedName>
    <definedName name="_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 localSheetId="5">#REF!</definedName>
    <definedName name="_______________________PO1" localSheetId="2">#REF!</definedName>
    <definedName name="_______________________PO1">#REF!</definedName>
    <definedName name="_______________________PO2" localSheetId="5">#REF!</definedName>
    <definedName name="_______________________PO2" localSheetId="2">#REF!</definedName>
    <definedName name="_______________________PO2">#REF!</definedName>
    <definedName name="_______________________sdb2" localSheetId="5">#REF!</definedName>
    <definedName name="_______________________sdb2" localSheetId="2">#REF!</definedName>
    <definedName name="_______________________sdb2">#REF!</definedName>
    <definedName name="_______________________TB2" localSheetId="5">'[3]SPT vs PHI'!$B$2:$C$65</definedName>
    <definedName name="_______________________TB2">#REF!</definedName>
    <definedName name="_______________________zz65536" localSheetId="5">'[1]B &amp; C class items '!#REF!</definedName>
    <definedName name="_______________________zz65536" localSheetId="2">#REF!</definedName>
    <definedName name="_______________________zz65536">#REF!</definedName>
    <definedName name="______________________A1" localSheetId="5">'[2]Rate analysis'!$C$2</definedName>
    <definedName name="______________________A1">#REF!</definedName>
    <definedName name="______________________aj1" localSheetId="5">#REF!</definedName>
    <definedName name="______________________aj1" localSheetId="2">#REF!</definedName>
    <definedName name="______________________aj1">#REF!</definedName>
    <definedName name="______________________b1" localSheetId="5">#REF!</definedName>
    <definedName name="______________________b1" localSheetId="2">#REF!</definedName>
    <definedName name="______________________b1">#REF!</definedName>
    <definedName name="______________________B100000" localSheetId="5">#REF!</definedName>
    <definedName name="______________________B100000" localSheetId="2">#REF!</definedName>
    <definedName name="______________________B100000">#REF!</definedName>
    <definedName name="______________________bak151" localSheetId="5">'[4]BILL COV'!#REF!</definedName>
    <definedName name="______________________bak151">#REF!</definedName>
    <definedName name="______________________bol1" localSheetId="5">#REF!</definedName>
    <definedName name="______________________bol1" localSheetId="2">#REF!</definedName>
    <definedName name="______________________bol1" localSheetId="1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 localSheetId="5">'[4]BILL COV'!#REF!</definedName>
    <definedName name="______________________cbd148">#REF!</definedName>
    <definedName name="_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#REF!</definedName>
    <definedName name="______________________DIA1" localSheetId="5">#REF!</definedName>
    <definedName name="______________________DIA1">#REF!</definedName>
    <definedName name="______________________DIA2" localSheetId="5">#REF!</definedName>
    <definedName name="______________________DIA2">#REF!</definedName>
    <definedName name="______________________fab1" localSheetId="5">'[5]intr stool brkup'!$A$8:$D$53</definedName>
    <definedName name="______________________fab1">#REF!</definedName>
    <definedName name="______________________iv66666" localSheetId="5">#REF!</definedName>
    <definedName name="______________________iv66666" localSheetId="2">#REF!</definedName>
    <definedName name="______________________iv66666">#REF!</definedName>
    <definedName name="_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 localSheetId="5">#REF!</definedName>
    <definedName name="______________________PO1" localSheetId="2">#REF!</definedName>
    <definedName name="______________________PO1">#REF!</definedName>
    <definedName name="______________________PO2" localSheetId="5">#REF!</definedName>
    <definedName name="______________________PO2" localSheetId="2">#REF!</definedName>
    <definedName name="______________________PO2">#REF!</definedName>
    <definedName name="______________________sdb2" localSheetId="5">#REF!</definedName>
    <definedName name="______________________sdb2" localSheetId="2">#REF!</definedName>
    <definedName name="______________________sdb2">#REF!</definedName>
    <definedName name="______________________TB2" localSheetId="5">'[3]SPT vs PHI'!$B$2:$C$65</definedName>
    <definedName name="______________________TB2">#REF!</definedName>
    <definedName name="______________________zz65536" localSheetId="5">'[1]B &amp; C class items '!#REF!</definedName>
    <definedName name="______________________zz65536" localSheetId="2">#REF!</definedName>
    <definedName name="______________________zz65536">#REF!</definedName>
    <definedName name="_____________________A1" localSheetId="5">'[2]Rate analysis'!$C$2</definedName>
    <definedName name="_____________________A1">#REF!</definedName>
    <definedName name="_____________________aj1" localSheetId="5">#REF!</definedName>
    <definedName name="_____________________aj1" localSheetId="2">#REF!</definedName>
    <definedName name="_____________________aj1">#REF!</definedName>
    <definedName name="_____________________b1" localSheetId="5">#REF!</definedName>
    <definedName name="_____________________b1" localSheetId="2">#REF!</definedName>
    <definedName name="_____________________b1">#REF!</definedName>
    <definedName name="_____________________B100000" localSheetId="5">#REF!</definedName>
    <definedName name="_____________________B100000" localSheetId="2">#REF!</definedName>
    <definedName name="_____________________B100000">#REF!</definedName>
    <definedName name="_____________________bak151" localSheetId="5">'[4]BILL COV'!#REF!</definedName>
    <definedName name="_____________________bak151" localSheetId="2">#REF!</definedName>
    <definedName name="_____________________bak151">#REF!</definedName>
    <definedName name="_____________________bol1" localSheetId="5">#REF!</definedName>
    <definedName name="_____________________bol1" localSheetId="2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5">'[4]BILL COV'!#REF!</definedName>
    <definedName name="_____________________cbd148" localSheetId="2">#REF!</definedName>
    <definedName name="_____________________cbd148" localSheetId="1">#REF!</definedName>
    <definedName name="_____________________cbd148">#REF!</definedName>
    <definedName name="_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#REF!</definedName>
    <definedName name="_____________________DIA1" localSheetId="5">#REF!</definedName>
    <definedName name="_____________________DIA1">#REF!</definedName>
    <definedName name="_____________________DIA2" localSheetId="5">#REF!</definedName>
    <definedName name="_____________________DIA2">#REF!</definedName>
    <definedName name="_____________________fab1" localSheetId="5">'[5]intr stool brkup'!$A$8:$D$53</definedName>
    <definedName name="_____________________fab1">#REF!</definedName>
    <definedName name="_____________________iv66666" localSheetId="5">#REF!</definedName>
    <definedName name="_____________________iv66666" localSheetId="2">#REF!</definedName>
    <definedName name="_____________________iv66666">#REF!</definedName>
    <definedName name="_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 localSheetId="5">#REF!</definedName>
    <definedName name="_____________________PO1" localSheetId="2">#REF!</definedName>
    <definedName name="_____________________PO1">#REF!</definedName>
    <definedName name="_____________________PO2" localSheetId="5">#REF!</definedName>
    <definedName name="_____________________PO2" localSheetId="2">#REF!</definedName>
    <definedName name="_____________________PO2">#REF!</definedName>
    <definedName name="_____________________sdb2" localSheetId="2">#REF!</definedName>
    <definedName name="_____________________sdb2">#REF!</definedName>
    <definedName name="_____________________TB2" localSheetId="5">'[3]SPT vs PHI'!$B$2:$C$65</definedName>
    <definedName name="_____________________TB2">#REF!</definedName>
    <definedName name="_____________________zz65536" localSheetId="5">'[1]B &amp; C class items '!#REF!</definedName>
    <definedName name="_____________________zz65536" localSheetId="2">#REF!</definedName>
    <definedName name="_____________________zz65536">#REF!</definedName>
    <definedName name="____________________A1" localSheetId="5">'[2]Rate analysis'!$C$2</definedName>
    <definedName name="____________________A1">#REF!</definedName>
    <definedName name="____________________aj1" localSheetId="5">#REF!</definedName>
    <definedName name="____________________aj1" localSheetId="2">#REF!</definedName>
    <definedName name="____________________aj1">#REF!</definedName>
    <definedName name="____________________b1" localSheetId="5">#REF!</definedName>
    <definedName name="____________________b1" localSheetId="2">#REF!</definedName>
    <definedName name="____________________b1">#REF!</definedName>
    <definedName name="____________________B100000" localSheetId="5">#REF!</definedName>
    <definedName name="____________________B100000" localSheetId="2">#REF!</definedName>
    <definedName name="____________________B100000">#REF!</definedName>
    <definedName name="____________________bak151" localSheetId="5">'[4]BILL COV'!#REF!</definedName>
    <definedName name="____________________bak151" localSheetId="2">#REF!</definedName>
    <definedName name="____________________bak151">#REF!</definedName>
    <definedName name="____________________bol1" localSheetId="5">#REF!</definedName>
    <definedName name="____________________bol1" localSheetId="2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5">'[4]BILL COV'!#REF!</definedName>
    <definedName name="____________________cbd148" localSheetId="2">#REF!</definedName>
    <definedName name="____________________cbd148" localSheetId="1">#REF!</definedName>
    <definedName name="____________________cbd148">#REF!</definedName>
    <definedName name="_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#REF!</definedName>
    <definedName name="____________________DIA1" localSheetId="5">#REF!</definedName>
    <definedName name="____________________DIA1">#REF!</definedName>
    <definedName name="____________________DIA2" localSheetId="5">#REF!</definedName>
    <definedName name="____________________DIA2">#REF!</definedName>
    <definedName name="____________________fab1" localSheetId="5">'[5]intr stool brkup'!$A$8:$D$53</definedName>
    <definedName name="____________________fab1">#REF!</definedName>
    <definedName name="____________________iv66666" localSheetId="5">#REF!</definedName>
    <definedName name="____________________iv66666" localSheetId="2">#REF!</definedName>
    <definedName name="____________________iv66666">#REF!</definedName>
    <definedName name="_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 localSheetId="5">#REF!</definedName>
    <definedName name="____________________PO1" localSheetId="2">#REF!</definedName>
    <definedName name="____________________PO1">#REF!</definedName>
    <definedName name="____________________PO2" localSheetId="5">#REF!</definedName>
    <definedName name="____________________PO2" localSheetId="2">#REF!</definedName>
    <definedName name="____________________PO2">#REF!</definedName>
    <definedName name="____________________sdb2" localSheetId="5">#REF!</definedName>
    <definedName name="____________________sdb2" localSheetId="2">#REF!</definedName>
    <definedName name="____________________sdb2">#REF!</definedName>
    <definedName name="____________________TB2" localSheetId="5">'[3]SPT vs PHI'!$B$2:$C$65</definedName>
    <definedName name="____________________TB2">#REF!</definedName>
    <definedName name="____________________zz65536" localSheetId="5">'[1]B &amp; C class items '!#REF!</definedName>
    <definedName name="____________________zz65536" localSheetId="2">#REF!</definedName>
    <definedName name="____________________zz65536">#REF!</definedName>
    <definedName name="___________________A1" localSheetId="5">'[2]Rate analysis'!$C$2</definedName>
    <definedName name="___________________A1">#REF!</definedName>
    <definedName name="___________________aj1" localSheetId="5">#REF!</definedName>
    <definedName name="___________________aj1" localSheetId="2">#REF!</definedName>
    <definedName name="___________________aj1">#REF!</definedName>
    <definedName name="___________________b1" localSheetId="5">#REF!</definedName>
    <definedName name="___________________b1" localSheetId="2">#REF!</definedName>
    <definedName name="___________________b1">#REF!</definedName>
    <definedName name="___________________B100000" localSheetId="5">#REF!</definedName>
    <definedName name="___________________B100000" localSheetId="2">#REF!</definedName>
    <definedName name="___________________B100000">#REF!</definedName>
    <definedName name="___________________bak151" localSheetId="5">'[4]BILL COV'!#REF!</definedName>
    <definedName name="___________________bak151" localSheetId="2">#REF!</definedName>
    <definedName name="___________________bak151">#REF!</definedName>
    <definedName name="___________________bol1" localSheetId="5">#REF!</definedName>
    <definedName name="___________________bol1" localSheetId="2">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5">'[4]BILL COV'!#REF!</definedName>
    <definedName name="___________________cbd148" localSheetId="2">#REF!</definedName>
    <definedName name="___________________cbd148" localSheetId="1">#REF!</definedName>
    <definedName name="___________________cbd148">#REF!</definedName>
    <definedName name="_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#REF!</definedName>
    <definedName name="___________________DIA1" localSheetId="5">#REF!</definedName>
    <definedName name="___________________DIA1">#REF!</definedName>
    <definedName name="___________________DIA2" localSheetId="5">#REF!</definedName>
    <definedName name="___________________DIA2">#REF!</definedName>
    <definedName name="___________________fab1" localSheetId="5">'[5]intr stool brkup'!$A$8:$D$53</definedName>
    <definedName name="___________________fab1">#REF!</definedName>
    <definedName name="___________________FLG2" localSheetId="5">'[6]Column Blk 1'!#REF!</definedName>
    <definedName name="___________________FLG2">#REF!</definedName>
    <definedName name="___________________iv66666" localSheetId="5">#REF!</definedName>
    <definedName name="___________________iv66666" localSheetId="2">#REF!</definedName>
    <definedName name="___________________iv66666" localSheetId="1">#REF!</definedName>
    <definedName name="___________________iv66666">#REF!</definedName>
    <definedName name="_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 localSheetId="5">#REF!</definedName>
    <definedName name="___________________PO1" localSheetId="2">#REF!</definedName>
    <definedName name="___________________PO1">#REF!</definedName>
    <definedName name="___________________PO2" localSheetId="5">#REF!</definedName>
    <definedName name="___________________PO2" localSheetId="2">#REF!</definedName>
    <definedName name="___________________PO2">#REF!</definedName>
    <definedName name="___________________sdb2" localSheetId="2">#REF!</definedName>
    <definedName name="___________________sdb2">#REF!</definedName>
    <definedName name="___________________TB2" localSheetId="5">'[3]SPT vs PHI'!$B$2:$C$65</definedName>
    <definedName name="___________________TB2">#REF!</definedName>
    <definedName name="___________________zz65536" localSheetId="5">'[1]B &amp; C class items '!#REF!</definedName>
    <definedName name="___________________zz65536" localSheetId="2">#REF!</definedName>
    <definedName name="___________________zz65536">#REF!</definedName>
    <definedName name="__________________A1" localSheetId="5">'[2]Rate analysis'!$C$2</definedName>
    <definedName name="__________________A1">#REF!</definedName>
    <definedName name="__________________aj1" localSheetId="5">#REF!</definedName>
    <definedName name="__________________aj1" localSheetId="2">#REF!</definedName>
    <definedName name="__________________aj1">#REF!</definedName>
    <definedName name="__________________b1" localSheetId="5">#REF!</definedName>
    <definedName name="__________________b1" localSheetId="2">#REF!</definedName>
    <definedName name="__________________b1">#REF!</definedName>
    <definedName name="__________________B100000" localSheetId="5">#REF!</definedName>
    <definedName name="__________________B100000" localSheetId="2">#REF!</definedName>
    <definedName name="__________________B100000">#REF!</definedName>
    <definedName name="__________________bak151" localSheetId="5">'[4]BILL COV'!#REF!</definedName>
    <definedName name="__________________bak151" localSheetId="2">#REF!</definedName>
    <definedName name="__________________bak151">#REF!</definedName>
    <definedName name="__________________bol1" localSheetId="5">#REF!</definedName>
    <definedName name="__________________bol1" localSheetId="2">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5">'[4]BILL COV'!#REF!</definedName>
    <definedName name="__________________cbd148" localSheetId="2">#REF!</definedName>
    <definedName name="__________________cbd148" localSheetId="1">#REF!</definedName>
    <definedName name="__________________cbd148">#REF!</definedName>
    <definedName name="_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#REF!</definedName>
    <definedName name="__________________DIA1" localSheetId="5">#REF!</definedName>
    <definedName name="__________________DIA1">#REF!</definedName>
    <definedName name="__________________DIA2" localSheetId="5">#REF!</definedName>
    <definedName name="__________________DIA2">#REF!</definedName>
    <definedName name="__________________fab1" localSheetId="5">'[5]intr stool brkup'!$A$8:$D$53</definedName>
    <definedName name="__________________fab1">#REF!</definedName>
    <definedName name="__________________FLG2" localSheetId="5">'[6]Column Blk 1'!#REF!</definedName>
    <definedName name="__________________FLG2">#REF!</definedName>
    <definedName name="__________________iv66666" localSheetId="5">#REF!</definedName>
    <definedName name="__________________iv66666" localSheetId="2">#REF!</definedName>
    <definedName name="__________________iv66666" localSheetId="1">#REF!</definedName>
    <definedName name="__________________iv66666">#REF!</definedName>
    <definedName name="_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 localSheetId="5">#REF!</definedName>
    <definedName name="__________________PO1">#REF!</definedName>
    <definedName name="__________________PO2" localSheetId="5">#REF!</definedName>
    <definedName name="__________________PO2">#REF!</definedName>
    <definedName name="__________________sdb2" localSheetId="2">#REF!</definedName>
    <definedName name="__________________sdb2">#REF!</definedName>
    <definedName name="__________________TB2" localSheetId="5">'[3]SPT vs PHI'!$B$2:$C$65</definedName>
    <definedName name="__________________TB2">#REF!</definedName>
    <definedName name="__________________zz65536" localSheetId="5">'[1]B &amp; C class items '!#REF!</definedName>
    <definedName name="__________________zz65536" localSheetId="2">#REF!</definedName>
    <definedName name="__________________zz65536">#REF!</definedName>
    <definedName name="_________________A1" localSheetId="5">'[2]Rate analysis'!$C$2</definedName>
    <definedName name="_________________A1">#REF!</definedName>
    <definedName name="_________________aj1" localSheetId="5">#REF!</definedName>
    <definedName name="_________________aj1" localSheetId="2">#REF!</definedName>
    <definedName name="_________________aj1">#REF!</definedName>
    <definedName name="_________________b1" localSheetId="5">#REF!</definedName>
    <definedName name="_________________b1" localSheetId="2">#REF!</definedName>
    <definedName name="_________________b1">#REF!</definedName>
    <definedName name="_________________B100000" localSheetId="5">#REF!</definedName>
    <definedName name="_________________B100000" localSheetId="2">#REF!</definedName>
    <definedName name="_________________B100000">#REF!</definedName>
    <definedName name="_________________bak151" localSheetId="5">'[4]BILL COV'!#REF!</definedName>
    <definedName name="_________________bak151" localSheetId="2">#REF!</definedName>
    <definedName name="_________________bak151">#REF!</definedName>
    <definedName name="_________________bol1" localSheetId="5">#REF!</definedName>
    <definedName name="_________________bol1" localSheetId="2">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5">'[4]BILL COV'!#REF!</definedName>
    <definedName name="_________________cbd148" localSheetId="2">#REF!</definedName>
    <definedName name="_________________cbd148" localSheetId="1">#REF!</definedName>
    <definedName name="_________________cbd148">#REF!</definedName>
    <definedName name="_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#REF!</definedName>
    <definedName name="_________________DIA1" localSheetId="5">#REF!</definedName>
    <definedName name="_________________DIA1">#REF!</definedName>
    <definedName name="_________________dia10" localSheetId="5">'[6]Rft Footing Blk 1'!$L$26</definedName>
    <definedName name="_________________dia10">#REF!</definedName>
    <definedName name="_________________dia12" localSheetId="5">'[6]Rft Footing Blk 1'!$M$26</definedName>
    <definedName name="_________________dia12">#REF!</definedName>
    <definedName name="_________________dia16" localSheetId="5">'[6]Rft Footing Blk 1'!$N$26</definedName>
    <definedName name="_________________dia16">#REF!</definedName>
    <definedName name="_________________DIA2" localSheetId="5">#REF!</definedName>
    <definedName name="_________________DIA2">#REF!</definedName>
    <definedName name="_________________dia20" localSheetId="5">'[6]Rft Footing Blk 1'!$O$26</definedName>
    <definedName name="_________________dia20">#REF!</definedName>
    <definedName name="_________________dia25" localSheetId="5">'[6]Rft Footing Blk 1'!$P$26</definedName>
    <definedName name="_________________dia25">#REF!</definedName>
    <definedName name="_________________dia8" localSheetId="5">'[6]Rft Footing Blk 1'!$K$26</definedName>
    <definedName name="_________________dia8">#REF!</definedName>
    <definedName name="_________________fab1" localSheetId="5">'[5]intr stool brkup'!$A$8:$D$53</definedName>
    <definedName name="_________________fab1">#REF!</definedName>
    <definedName name="_________________FLG2" localSheetId="5">'[6]Column Blk 1'!#REF!</definedName>
    <definedName name="_________________FLG2">#REF!</definedName>
    <definedName name="_________________iv66666" localSheetId="5">#REF!</definedName>
    <definedName name="_________________iv66666" localSheetId="2">#REF!</definedName>
    <definedName name="_________________iv66666" localSheetId="1">#REF!</definedName>
    <definedName name="_________________iv66666">#REF!</definedName>
    <definedName name="_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 localSheetId="5">#REF!</definedName>
    <definedName name="_________________PO1" localSheetId="2">#REF!</definedName>
    <definedName name="_________________PO1">#REF!</definedName>
    <definedName name="_________________PO2" localSheetId="5">#REF!</definedName>
    <definedName name="_________________PO2" localSheetId="2">#REF!</definedName>
    <definedName name="_________________PO2">#REF!</definedName>
    <definedName name="_________________sdb2" localSheetId="2">#REF!</definedName>
    <definedName name="_________________sdb2">#REF!</definedName>
    <definedName name="_________________TB2" localSheetId="5">'[3]SPT vs PHI'!$B$2:$C$65</definedName>
    <definedName name="_________________TB2">#REF!</definedName>
    <definedName name="_________________UGF1" localSheetId="5">'[6]Column Blk 1'!$C$651</definedName>
    <definedName name="_________________UGF1">#REF!</definedName>
    <definedName name="_________________zz65536" localSheetId="5">'[1]B &amp; C class items '!#REF!</definedName>
    <definedName name="_________________zz65536" localSheetId="2">#REF!</definedName>
    <definedName name="_________________zz65536" localSheetId="1">#REF!</definedName>
    <definedName name="_________________zz65536">#REF!</definedName>
    <definedName name="________________A1" localSheetId="5">'[2]Rate analysis'!$C$2</definedName>
    <definedName name="________________A1">#REF!</definedName>
    <definedName name="________________aj1" localSheetId="5">#REF!</definedName>
    <definedName name="________________aj1" localSheetId="2">#REF!</definedName>
    <definedName name="________________aj1">#REF!</definedName>
    <definedName name="________________b1" localSheetId="5">#REF!</definedName>
    <definedName name="________________b1" localSheetId="2">#REF!</definedName>
    <definedName name="________________b1">#REF!</definedName>
    <definedName name="________________B100000" localSheetId="5">#REF!</definedName>
    <definedName name="________________B100000" localSheetId="2">#REF!</definedName>
    <definedName name="________________B100000">#REF!</definedName>
    <definedName name="________________bak151" localSheetId="5">'[4]BILL COV'!#REF!</definedName>
    <definedName name="________________bak151" localSheetId="2">#REF!</definedName>
    <definedName name="________________bak151">#REF!</definedName>
    <definedName name="________________bol1" localSheetId="5">#REF!</definedName>
    <definedName name="________________bol1" localSheetId="2">#REF!</definedName>
    <definedName name="________________bol1">#REF!</definedName>
    <definedName name="________________can430">40.73</definedName>
    <definedName name="________________can435">43.3</definedName>
    <definedName name="________________cbd148" localSheetId="5">'[4]BILL COV'!#REF!</definedName>
    <definedName name="________________cbd148" localSheetId="2">#REF!</definedName>
    <definedName name="________________cbd148" localSheetId="1">#REF!</definedName>
    <definedName name="________________cbd148">#REF!</definedName>
    <definedName name="_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#REF!</definedName>
    <definedName name="________________DIA1" localSheetId="5">#REF!</definedName>
    <definedName name="________________DIA1" localSheetId="2">#REF!</definedName>
    <definedName name="________________DIA1" localSheetId="1">#REF!</definedName>
    <definedName name="________________DIA1">#REF!</definedName>
    <definedName name="________________dia10" localSheetId="5">'[6]Rft Footing Blk 1'!$L$26</definedName>
    <definedName name="________________dia10">#REF!</definedName>
    <definedName name="________________dia12" localSheetId="5">'[6]Rft Footing Blk 1'!$M$26</definedName>
    <definedName name="________________dia12">#REF!</definedName>
    <definedName name="________________dia16" localSheetId="5">'[6]Rft Footing Blk 1'!$N$26</definedName>
    <definedName name="________________dia16">#REF!</definedName>
    <definedName name="________________DIA2" localSheetId="5">#REF!</definedName>
    <definedName name="________________DIA2" localSheetId="2">#REF!</definedName>
    <definedName name="________________DIA2" localSheetId="1">#REF!</definedName>
    <definedName name="________________DIA2">#REF!</definedName>
    <definedName name="________________dia20" localSheetId="5">'[6]Rft Footing Blk 1'!$O$26</definedName>
    <definedName name="________________dia20">#REF!</definedName>
    <definedName name="________________dia25" localSheetId="5">'[6]Rft Footing Blk 1'!$P$26</definedName>
    <definedName name="________________dia25">#REF!</definedName>
    <definedName name="________________dia8" localSheetId="5">'[6]Rft Footing Blk 1'!$K$26</definedName>
    <definedName name="________________dia8">#REF!</definedName>
    <definedName name="________________fab1" localSheetId="5">'[5]intr stool brkup'!$A$8:$D$53</definedName>
    <definedName name="________________fab1">#REF!</definedName>
    <definedName name="________________FLG2" localSheetId="5">'[6]Column Blk 1'!#REF!</definedName>
    <definedName name="________________FLG2">#REF!</definedName>
    <definedName name="________________iv66666" localSheetId="5">#REF!</definedName>
    <definedName name="________________iv66666" localSheetId="2">#REF!</definedName>
    <definedName name="________________iv66666" localSheetId="1">#REF!</definedName>
    <definedName name="________________iv66666">#REF!</definedName>
    <definedName name="_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 localSheetId="5">#REF!</definedName>
    <definedName name="________________PO1" localSheetId="2">#REF!</definedName>
    <definedName name="________________PO1">#REF!</definedName>
    <definedName name="________________PO2" localSheetId="5">#REF!</definedName>
    <definedName name="________________PO2" localSheetId="2">#REF!</definedName>
    <definedName name="________________PO2">#REF!</definedName>
    <definedName name="________________sdb2" localSheetId="2">#REF!</definedName>
    <definedName name="________________sdb2">#REF!</definedName>
    <definedName name="________________TB2" localSheetId="5">'[3]SPT vs PHI'!$B$2:$C$65</definedName>
    <definedName name="________________TB2">#REF!</definedName>
    <definedName name="________________UGF1" localSheetId="5">'[6]Column Blk 1'!$C$651</definedName>
    <definedName name="________________UGF1">#REF!</definedName>
    <definedName name="________________zz65536" localSheetId="5">'[1]B &amp; C class items '!#REF!</definedName>
    <definedName name="________________zz65536" localSheetId="2">#REF!</definedName>
    <definedName name="________________zz65536" localSheetId="1">#REF!</definedName>
    <definedName name="________________zz65536">#REF!</definedName>
    <definedName name="_______________A1" localSheetId="5">'[2]Rate analysis'!$C$2</definedName>
    <definedName name="_______________A1">#REF!</definedName>
    <definedName name="_______________aj1" localSheetId="5">#REF!</definedName>
    <definedName name="_______________aj1" localSheetId="2">#REF!</definedName>
    <definedName name="_______________aj1">#REF!</definedName>
    <definedName name="_______________b1" localSheetId="5">#REF!</definedName>
    <definedName name="_______________b1" localSheetId="2">#REF!</definedName>
    <definedName name="_______________b1">#REF!</definedName>
    <definedName name="_______________B100000" localSheetId="5">#REF!</definedName>
    <definedName name="_______________B100000" localSheetId="2">#REF!</definedName>
    <definedName name="_______________B100000">#REF!</definedName>
    <definedName name="_______________bak151" localSheetId="5">'[4]BILL COV'!#REF!</definedName>
    <definedName name="_______________bak151">#REF!</definedName>
    <definedName name="_______________bol1" localSheetId="5">#REF!</definedName>
    <definedName name="_______________bol1" localSheetId="2">#REF!</definedName>
    <definedName name="_______________bol1" localSheetId="1">#REF!</definedName>
    <definedName name="_______________bol1">#REF!</definedName>
    <definedName name="_______________can430">40.73</definedName>
    <definedName name="_______________can435">43.3</definedName>
    <definedName name="_______________cbd148" localSheetId="5">'[4]BILL COV'!#REF!</definedName>
    <definedName name="_______________cbd148">#REF!</definedName>
    <definedName name="_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#REF!</definedName>
    <definedName name="_______________DIA1" localSheetId="5">#REF!</definedName>
    <definedName name="_______________DIA1" localSheetId="2">#REF!</definedName>
    <definedName name="_______________DIA1" localSheetId="1">#REF!</definedName>
    <definedName name="_______________DIA1">#REF!</definedName>
    <definedName name="_______________dia10" localSheetId="5">'[6]Rft Footing Blk 1'!$L$26</definedName>
    <definedName name="_______________dia10">#REF!</definedName>
    <definedName name="_______________dia12" localSheetId="5">'[6]Rft Footing Blk 1'!$M$26</definedName>
    <definedName name="_______________dia12">#REF!</definedName>
    <definedName name="_______________dia16" localSheetId="5">'[6]Rft Footing Blk 1'!$N$26</definedName>
    <definedName name="_______________dia16">#REF!</definedName>
    <definedName name="_______________DIA2" localSheetId="5">#REF!</definedName>
    <definedName name="_______________DIA2" localSheetId="2">#REF!</definedName>
    <definedName name="_______________DIA2" localSheetId="1">#REF!</definedName>
    <definedName name="_______________DIA2">#REF!</definedName>
    <definedName name="_______________dia20" localSheetId="5">'[6]Rft Footing Blk 1'!$O$26</definedName>
    <definedName name="_______________dia20">#REF!</definedName>
    <definedName name="_______________dia25" localSheetId="5">'[6]Rft Footing Blk 1'!$P$26</definedName>
    <definedName name="_______________dia25">#REF!</definedName>
    <definedName name="_______________dia8" localSheetId="5">'[6]Rft Footing Blk 1'!$K$26</definedName>
    <definedName name="_______________dia8">#REF!</definedName>
    <definedName name="_______________fab1" localSheetId="5">'[5]intr stool brkup'!$A$8:$D$53</definedName>
    <definedName name="_______________fab1">#REF!</definedName>
    <definedName name="_______________FLG2" localSheetId="5">'[6]Column Blk 1'!#REF!</definedName>
    <definedName name="_______________FLG2">#REF!</definedName>
    <definedName name="_______________iv66666" localSheetId="5">#REF!</definedName>
    <definedName name="_______________iv66666" localSheetId="2">#REF!</definedName>
    <definedName name="_______________iv66666" localSheetId="1">#REF!</definedName>
    <definedName name="_______________iv66666">#REF!</definedName>
    <definedName name="_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 localSheetId="5">#REF!</definedName>
    <definedName name="_______________PO1" localSheetId="2">#REF!</definedName>
    <definedName name="_______________PO1">#REF!</definedName>
    <definedName name="_______________PO2" localSheetId="5">#REF!</definedName>
    <definedName name="_______________PO2" localSheetId="2">#REF!</definedName>
    <definedName name="_______________PO2">#REF!</definedName>
    <definedName name="_______________sdb2" localSheetId="2">#REF!</definedName>
    <definedName name="_______________sdb2">#REF!</definedName>
    <definedName name="_______________TB2" localSheetId="5">'[3]SPT vs PHI'!$B$2:$C$65</definedName>
    <definedName name="_______________TB2">#REF!</definedName>
    <definedName name="_______________UGF1" localSheetId="5">'[6]Column Blk 1'!$C$651</definedName>
    <definedName name="_______________UGF1">#REF!</definedName>
    <definedName name="_______________zz65536" localSheetId="5">'[1]B &amp; C class items '!#REF!</definedName>
    <definedName name="_______________zz65536" localSheetId="2">#REF!</definedName>
    <definedName name="_______________zz65536" localSheetId="1">#REF!</definedName>
    <definedName name="_______________zz65536">#REF!</definedName>
    <definedName name="______________A1" localSheetId="5">'[2]Rate analysis'!$C$2</definedName>
    <definedName name="______________A1">#REF!</definedName>
    <definedName name="______________aj1" localSheetId="5">#REF!</definedName>
    <definedName name="______________aj1" localSheetId="2">#REF!</definedName>
    <definedName name="______________aj1">#REF!</definedName>
    <definedName name="______________b1" localSheetId="5">#REF!</definedName>
    <definedName name="______________b1" localSheetId="2">#REF!</definedName>
    <definedName name="______________b1">#REF!</definedName>
    <definedName name="______________B100000" localSheetId="5">#REF!</definedName>
    <definedName name="______________B100000" localSheetId="2">#REF!</definedName>
    <definedName name="______________B100000">#REF!</definedName>
    <definedName name="______________bak151" localSheetId="5">'[4]BILL COV'!#REF!</definedName>
    <definedName name="______________bak151" localSheetId="2">#REF!</definedName>
    <definedName name="______________bak151">#REF!</definedName>
    <definedName name="______________bol1" localSheetId="5">#REF!</definedName>
    <definedName name="______________bol1" localSheetId="2">#REF!</definedName>
    <definedName name="______________bol1">#REF!</definedName>
    <definedName name="______________can430">40.73</definedName>
    <definedName name="______________can435">43.3</definedName>
    <definedName name="______________cbd148" localSheetId="5">'[4]BILL COV'!#REF!</definedName>
    <definedName name="______________cbd148" localSheetId="2">#REF!</definedName>
    <definedName name="______________cbd148" localSheetId="1">#REF!</definedName>
    <definedName name="______________cbd148">#REF!</definedName>
    <definedName name="_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#REF!</definedName>
    <definedName name="______________DIA1" localSheetId="5">#REF!</definedName>
    <definedName name="______________DIA1" localSheetId="2">#REF!</definedName>
    <definedName name="______________DIA1" localSheetId="1">#REF!</definedName>
    <definedName name="______________DIA1">#REF!</definedName>
    <definedName name="______________dia10" localSheetId="5">'[6]Rft Footing Blk 1'!$L$26</definedName>
    <definedName name="______________dia10">#REF!</definedName>
    <definedName name="______________dia12" localSheetId="5">'[6]Rft Footing Blk 1'!$M$26</definedName>
    <definedName name="______________dia12">#REF!</definedName>
    <definedName name="______________dia16" localSheetId="5">'[6]Rft Footing Blk 1'!$N$26</definedName>
    <definedName name="______________dia16">#REF!</definedName>
    <definedName name="______________DIA2" localSheetId="5">#REF!</definedName>
    <definedName name="______________DIA2" localSheetId="2">#REF!</definedName>
    <definedName name="______________DIA2" localSheetId="1">#REF!</definedName>
    <definedName name="______________DIA2">#REF!</definedName>
    <definedName name="______________dia20" localSheetId="5">'[6]Rft Footing Blk 1'!$O$26</definedName>
    <definedName name="______________dia20">#REF!</definedName>
    <definedName name="______________dia25" localSheetId="5">'[6]Rft Footing Blk 1'!$P$26</definedName>
    <definedName name="______________dia25">#REF!</definedName>
    <definedName name="______________dia8" localSheetId="5">'[6]Rft Footing Blk 1'!$K$26</definedName>
    <definedName name="______________dia8">#REF!</definedName>
    <definedName name="______________fab1" localSheetId="5">'[5]intr stool brkup'!$A$8:$D$53</definedName>
    <definedName name="______________fab1">#REF!</definedName>
    <definedName name="______________iv66666" localSheetId="5">#REF!</definedName>
    <definedName name="______________iv66666" localSheetId="2">#REF!</definedName>
    <definedName name="______________iv66666">#REF!</definedName>
    <definedName name="_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 localSheetId="5">#REF!</definedName>
    <definedName name="______________PO1" localSheetId="2">#REF!</definedName>
    <definedName name="______________PO1">#REF!</definedName>
    <definedName name="______________PO2" localSheetId="5">#REF!</definedName>
    <definedName name="______________PO2" localSheetId="2">#REF!</definedName>
    <definedName name="______________PO2">#REF!</definedName>
    <definedName name="______________sdb2" localSheetId="2">#REF!</definedName>
    <definedName name="______________sdb2">#REF!</definedName>
    <definedName name="______________TB2" localSheetId="5">'[3]SPT vs PHI'!$B$2:$C$65</definedName>
    <definedName name="______________TB2">#REF!</definedName>
    <definedName name="______________UGF1" localSheetId="5">'[6]Column Blk 1'!$C$651</definedName>
    <definedName name="______________UGF1">#REF!</definedName>
    <definedName name="______________zz65536" localSheetId="5">'[1]B &amp; C class items '!#REF!</definedName>
    <definedName name="______________zz65536" localSheetId="2">#REF!</definedName>
    <definedName name="______________zz65536" localSheetId="1">#REF!</definedName>
    <definedName name="______________zz65536">#REF!</definedName>
    <definedName name="_____________A1" localSheetId="5">'[2]Rate analysis'!$C$2</definedName>
    <definedName name="_____________A1">#REF!</definedName>
    <definedName name="_____________aj1" localSheetId="5">#REF!</definedName>
    <definedName name="_____________aj1" localSheetId="2">#REF!</definedName>
    <definedName name="_____________aj1">#REF!</definedName>
    <definedName name="_____________b1" localSheetId="5">#REF!</definedName>
    <definedName name="_____________b1" localSheetId="2">#REF!</definedName>
    <definedName name="_____________b1">#REF!</definedName>
    <definedName name="_____________B100000" localSheetId="5">#REF!</definedName>
    <definedName name="_____________B100000" localSheetId="2">#REF!</definedName>
    <definedName name="_____________B100000">#REF!</definedName>
    <definedName name="_____________bak151" localSheetId="5">'[4]BILL COV'!#REF!</definedName>
    <definedName name="_____________bak151" localSheetId="2">#REF!</definedName>
    <definedName name="_____________bak151">#REF!</definedName>
    <definedName name="_____________bol1" localSheetId="5">#REF!</definedName>
    <definedName name="_____________bol1" localSheetId="2">#REF!</definedName>
    <definedName name="_____________bol1">#REF!</definedName>
    <definedName name="_____________can430">40.73</definedName>
    <definedName name="_____________can435">43.3</definedName>
    <definedName name="_____________cbd148" localSheetId="5">'[4]BILL COV'!#REF!</definedName>
    <definedName name="_____________cbd148" localSheetId="2">#REF!</definedName>
    <definedName name="_____________cbd148" localSheetId="1">#REF!</definedName>
    <definedName name="_____________cbd148">#REF!</definedName>
    <definedName name="_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#REF!</definedName>
    <definedName name="_____________DIA1" localSheetId="5">#REF!</definedName>
    <definedName name="_____________DIA1" localSheetId="2">#REF!</definedName>
    <definedName name="_____________DIA1" localSheetId="1">#REF!</definedName>
    <definedName name="_____________DIA1">#REF!</definedName>
    <definedName name="_____________dia10" localSheetId="5">'[6]Rft Footing Blk 1'!$L$26</definedName>
    <definedName name="_____________dia10">#REF!</definedName>
    <definedName name="_____________dia12" localSheetId="5">'[6]Rft Footing Blk 1'!$M$26</definedName>
    <definedName name="_____________dia12">#REF!</definedName>
    <definedName name="_____________dia16" localSheetId="5">'[6]Rft Footing Blk 1'!$N$26</definedName>
    <definedName name="_____________dia16">#REF!</definedName>
    <definedName name="_____________DIA2" localSheetId="5">#REF!</definedName>
    <definedName name="_____________DIA2" localSheetId="2">#REF!</definedName>
    <definedName name="_____________DIA2" localSheetId="1">#REF!</definedName>
    <definedName name="_____________DIA2">#REF!</definedName>
    <definedName name="_____________dia20" localSheetId="5">'[6]Rft Footing Blk 1'!$O$26</definedName>
    <definedName name="_____________dia20">#REF!</definedName>
    <definedName name="_____________dia25" localSheetId="5">'[6]Rft Footing Blk 1'!$P$26</definedName>
    <definedName name="_____________dia25">#REF!</definedName>
    <definedName name="_____________dia8" localSheetId="5">'[6]Rft Footing Blk 1'!$K$26</definedName>
    <definedName name="_____________dia8">#REF!</definedName>
    <definedName name="_____________fab1" localSheetId="5">'[5]intr stool brkup'!$A$8:$D$53</definedName>
    <definedName name="_____________fab1">#REF!</definedName>
    <definedName name="_____________FLG2" localSheetId="5">'[6]Column Blk 1'!#REF!</definedName>
    <definedName name="_____________FLG2">#REF!</definedName>
    <definedName name="_____________iv66666" localSheetId="5">#REF!</definedName>
    <definedName name="_____________iv66666" localSheetId="2">#REF!</definedName>
    <definedName name="_____________iv66666" localSheetId="1">#REF!</definedName>
    <definedName name="_____________iv66666">#REF!</definedName>
    <definedName name="_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 localSheetId="5">#REF!</definedName>
    <definedName name="_____________PO1" localSheetId="2">#REF!</definedName>
    <definedName name="_____________PO1">#REF!</definedName>
    <definedName name="_____________PO2" localSheetId="5">#REF!</definedName>
    <definedName name="_____________PO2" localSheetId="2">#REF!</definedName>
    <definedName name="_____________PO2">#REF!</definedName>
    <definedName name="_____________sdb2" localSheetId="2">#REF!</definedName>
    <definedName name="_____________sdb2">#REF!</definedName>
    <definedName name="_____________TB2" localSheetId="5">'[3]SPT vs PHI'!$B$2:$C$65</definedName>
    <definedName name="_____________TB2">#REF!</definedName>
    <definedName name="_____________UGF1" localSheetId="5">'[6]Column Blk 1'!$C$651</definedName>
    <definedName name="_____________UGF1">#REF!</definedName>
    <definedName name="_____________zz65536" localSheetId="5">'[1]B &amp; C class items '!#REF!</definedName>
    <definedName name="_____________zz65536" localSheetId="2">#REF!</definedName>
    <definedName name="_____________zz65536" localSheetId="1">#REF!</definedName>
    <definedName name="_____________zz65536">#REF!</definedName>
    <definedName name="____________A1" localSheetId="5">'[2]Rate analysis'!$C$2</definedName>
    <definedName name="____________A1">#REF!</definedName>
    <definedName name="____________aj1" localSheetId="5">#REF!</definedName>
    <definedName name="____________aj1" localSheetId="2">#REF!</definedName>
    <definedName name="____________aj1">#REF!</definedName>
    <definedName name="____________b1" localSheetId="5">#REF!</definedName>
    <definedName name="____________b1" localSheetId="2">#REF!</definedName>
    <definedName name="____________b1">#REF!</definedName>
    <definedName name="____________B100000" localSheetId="5">#REF!</definedName>
    <definedName name="____________B100000" localSheetId="2">#REF!</definedName>
    <definedName name="____________B100000">#REF!</definedName>
    <definedName name="____________bak151" localSheetId="5">'[4]BILL COV'!#REF!</definedName>
    <definedName name="____________bak151" localSheetId="2">#REF!</definedName>
    <definedName name="____________bak151">#REF!</definedName>
    <definedName name="____________bol1" localSheetId="5">#REF!</definedName>
    <definedName name="____________bol1" localSheetId="2">#REF!</definedName>
    <definedName name="____________bol1">#REF!</definedName>
    <definedName name="____________can430">40.73</definedName>
    <definedName name="____________can435">43.3</definedName>
    <definedName name="____________cbd148" localSheetId="5">'[4]BILL COV'!#REF!</definedName>
    <definedName name="____________cbd148" localSheetId="2">#REF!</definedName>
    <definedName name="____________cbd148" localSheetId="1">#REF!</definedName>
    <definedName name="____________cbd148">#REF!</definedName>
    <definedName name="_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#REF!</definedName>
    <definedName name="____________DIA1" localSheetId="5">#REF!</definedName>
    <definedName name="____________DIA1" localSheetId="2">#REF!</definedName>
    <definedName name="____________DIA1" localSheetId="1">#REF!</definedName>
    <definedName name="____________DIA1">#REF!</definedName>
    <definedName name="____________dia10" localSheetId="5">'[6]Rft Footing Blk 1'!$L$26</definedName>
    <definedName name="____________dia10">#REF!</definedName>
    <definedName name="____________dia12" localSheetId="5">'[6]Rft Footing Blk 1'!$M$26</definedName>
    <definedName name="____________dia12">#REF!</definedName>
    <definedName name="____________dia16" localSheetId="5">'[6]Rft Footing Blk 1'!$N$26</definedName>
    <definedName name="____________dia16">#REF!</definedName>
    <definedName name="____________DIA2" localSheetId="5">#REF!</definedName>
    <definedName name="____________DIA2" localSheetId="2">#REF!</definedName>
    <definedName name="____________DIA2" localSheetId="1">#REF!</definedName>
    <definedName name="____________DIA2">#REF!</definedName>
    <definedName name="____________dia20" localSheetId="5">'[6]Rft Footing Blk 1'!$O$26</definedName>
    <definedName name="____________dia20">#REF!</definedName>
    <definedName name="____________dia25" localSheetId="5">'[6]Rft Footing Blk 1'!$P$26</definedName>
    <definedName name="____________dia25">#REF!</definedName>
    <definedName name="____________dia8" localSheetId="5">'[6]Rft Footing Blk 1'!$K$26</definedName>
    <definedName name="____________dia8">#REF!</definedName>
    <definedName name="____________fab1" localSheetId="5">'[5]intr stool brkup'!$A$8:$D$53</definedName>
    <definedName name="____________fab1">#REF!</definedName>
    <definedName name="____________FLG2" localSheetId="5">'[6]Column Blk 1'!#REF!</definedName>
    <definedName name="____________FLG2">#REF!</definedName>
    <definedName name="____________iv66666" localSheetId="5">#REF!</definedName>
    <definedName name="____________iv66666" localSheetId="2">#REF!</definedName>
    <definedName name="____________iv66666" localSheetId="1">#REF!</definedName>
    <definedName name="____________iv66666">#REF!</definedName>
    <definedName name="_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 localSheetId="5">#REF!</definedName>
    <definedName name="____________PO1" localSheetId="2">#REF!</definedName>
    <definedName name="____________PO1">#REF!</definedName>
    <definedName name="____________PO2" localSheetId="5">#REF!</definedName>
    <definedName name="____________PO2" localSheetId="2">#REF!</definedName>
    <definedName name="____________PO2">#REF!</definedName>
    <definedName name="____________sdb2" localSheetId="2">#REF!</definedName>
    <definedName name="____________sdb2">#REF!</definedName>
    <definedName name="____________TB2" localSheetId="5">'[3]SPT vs PHI'!$B$2:$C$65</definedName>
    <definedName name="____________TB2">#REF!</definedName>
    <definedName name="____________UGF1" localSheetId="5">'[6]Column Blk 1'!$C$651</definedName>
    <definedName name="____________UGF1">#REF!</definedName>
    <definedName name="____________zz65536" localSheetId="5">'[1]B &amp; C class items '!#REF!</definedName>
    <definedName name="____________zz65536" localSheetId="2">#REF!</definedName>
    <definedName name="____________zz65536" localSheetId="1">#REF!</definedName>
    <definedName name="____________zz65536">#REF!</definedName>
    <definedName name="___________A1" localSheetId="5">'[2]Rate analysis'!$C$2</definedName>
    <definedName name="___________A1">#REF!</definedName>
    <definedName name="___________aj1" localSheetId="5">#REF!</definedName>
    <definedName name="___________aj1" localSheetId="2">#REF!</definedName>
    <definedName name="___________aj1">#REF!</definedName>
    <definedName name="___________b1" localSheetId="5">#REF!</definedName>
    <definedName name="___________b1" localSheetId="2">#REF!</definedName>
    <definedName name="___________b1">#REF!</definedName>
    <definedName name="___________B100000" localSheetId="5">#REF!</definedName>
    <definedName name="___________B100000" localSheetId="2">#REF!</definedName>
    <definedName name="___________B100000">#REF!</definedName>
    <definedName name="___________bak151" localSheetId="5">'[4]BILL COV'!#REF!</definedName>
    <definedName name="___________bak151" localSheetId="2">#REF!</definedName>
    <definedName name="___________bak151">#REF!</definedName>
    <definedName name="___________bol1" localSheetId="5">#REF!</definedName>
    <definedName name="___________bol1" localSheetId="2">#REF!</definedName>
    <definedName name="___________bol1">#REF!</definedName>
    <definedName name="___________can430">40.73</definedName>
    <definedName name="___________can435">43.3</definedName>
    <definedName name="___________cbd148" localSheetId="5">'[4]BILL COV'!#REF!</definedName>
    <definedName name="___________cbd148" localSheetId="2">#REF!</definedName>
    <definedName name="___________cbd148" localSheetId="1">#REF!</definedName>
    <definedName name="___________cbd148">#REF!</definedName>
    <definedName name="_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#REF!</definedName>
    <definedName name="___________DIA1" localSheetId="5">#REF!</definedName>
    <definedName name="___________DIA1" localSheetId="2">#REF!</definedName>
    <definedName name="___________DIA1" localSheetId="1">#REF!</definedName>
    <definedName name="___________DIA1">#REF!</definedName>
    <definedName name="___________dia10" localSheetId="5">'[6]Rft Footing Blk 1'!$L$26</definedName>
    <definedName name="___________dia10">#REF!</definedName>
    <definedName name="___________dia12" localSheetId="5">'[6]Rft Footing Blk 1'!$M$26</definedName>
    <definedName name="___________dia12">#REF!</definedName>
    <definedName name="___________dia16" localSheetId="5">'[6]Rft Footing Blk 1'!$N$26</definedName>
    <definedName name="___________dia16">#REF!</definedName>
    <definedName name="___________DIA2" localSheetId="5">#REF!</definedName>
    <definedName name="___________DIA2" localSheetId="2">#REF!</definedName>
    <definedName name="___________DIA2" localSheetId="1">#REF!</definedName>
    <definedName name="___________DIA2">#REF!</definedName>
    <definedName name="___________dia20" localSheetId="5">'[6]Rft Footing Blk 1'!$O$26</definedName>
    <definedName name="___________dia20">#REF!</definedName>
    <definedName name="___________dia25" localSheetId="5">'[6]Rft Footing Blk 1'!$P$26</definedName>
    <definedName name="___________dia25">#REF!</definedName>
    <definedName name="___________dia8" localSheetId="5">'[6]Rft Footing Blk 1'!$K$26</definedName>
    <definedName name="___________dia8">#REF!</definedName>
    <definedName name="___________fab1" localSheetId="5">'[5]intr stool brkup'!$A$8:$D$53</definedName>
    <definedName name="___________fab1">#REF!</definedName>
    <definedName name="___________FLG2" localSheetId="5">'[6]Column Blk 1'!#REF!</definedName>
    <definedName name="___________FLG2">#REF!</definedName>
    <definedName name="___________iv66666" localSheetId="5">#REF!</definedName>
    <definedName name="___________iv66666" localSheetId="2">#REF!</definedName>
    <definedName name="___________iv66666" localSheetId="1">#REF!</definedName>
    <definedName name="___________iv66666">#REF!</definedName>
    <definedName name="_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 localSheetId="5">#REF!</definedName>
    <definedName name="___________MS010" localSheetId="2">#REF!</definedName>
    <definedName name="___________MS010">#REF!</definedName>
    <definedName name="___________PO1" localSheetId="5">#REF!</definedName>
    <definedName name="___________PO1" localSheetId="2">#REF!</definedName>
    <definedName name="___________PO1">#REF!</definedName>
    <definedName name="___________PO2" localSheetId="5">#REF!</definedName>
    <definedName name="___________PO2" localSheetId="2">#REF!</definedName>
    <definedName name="___________PO2">#REF!</definedName>
    <definedName name="___________sdb2" localSheetId="2">#REF!</definedName>
    <definedName name="___________sdb2">#REF!</definedName>
    <definedName name="___________TB2" localSheetId="5">'[3]SPT vs PHI'!$B$2:$C$65</definedName>
    <definedName name="___________TB2">#REF!</definedName>
    <definedName name="___________UGF1" localSheetId="5">'[6]Column Blk 1'!$C$651</definedName>
    <definedName name="___________UGF1">#REF!</definedName>
    <definedName name="___________zz65536" localSheetId="5">'[1]B &amp; C class items '!#REF!</definedName>
    <definedName name="___________zz65536" localSheetId="2">#REF!</definedName>
    <definedName name="___________zz65536" localSheetId="1">#REF!</definedName>
    <definedName name="___________zz65536">#REF!</definedName>
    <definedName name="__________A1" localSheetId="5">'[2]Rate analysis'!$C$2</definedName>
    <definedName name="__________A1">#REF!</definedName>
    <definedName name="__________aj1" localSheetId="5">#REF!</definedName>
    <definedName name="__________aj1" localSheetId="2">#REF!</definedName>
    <definedName name="__________aj1">#REF!</definedName>
    <definedName name="__________b1" localSheetId="5">#REF!</definedName>
    <definedName name="__________b1" localSheetId="2">#REF!</definedName>
    <definedName name="__________b1">#REF!</definedName>
    <definedName name="__________B100000" localSheetId="5">#REF!</definedName>
    <definedName name="__________B100000" localSheetId="2">#REF!</definedName>
    <definedName name="__________B100000">#REF!</definedName>
    <definedName name="__________bak151" localSheetId="5">'[4]BILL COV'!#REF!</definedName>
    <definedName name="__________bak151" localSheetId="2">#REF!</definedName>
    <definedName name="__________bak151">#REF!</definedName>
    <definedName name="__________bol1" localSheetId="5">#REF!</definedName>
    <definedName name="__________bol1" localSheetId="2">#REF!</definedName>
    <definedName name="__________bol1">#REF!</definedName>
    <definedName name="__________can430">40.73</definedName>
    <definedName name="__________can435">43.3</definedName>
    <definedName name="__________cbd148" localSheetId="5">'[4]BILL COV'!#REF!</definedName>
    <definedName name="__________cbd148" localSheetId="2">#REF!</definedName>
    <definedName name="__________cbd148" localSheetId="1">#REF!</definedName>
    <definedName name="__________cbd148">#REF!</definedName>
    <definedName name="_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#REF!</definedName>
    <definedName name="__________DIA1" localSheetId="5">#REF!</definedName>
    <definedName name="__________DIA1" localSheetId="2">#REF!</definedName>
    <definedName name="__________DIA1" localSheetId="1">#REF!</definedName>
    <definedName name="__________DIA1">#REF!</definedName>
    <definedName name="__________dia10" localSheetId="5">'[6]Rft Footing Blk 1'!$L$26</definedName>
    <definedName name="__________dia10">#REF!</definedName>
    <definedName name="__________dia12" localSheetId="5">'[6]Rft Footing Blk 1'!$M$26</definedName>
    <definedName name="__________dia12">#REF!</definedName>
    <definedName name="__________dia16" localSheetId="5">'[6]Rft Footing Blk 1'!$N$26</definedName>
    <definedName name="__________dia16">#REF!</definedName>
    <definedName name="__________DIA2" localSheetId="5">#REF!</definedName>
    <definedName name="__________DIA2" localSheetId="2">#REF!</definedName>
    <definedName name="__________DIA2" localSheetId="1">#REF!</definedName>
    <definedName name="__________DIA2">#REF!</definedName>
    <definedName name="__________dia20" localSheetId="5">'[6]Rft Footing Blk 1'!$O$26</definedName>
    <definedName name="__________dia20">#REF!</definedName>
    <definedName name="__________dia25" localSheetId="5">'[6]Rft Footing Blk 1'!$P$26</definedName>
    <definedName name="__________dia25">#REF!</definedName>
    <definedName name="__________dia8" localSheetId="5">'[6]Rft Footing Blk 1'!$K$26</definedName>
    <definedName name="__________dia8">#REF!</definedName>
    <definedName name="__________fab1" localSheetId="5">'[5]intr stool brkup'!$A$8:$D$53</definedName>
    <definedName name="__________fab1">#REF!</definedName>
    <definedName name="__________FLG2" localSheetId="5">'[6]Column Blk 1'!#REF!</definedName>
    <definedName name="__________FLG2">#REF!</definedName>
    <definedName name="__________iv66666" localSheetId="5">#REF!</definedName>
    <definedName name="__________iv66666" localSheetId="2">#REF!</definedName>
    <definedName name="__________iv66666" localSheetId="1">#REF!</definedName>
    <definedName name="__________iv66666">#REF!</definedName>
    <definedName name="_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 localSheetId="5">#REF!</definedName>
    <definedName name="__________MS010" localSheetId="2">#REF!</definedName>
    <definedName name="__________MS010">#REF!</definedName>
    <definedName name="__________PO1" localSheetId="5">#REF!</definedName>
    <definedName name="__________PO1" localSheetId="2">#REF!</definedName>
    <definedName name="__________PO1">#REF!</definedName>
    <definedName name="__________PO2" localSheetId="5">#REF!</definedName>
    <definedName name="__________PO2" localSheetId="2">#REF!</definedName>
    <definedName name="__________PO2">#REF!</definedName>
    <definedName name="__________sdb2" localSheetId="2">#REF!</definedName>
    <definedName name="__________sdb2">#REF!</definedName>
    <definedName name="__________TB2" localSheetId="5">'[3]SPT vs PHI'!$B$2:$C$65</definedName>
    <definedName name="__________TB2">#REF!</definedName>
    <definedName name="__________UGF1" localSheetId="5">'[6]Column Blk 1'!$C$651</definedName>
    <definedName name="__________UGF1">#REF!</definedName>
    <definedName name="__________zz65536" localSheetId="5">'[1]B &amp; C class items '!#REF!</definedName>
    <definedName name="__________zz65536" localSheetId="2">#REF!</definedName>
    <definedName name="__________zz65536" localSheetId="1">#REF!</definedName>
    <definedName name="__________zz65536">#REF!</definedName>
    <definedName name="_________A1" localSheetId="5">'[2]Rate analysis'!$C$2</definedName>
    <definedName name="_________A1">#REF!</definedName>
    <definedName name="_________aj1" localSheetId="5">#REF!</definedName>
    <definedName name="_________aj1" localSheetId="2">#REF!</definedName>
    <definedName name="_________aj1">#REF!</definedName>
    <definedName name="_________b1" localSheetId="5">#REF!</definedName>
    <definedName name="_________b1" localSheetId="2">#REF!</definedName>
    <definedName name="_________b1">#REF!</definedName>
    <definedName name="_________B100000" localSheetId="5">#REF!</definedName>
    <definedName name="_________B100000" localSheetId="2">#REF!</definedName>
    <definedName name="_________B100000">#REF!</definedName>
    <definedName name="_________bak151" localSheetId="5">'[4]BILL COV'!#REF!</definedName>
    <definedName name="_________bak151" localSheetId="2">#REF!</definedName>
    <definedName name="_________bak151">#REF!</definedName>
    <definedName name="_________bol1" localSheetId="5">#REF!</definedName>
    <definedName name="_________bol1" localSheetId="2">#REF!</definedName>
    <definedName name="_________bol1">#REF!</definedName>
    <definedName name="_________can430">40.73</definedName>
    <definedName name="_________can435">43.3</definedName>
    <definedName name="_________cbd148" localSheetId="5">'[4]BILL COV'!#REF!</definedName>
    <definedName name="_________cbd148" localSheetId="2">#REF!</definedName>
    <definedName name="_________cbd148" localSheetId="1">#REF!</definedName>
    <definedName name="_________cbd148">#REF!</definedName>
    <definedName name="_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 localSheetId="5">#REF!</definedName>
    <definedName name="_________DIA1" localSheetId="2">#REF!</definedName>
    <definedName name="_________DIA1" localSheetId="1">#REF!</definedName>
    <definedName name="_________DIA1">#REF!</definedName>
    <definedName name="_________dia10" localSheetId="5">'[6]Rft Footing Blk 1'!$L$26</definedName>
    <definedName name="_________dia10">#REF!</definedName>
    <definedName name="_________dia12" localSheetId="5">'[6]Rft Footing Blk 1'!$M$26</definedName>
    <definedName name="_________dia12">#REF!</definedName>
    <definedName name="_________dia16" localSheetId="5">'[6]Rft Footing Blk 1'!$N$26</definedName>
    <definedName name="_________dia16">#REF!</definedName>
    <definedName name="_________DIA2" localSheetId="5">#REF!</definedName>
    <definedName name="_________DIA2" localSheetId="2">#REF!</definedName>
    <definedName name="_________DIA2" localSheetId="1">#REF!</definedName>
    <definedName name="_________DIA2">#REF!</definedName>
    <definedName name="_________dia20" localSheetId="5">'[6]Rft Footing Blk 1'!$O$26</definedName>
    <definedName name="_________dia20">#REF!</definedName>
    <definedName name="_________dia25" localSheetId="5">'[6]Rft Footing Blk 1'!$P$26</definedName>
    <definedName name="_________dia25">#REF!</definedName>
    <definedName name="_________dia8" localSheetId="5">'[6]Rft Footing Blk 1'!$K$26</definedName>
    <definedName name="_________dia8">#REF!</definedName>
    <definedName name="_________fab1" localSheetId="5">'[5]intr stool brkup'!$A$8:$D$53</definedName>
    <definedName name="_________fab1">#REF!</definedName>
    <definedName name="_________FLG2" localSheetId="5">'[6]Column Blk 1'!#REF!</definedName>
    <definedName name="_________FLG2">#REF!</definedName>
    <definedName name="_________iv66666" localSheetId="5">#REF!</definedName>
    <definedName name="_________iv66666" localSheetId="2">#REF!</definedName>
    <definedName name="_________iv66666" localSheetId="1">#REF!</definedName>
    <definedName name="_________iv66666">#REF!</definedName>
    <definedName name="_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 localSheetId="5">#REF!</definedName>
    <definedName name="_________MS010" localSheetId="2">#REF!</definedName>
    <definedName name="_________MS010">#REF!</definedName>
    <definedName name="_________PO1" localSheetId="5">#REF!</definedName>
    <definedName name="_________PO1" localSheetId="2">#REF!</definedName>
    <definedName name="_________PO1">#REF!</definedName>
    <definedName name="_________PO2" localSheetId="5">#REF!</definedName>
    <definedName name="_________PO2" localSheetId="2">#REF!</definedName>
    <definedName name="_________PO2">#REF!</definedName>
    <definedName name="_________sdb2" localSheetId="2">#REF!</definedName>
    <definedName name="_________sdb2">#REF!</definedName>
    <definedName name="_________TB2" localSheetId="5">'[3]SPT vs PHI'!$B$2:$C$65</definedName>
    <definedName name="_________TB2">#REF!</definedName>
    <definedName name="_________UGF1" localSheetId="5">'[6]Column Blk 1'!$C$651</definedName>
    <definedName name="_________UGF1">#REF!</definedName>
    <definedName name="_________zz65536" localSheetId="5">'[1]B &amp; C class items '!#REF!</definedName>
    <definedName name="_________zz65536" localSheetId="2">#REF!</definedName>
    <definedName name="_________zz65536" localSheetId="1">#REF!</definedName>
    <definedName name="_________zz65536">#REF!</definedName>
    <definedName name="________A1" localSheetId="5">'[2]Rate analysis'!$C$2</definedName>
    <definedName name="________A1">#REF!</definedName>
    <definedName name="________aj1" localSheetId="5">#REF!</definedName>
    <definedName name="________aj1" localSheetId="2">#REF!</definedName>
    <definedName name="________aj1">#REF!</definedName>
    <definedName name="________b1" localSheetId="5">#REF!</definedName>
    <definedName name="________b1" localSheetId="2">#REF!</definedName>
    <definedName name="________b1">#REF!</definedName>
    <definedName name="________B100000" localSheetId="5">#REF!</definedName>
    <definedName name="________B100000" localSheetId="2">#REF!</definedName>
    <definedName name="________B100000">#REF!</definedName>
    <definedName name="________bak151" localSheetId="5">'[4]BILL COV'!#REF!</definedName>
    <definedName name="________bak151" localSheetId="2">#REF!</definedName>
    <definedName name="________bak151">#REF!</definedName>
    <definedName name="________bol1" localSheetId="5">#REF!</definedName>
    <definedName name="________bol1" localSheetId="2">#REF!</definedName>
    <definedName name="________bol1">#REF!</definedName>
    <definedName name="________can430">40.73</definedName>
    <definedName name="________can435">43.3</definedName>
    <definedName name="________cbd148" localSheetId="5">'[4]BILL COV'!#REF!</definedName>
    <definedName name="________cbd148" localSheetId="2">#REF!</definedName>
    <definedName name="________cbd148" localSheetId="1">#REF!</definedName>
    <definedName name="________cbd148">#REF!</definedName>
    <definedName name="_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 localSheetId="5">#REF!</definedName>
    <definedName name="________DIA1" localSheetId="2">#REF!</definedName>
    <definedName name="________DIA1" localSheetId="1">#REF!</definedName>
    <definedName name="________DIA1">#REF!</definedName>
    <definedName name="________dia10" localSheetId="5">'[6]Rft Footing Blk 1'!$L$26</definedName>
    <definedName name="________dia10">#REF!</definedName>
    <definedName name="________dia12" localSheetId="5">'[6]Rft Footing Blk 1'!$M$26</definedName>
    <definedName name="________dia12">#REF!</definedName>
    <definedName name="________dia16" localSheetId="5">'[6]Rft Footing Blk 1'!$N$26</definedName>
    <definedName name="________dia16">#REF!</definedName>
    <definedName name="________DIA2" localSheetId="5">#REF!</definedName>
    <definedName name="________DIA2" localSheetId="2">#REF!</definedName>
    <definedName name="________DIA2" localSheetId="1">#REF!</definedName>
    <definedName name="________DIA2">#REF!</definedName>
    <definedName name="________dia20" localSheetId="5">'[6]Rft Footing Blk 1'!$O$26</definedName>
    <definedName name="________dia20">#REF!</definedName>
    <definedName name="________dia25" localSheetId="5">'[6]Rft Footing Blk 1'!$P$26</definedName>
    <definedName name="________dia25">#REF!</definedName>
    <definedName name="________dia8" localSheetId="5">'[6]Rft Footing Blk 1'!$K$26</definedName>
    <definedName name="________dia8">#REF!</definedName>
    <definedName name="________fab1" localSheetId="5">'[5]intr stool brkup'!$A$8:$D$53</definedName>
    <definedName name="________fab1">#REF!</definedName>
    <definedName name="________FLG2" localSheetId="5">'[6]Column Blk 1'!#REF!</definedName>
    <definedName name="________FLG2">#REF!</definedName>
    <definedName name="________iv66666" localSheetId="5">#REF!</definedName>
    <definedName name="________iv66666" localSheetId="2">#REF!</definedName>
    <definedName name="________iv66666" localSheetId="1">#REF!</definedName>
    <definedName name="________iv66666">#REF!</definedName>
    <definedName name="_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 localSheetId="5">#REF!</definedName>
    <definedName name="________MS010" localSheetId="2">#REF!</definedName>
    <definedName name="________MS010">#REF!</definedName>
    <definedName name="________PO1" localSheetId="5">#REF!</definedName>
    <definedName name="________PO1" localSheetId="2">#REF!</definedName>
    <definedName name="________PO1">#REF!</definedName>
    <definedName name="________PO2" localSheetId="5">#REF!</definedName>
    <definedName name="________PO2" localSheetId="2">#REF!</definedName>
    <definedName name="________PO2">#REF!</definedName>
    <definedName name="________sdb2" localSheetId="2">#REF!</definedName>
    <definedName name="________sdb2">#REF!</definedName>
    <definedName name="________TB2" localSheetId="5">'[3]SPT vs PHI'!$B$2:$C$65</definedName>
    <definedName name="________TB2">#REF!</definedName>
    <definedName name="________UGF1" localSheetId="5">'[6]Column Blk 1'!$C$651</definedName>
    <definedName name="________UGF1">#REF!</definedName>
    <definedName name="________zz65536" localSheetId="5">'[1]B &amp; C class items '!#REF!</definedName>
    <definedName name="________zz65536" localSheetId="2">#REF!</definedName>
    <definedName name="________zz65536" localSheetId="1">#REF!</definedName>
    <definedName name="________zz65536">#REF!</definedName>
    <definedName name="_______A1" localSheetId="5">'[2]Rate analysis'!$C$2</definedName>
    <definedName name="_______A1">#REF!</definedName>
    <definedName name="_______aj1" localSheetId="5">#REF!</definedName>
    <definedName name="_______aj1" localSheetId="2">#REF!</definedName>
    <definedName name="_______aj1">#REF!</definedName>
    <definedName name="_______b1" localSheetId="5">#REF!</definedName>
    <definedName name="_______b1" localSheetId="2">#REF!</definedName>
    <definedName name="_______b1">#REF!</definedName>
    <definedName name="_______B100000" localSheetId="5">#REF!</definedName>
    <definedName name="_______B100000" localSheetId="2">#REF!</definedName>
    <definedName name="_______B100000">#REF!</definedName>
    <definedName name="_______bak151" localSheetId="5">'[4]BILL COV'!#REF!</definedName>
    <definedName name="_______bak151" localSheetId="2">#REF!</definedName>
    <definedName name="_______bak151">#REF!</definedName>
    <definedName name="_______bol1" localSheetId="5">#REF!</definedName>
    <definedName name="_______bol1" localSheetId="2">#REF!</definedName>
    <definedName name="_______bol1">#REF!</definedName>
    <definedName name="_______can430">40.73</definedName>
    <definedName name="_______can435">43.3</definedName>
    <definedName name="_______cbd148" localSheetId="5">'[4]BILL COV'!#REF!</definedName>
    <definedName name="_______cbd148" localSheetId="2">#REF!</definedName>
    <definedName name="_______cbd148" localSheetId="1">#REF!</definedName>
    <definedName name="_______cbd148">#REF!</definedName>
    <definedName name="_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 localSheetId="5">#REF!</definedName>
    <definedName name="_______DIA1" localSheetId="2">#REF!</definedName>
    <definedName name="_______DIA1" localSheetId="1">#REF!</definedName>
    <definedName name="_______DIA1">#REF!</definedName>
    <definedName name="_______dia10" localSheetId="5">'[6]Rft Footing Blk 1'!$L$26</definedName>
    <definedName name="_______dia10">#REF!</definedName>
    <definedName name="_______dia12" localSheetId="5">'[6]Rft Footing Blk 1'!$M$26</definedName>
    <definedName name="_______dia12">#REF!</definedName>
    <definedName name="_______dia16" localSheetId="5">'[6]Rft Footing Blk 1'!$N$26</definedName>
    <definedName name="_______dia16">#REF!</definedName>
    <definedName name="_______DIA2" localSheetId="5">#REF!</definedName>
    <definedName name="_______DIA2" localSheetId="2">#REF!</definedName>
    <definedName name="_______DIA2" localSheetId="1">#REF!</definedName>
    <definedName name="_______DIA2">#REF!</definedName>
    <definedName name="_______dia20" localSheetId="5">'[6]Rft Footing Blk 1'!$O$26</definedName>
    <definedName name="_______dia20">#REF!</definedName>
    <definedName name="_______dia25" localSheetId="5">'[6]Rft Footing Blk 1'!$P$26</definedName>
    <definedName name="_______dia25">#REF!</definedName>
    <definedName name="_______dia8" localSheetId="5">'[6]Rft Footing Blk 1'!$K$26</definedName>
    <definedName name="_______dia8">#REF!</definedName>
    <definedName name="_______fab1" localSheetId="5">'[5]intr stool brkup'!$A$8:$D$53</definedName>
    <definedName name="_______fab1">#REF!</definedName>
    <definedName name="_______FLG2" localSheetId="5">'[6]Column Blk 1'!#REF!</definedName>
    <definedName name="_______FLG2">#REF!</definedName>
    <definedName name="_______iv66666" localSheetId="5">#REF!</definedName>
    <definedName name="_______iv66666" localSheetId="2">#REF!</definedName>
    <definedName name="_______iv66666" localSheetId="1">#REF!</definedName>
    <definedName name="_______iv66666">#REF!</definedName>
    <definedName name="_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 localSheetId="5">#REF!</definedName>
    <definedName name="_______MS010" localSheetId="2">#REF!</definedName>
    <definedName name="_______MS010">#REF!</definedName>
    <definedName name="_______PO1" localSheetId="5">#REF!</definedName>
    <definedName name="_______PO1" localSheetId="2">#REF!</definedName>
    <definedName name="_______PO1">#REF!</definedName>
    <definedName name="_______PO2" localSheetId="5">#REF!</definedName>
    <definedName name="_______PO2" localSheetId="2">#REF!</definedName>
    <definedName name="_______PO2">#REF!</definedName>
    <definedName name="_______sdb2" localSheetId="2">#REF!</definedName>
    <definedName name="_______sdb2">#REF!</definedName>
    <definedName name="_______TB2" localSheetId="5">'[3]SPT vs PHI'!$B$2:$C$65</definedName>
    <definedName name="_______TB2">#REF!</definedName>
    <definedName name="_______UGF1" localSheetId="5">'[6]Column Blk 1'!$C$651</definedName>
    <definedName name="_______UGF1">#REF!</definedName>
    <definedName name="_______zz65536" localSheetId="5">'[1]B &amp; C class items '!#REF!</definedName>
    <definedName name="_______zz65536" localSheetId="2">#REF!</definedName>
    <definedName name="_______zz65536" localSheetId="1">#REF!</definedName>
    <definedName name="_______zz65536">#REF!</definedName>
    <definedName name="______A1" localSheetId="5">'[2]Rate analysis'!$C$2</definedName>
    <definedName name="______A1">#REF!</definedName>
    <definedName name="______aj1" localSheetId="5">#REF!</definedName>
    <definedName name="______aj1" localSheetId="2">#REF!</definedName>
    <definedName name="______aj1">#REF!</definedName>
    <definedName name="______b1" localSheetId="5">#REF!</definedName>
    <definedName name="______b1" localSheetId="2">#REF!</definedName>
    <definedName name="______b1">#REF!</definedName>
    <definedName name="______B100000" localSheetId="5">#REF!</definedName>
    <definedName name="______B100000" localSheetId="2">#REF!</definedName>
    <definedName name="______B100000">#REF!</definedName>
    <definedName name="______bak151" localSheetId="5">'[4]BILL COV'!#REF!</definedName>
    <definedName name="______bak151" localSheetId="2">#REF!</definedName>
    <definedName name="______bak151">#REF!</definedName>
    <definedName name="______bol1" localSheetId="5">#REF!</definedName>
    <definedName name="______bol1" localSheetId="2">#REF!</definedName>
    <definedName name="______bol1">#REF!</definedName>
    <definedName name="______can430">40.73</definedName>
    <definedName name="______can435">43.3</definedName>
    <definedName name="______cbd148" localSheetId="5">'[4]BILL COV'!#REF!</definedName>
    <definedName name="______cbd148" localSheetId="2">#REF!</definedName>
    <definedName name="______cbd148" localSheetId="1">#REF!</definedName>
    <definedName name="______cbd148">#REF!</definedName>
    <definedName name="_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 localSheetId="5">#REF!</definedName>
    <definedName name="______DIA1" localSheetId="2">#REF!</definedName>
    <definedName name="______DIA1" localSheetId="1">#REF!</definedName>
    <definedName name="______DIA1">#REF!</definedName>
    <definedName name="______dia10" localSheetId="5">'[6]Rft Footing Blk 1'!$L$26</definedName>
    <definedName name="______dia10">#REF!</definedName>
    <definedName name="______dia12" localSheetId="5">'[6]Rft Footing Blk 1'!$M$26</definedName>
    <definedName name="______dia12">#REF!</definedName>
    <definedName name="______dia16" localSheetId="5">'[6]Rft Footing Blk 1'!$N$26</definedName>
    <definedName name="______dia16">#REF!</definedName>
    <definedName name="______DIA2" localSheetId="5">#REF!</definedName>
    <definedName name="______DIA2" localSheetId="2">#REF!</definedName>
    <definedName name="______DIA2" localSheetId="1">#REF!</definedName>
    <definedName name="______DIA2">#REF!</definedName>
    <definedName name="______dia20" localSheetId="5">'[6]Rft Footing Blk 1'!$O$26</definedName>
    <definedName name="______dia20">#REF!</definedName>
    <definedName name="______dia25" localSheetId="5">'[6]Rft Footing Blk 1'!$P$26</definedName>
    <definedName name="______dia25">#REF!</definedName>
    <definedName name="______dia8" localSheetId="5">'[6]Rft Footing Blk 1'!$K$26</definedName>
    <definedName name="______dia8">#REF!</definedName>
    <definedName name="______fab1" localSheetId="5">'[5]intr stool brkup'!$A$8:$D$53</definedName>
    <definedName name="______fab1">#REF!</definedName>
    <definedName name="______FLG2" localSheetId="5">'[6]Column Blk 1'!#REF!</definedName>
    <definedName name="______FLG2">#REF!</definedName>
    <definedName name="______iv66666" localSheetId="5">#REF!</definedName>
    <definedName name="______iv66666" localSheetId="2">#REF!</definedName>
    <definedName name="______iv66666" localSheetId="1">#REF!</definedName>
    <definedName name="______iv66666">#REF!</definedName>
    <definedName name="_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 localSheetId="5">#REF!</definedName>
    <definedName name="______MS010" localSheetId="2">#REF!</definedName>
    <definedName name="______MS010">#REF!</definedName>
    <definedName name="______PO1" localSheetId="5">#REF!</definedName>
    <definedName name="______PO1" localSheetId="2">#REF!</definedName>
    <definedName name="______PO1">#REF!</definedName>
    <definedName name="______PO2" localSheetId="5">#REF!</definedName>
    <definedName name="______PO2" localSheetId="2">#REF!</definedName>
    <definedName name="______PO2">#REF!</definedName>
    <definedName name="______sdb2" localSheetId="2">#REF!</definedName>
    <definedName name="______sdb2">#REF!</definedName>
    <definedName name="______TB2" localSheetId="5">'[3]SPT vs PHI'!$B$2:$C$65</definedName>
    <definedName name="______TB2">#REF!</definedName>
    <definedName name="______UGF1" localSheetId="5">'[6]Column Blk 1'!$C$651</definedName>
    <definedName name="______UGF1">#REF!</definedName>
    <definedName name="______zz65536" localSheetId="5">'[1]B &amp; C class items '!#REF!</definedName>
    <definedName name="______zz65536" localSheetId="2">#REF!</definedName>
    <definedName name="______zz65536" localSheetId="1">#REF!</definedName>
    <definedName name="______zz65536">#REF!</definedName>
    <definedName name="_____A1" localSheetId="5">'[2]Rate analysis'!$C$2</definedName>
    <definedName name="_____A1">#REF!</definedName>
    <definedName name="_____aj1" localSheetId="5">#REF!</definedName>
    <definedName name="_____aj1" localSheetId="2">#REF!</definedName>
    <definedName name="_____aj1">#REF!</definedName>
    <definedName name="_____b1" localSheetId="5">#REF!</definedName>
    <definedName name="_____b1" localSheetId="2">#REF!</definedName>
    <definedName name="_____b1">#REF!</definedName>
    <definedName name="_____B100000" localSheetId="5">#REF!</definedName>
    <definedName name="_____B100000" localSheetId="2">#REF!</definedName>
    <definedName name="_____B100000">#REF!</definedName>
    <definedName name="_____bak151" localSheetId="5">'[4]BILL COV'!#REF!</definedName>
    <definedName name="_____bak151" localSheetId="2">#REF!</definedName>
    <definedName name="_____bak151">#REF!</definedName>
    <definedName name="_____bol1" localSheetId="5">#REF!</definedName>
    <definedName name="_____bol1" localSheetId="2">#REF!</definedName>
    <definedName name="_____bol1">#REF!</definedName>
    <definedName name="_____can430">40.73</definedName>
    <definedName name="_____can435">43.3</definedName>
    <definedName name="_____cbd148" localSheetId="5">'[4]BILL COV'!#REF!</definedName>
    <definedName name="_____cbd148" localSheetId="2">#REF!</definedName>
    <definedName name="_____cbd148" localSheetId="1">#REF!</definedName>
    <definedName name="_____cbd148">#REF!</definedName>
    <definedName name="_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 localSheetId="5">#REF!</definedName>
    <definedName name="_____DIA1" localSheetId="2">#REF!</definedName>
    <definedName name="_____DIA1" localSheetId="1">#REF!</definedName>
    <definedName name="_____DIA1">#REF!</definedName>
    <definedName name="_____dia10" localSheetId="5">'[6]Rft Footing Blk 1'!$L$26</definedName>
    <definedName name="_____dia10">#REF!</definedName>
    <definedName name="_____dia12" localSheetId="5">'[6]Rft Footing Blk 1'!$M$26</definedName>
    <definedName name="_____dia12">#REF!</definedName>
    <definedName name="_____dia16" localSheetId="5">'[6]Rft Footing Blk 1'!$N$26</definedName>
    <definedName name="_____dia16">#REF!</definedName>
    <definedName name="_____DIA2" localSheetId="5">#REF!</definedName>
    <definedName name="_____DIA2" localSheetId="2">#REF!</definedName>
    <definedName name="_____DIA2" localSheetId="1">#REF!</definedName>
    <definedName name="_____DIA2">#REF!</definedName>
    <definedName name="_____dia20" localSheetId="5">'[6]Rft Footing Blk 1'!$O$26</definedName>
    <definedName name="_____dia20">#REF!</definedName>
    <definedName name="_____dia25" localSheetId="5">'[6]Rft Footing Blk 1'!$P$26</definedName>
    <definedName name="_____dia25">#REF!</definedName>
    <definedName name="_____dia8" localSheetId="5">'[6]Rft Footing Blk 1'!$K$26</definedName>
    <definedName name="_____dia8">#REF!</definedName>
    <definedName name="_____fab1" localSheetId="5">'[5]intr stool brkup'!$A$8:$D$53</definedName>
    <definedName name="_____fab1">#REF!</definedName>
    <definedName name="_____FLG2" localSheetId="5">'[6]Column Blk 1'!#REF!</definedName>
    <definedName name="_____FLG2">#REF!</definedName>
    <definedName name="_____iv66666" localSheetId="5">#REF!</definedName>
    <definedName name="_____iv66666" localSheetId="2">#REF!</definedName>
    <definedName name="_____iv66666" localSheetId="1">#REF!</definedName>
    <definedName name="_____iv66666">#REF!</definedName>
    <definedName name="_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 localSheetId="5">#REF!</definedName>
    <definedName name="_____MS010" localSheetId="2">#REF!</definedName>
    <definedName name="_____MS010">#REF!</definedName>
    <definedName name="_____PO1" localSheetId="5">#REF!</definedName>
    <definedName name="_____PO1" localSheetId="2">#REF!</definedName>
    <definedName name="_____PO1">#REF!</definedName>
    <definedName name="_____PO2" localSheetId="5">#REF!</definedName>
    <definedName name="_____PO2" localSheetId="2">#REF!</definedName>
    <definedName name="_____PO2">#REF!</definedName>
    <definedName name="_____sdb2" localSheetId="2">#REF!</definedName>
    <definedName name="_____sdb2">#REF!</definedName>
    <definedName name="_____TB2" localSheetId="5">'[3]SPT vs PHI'!$B$2:$C$65</definedName>
    <definedName name="_____TB2">#REF!</definedName>
    <definedName name="_____UGF1" localSheetId="5">'[6]Column Blk 1'!$C$651</definedName>
    <definedName name="_____UGF1">#REF!</definedName>
    <definedName name="_____zz65536" localSheetId="5">'[1]B &amp; C class items '!#REF!</definedName>
    <definedName name="_____zz65536" localSheetId="2">#REF!</definedName>
    <definedName name="_____zz65536" localSheetId="1">#REF!</definedName>
    <definedName name="_____zz65536">#REF!</definedName>
    <definedName name="____A1" localSheetId="5">'[2]Rate analysis'!$C$2</definedName>
    <definedName name="____A1">#REF!</definedName>
    <definedName name="____aj1" localSheetId="5">#REF!</definedName>
    <definedName name="____aj1" localSheetId="2">#REF!</definedName>
    <definedName name="____aj1">#REF!</definedName>
    <definedName name="____b1" localSheetId="5">#REF!</definedName>
    <definedName name="____b1" localSheetId="2">#REF!</definedName>
    <definedName name="____b1">#REF!</definedName>
    <definedName name="____B100000" localSheetId="5">#REF!</definedName>
    <definedName name="____B100000" localSheetId="2">#REF!</definedName>
    <definedName name="____B100000">#REF!</definedName>
    <definedName name="____bak151" localSheetId="5">'[4]BILL COV'!#REF!</definedName>
    <definedName name="____bak151" localSheetId="2">#REF!</definedName>
    <definedName name="____bak151">#REF!</definedName>
    <definedName name="____bol1" localSheetId="5">#REF!</definedName>
    <definedName name="____bol1" localSheetId="2">#REF!</definedName>
    <definedName name="____bol1">#REF!</definedName>
    <definedName name="____can430">40.73</definedName>
    <definedName name="____can435">43.3</definedName>
    <definedName name="____cbd148" localSheetId="5">'[4]BILL COV'!#REF!</definedName>
    <definedName name="____cbd148" localSheetId="2">#REF!</definedName>
    <definedName name="____cbd148" localSheetId="1">#REF!</definedName>
    <definedName name="____cbd148">#REF!</definedName>
    <definedName name="_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 localSheetId="5">#REF!</definedName>
    <definedName name="____DIA1" localSheetId="2">#REF!</definedName>
    <definedName name="____DIA1" localSheetId="1">#REF!</definedName>
    <definedName name="____DIA1">#REF!</definedName>
    <definedName name="____dia10" localSheetId="5">'[6]Rft Footing Blk 1'!$L$26</definedName>
    <definedName name="____dia10">#REF!</definedName>
    <definedName name="____dia12" localSheetId="5">'[6]Rft Footing Blk 1'!$M$26</definedName>
    <definedName name="____dia12">#REF!</definedName>
    <definedName name="____dia16" localSheetId="5">'[6]Rft Footing Blk 1'!$N$26</definedName>
    <definedName name="____dia16">#REF!</definedName>
    <definedName name="____DIA2" localSheetId="5">#REF!</definedName>
    <definedName name="____DIA2" localSheetId="2">#REF!</definedName>
    <definedName name="____DIA2" localSheetId="1">#REF!</definedName>
    <definedName name="____DIA2">#REF!</definedName>
    <definedName name="____dia20" localSheetId="5">'[6]Rft Footing Blk 1'!$O$26</definedName>
    <definedName name="____dia20">#REF!</definedName>
    <definedName name="____dia25" localSheetId="5">'[6]Rft Footing Blk 1'!$P$26</definedName>
    <definedName name="____dia25">#REF!</definedName>
    <definedName name="____dia8" localSheetId="5">'[6]Rft Footing Blk 1'!$K$26</definedName>
    <definedName name="____dia8">#REF!</definedName>
    <definedName name="____fab1" localSheetId="5">'[5]intr stool brkup'!$A$8:$D$53</definedName>
    <definedName name="____fab1">#REF!</definedName>
    <definedName name="____FLG2" localSheetId="5">'[6]Column Blk 1'!#REF!</definedName>
    <definedName name="____FLG2">#REF!</definedName>
    <definedName name="____iv66666" localSheetId="5">#REF!</definedName>
    <definedName name="____iv66666" localSheetId="2">#REF!</definedName>
    <definedName name="____iv66666" localSheetId="1">#REF!</definedName>
    <definedName name="____iv66666">#REF!</definedName>
    <definedName name="_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 localSheetId="5">#REF!</definedName>
    <definedName name="____MS010" localSheetId="2">#REF!</definedName>
    <definedName name="____MS010">#REF!</definedName>
    <definedName name="____PO1" localSheetId="5">#REF!</definedName>
    <definedName name="____PO1" localSheetId="2">#REF!</definedName>
    <definedName name="____PO1">#REF!</definedName>
    <definedName name="____PO2" localSheetId="5">#REF!</definedName>
    <definedName name="____PO2" localSheetId="2">#REF!</definedName>
    <definedName name="____PO2">#REF!</definedName>
    <definedName name="____sdb2" localSheetId="2">#REF!</definedName>
    <definedName name="____sdb2">#REF!</definedName>
    <definedName name="____TB2" localSheetId="5">'[3]SPT vs PHI'!$B$2:$C$65</definedName>
    <definedName name="____TB2">#REF!</definedName>
    <definedName name="____UGF1" localSheetId="5">'[6]Column Blk 1'!$C$651</definedName>
    <definedName name="____UGF1">#REF!</definedName>
    <definedName name="____zz65536" localSheetId="5">'[1]B &amp; C class items '!#REF!</definedName>
    <definedName name="____zz65536" localSheetId="2">#REF!</definedName>
    <definedName name="____zz65536" localSheetId="1">#REF!</definedName>
    <definedName name="____zz65536">#REF!</definedName>
    <definedName name="___A1" localSheetId="5">'[2]Rate analysis'!$C$2</definedName>
    <definedName name="___A1">#REF!</definedName>
    <definedName name="___aj1" localSheetId="5">#REF!</definedName>
    <definedName name="___aj1" localSheetId="2">#REF!</definedName>
    <definedName name="___aj1">#REF!</definedName>
    <definedName name="___b1" localSheetId="5">#REF!</definedName>
    <definedName name="___b1" localSheetId="2">#REF!</definedName>
    <definedName name="___b1">#REF!</definedName>
    <definedName name="___B100000" localSheetId="5">#REF!</definedName>
    <definedName name="___B100000" localSheetId="2">#REF!</definedName>
    <definedName name="___B100000">#REF!</definedName>
    <definedName name="___b111121">#REF!</definedName>
    <definedName name="___bak151" localSheetId="5">'[4]BILL COV'!#REF!</definedName>
    <definedName name="___bak151" localSheetId="2">#REF!</definedName>
    <definedName name="___bak151">#REF!</definedName>
    <definedName name="___bol1" localSheetId="5">#REF!</definedName>
    <definedName name="___bol1" localSheetId="2">#REF!</definedName>
    <definedName name="___bol1" localSheetId="1">#REF!</definedName>
    <definedName name="___bol1">#REF!</definedName>
    <definedName name="___can430">40.73</definedName>
    <definedName name="___can435">43.3</definedName>
    <definedName name="___cbd148" localSheetId="5">'[4]BILL COV'!#REF!</definedName>
    <definedName name="___cbd148" localSheetId="2">#REF!</definedName>
    <definedName name="___cbd148" localSheetId="1">#REF!</definedName>
    <definedName name="___cbd148">#REF!</definedName>
    <definedName name="_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 localSheetId="5">#REF!</definedName>
    <definedName name="___dfS2" localSheetId="2">#REF!</definedName>
    <definedName name="___dfS2">#REF!</definedName>
    <definedName name="___DIA1" localSheetId="5">#REF!</definedName>
    <definedName name="___DIA1" localSheetId="2">#REF!</definedName>
    <definedName name="___DIA1">#REF!</definedName>
    <definedName name="___dia10" localSheetId="5">'[6]Rft Footing Blk 1'!$L$26</definedName>
    <definedName name="___dia10">#REF!</definedName>
    <definedName name="___dia12" localSheetId="5">'[6]Rft Footing Blk 1'!$M$26</definedName>
    <definedName name="___dia12">#REF!</definedName>
    <definedName name="___dia16" localSheetId="5">'[6]Rft Footing Blk 1'!$N$26</definedName>
    <definedName name="___dia16">#REF!</definedName>
    <definedName name="___DIA2" localSheetId="5">#REF!</definedName>
    <definedName name="___DIA2" localSheetId="2">#REF!</definedName>
    <definedName name="___DIA2" localSheetId="1">#REF!</definedName>
    <definedName name="___DIA2">#REF!</definedName>
    <definedName name="___dia20" localSheetId="5">'[6]Rft Footing Blk 1'!$O$26</definedName>
    <definedName name="___dia20">#REF!</definedName>
    <definedName name="___dia25" localSheetId="5">'[6]Rft Footing Blk 1'!$P$26</definedName>
    <definedName name="___dia25">#REF!</definedName>
    <definedName name="___dia8" localSheetId="5">'[6]Rft Footing Blk 1'!$K$26</definedName>
    <definedName name="___dia8">#REF!</definedName>
    <definedName name="___fab1" localSheetId="5">'[5]intr stool brkup'!$A$8:$D$53</definedName>
    <definedName name="___fab1">#REF!</definedName>
    <definedName name="___FLG2" localSheetId="5">'[6]Column Blk 1'!#REF!</definedName>
    <definedName name="___FLG2">#REF!</definedName>
    <definedName name="___iv66666" localSheetId="5">#REF!</definedName>
    <definedName name="___iv66666" localSheetId="2">#REF!</definedName>
    <definedName name="___iv66666" localSheetId="1">#REF!</definedName>
    <definedName name="___iv66666">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S010" localSheetId="5">#REF!</definedName>
    <definedName name="___MS010" localSheetId="2">#REF!</definedName>
    <definedName name="___MS010">#REF!</definedName>
    <definedName name="___PB1" localSheetId="5">#REF!</definedName>
    <definedName name="___PB1">#REF!</definedName>
    <definedName name="___PO1" localSheetId="2">#REF!</definedName>
    <definedName name="___PO1">#REF!</definedName>
    <definedName name="___PO2" localSheetId="2">#REF!</definedName>
    <definedName name="___PO2">#REF!</definedName>
    <definedName name="___sdb2" localSheetId="2">#REF!</definedName>
    <definedName name="___sdb2">#REF!</definedName>
    <definedName name="___TB2" localSheetId="5">'[3]SPT vs PHI'!$B$2:$C$65</definedName>
    <definedName name="___TB2">#REF!</definedName>
    <definedName name="___UGF1" localSheetId="5">'[6]Column Blk 1'!$C$651</definedName>
    <definedName name="___UGF1">#REF!</definedName>
    <definedName name="___zz65536" localSheetId="5">'[1]B &amp; C class items '!#REF!</definedName>
    <definedName name="___zz65536" localSheetId="2">#REF!</definedName>
    <definedName name="___zz65536" localSheetId="1">#REF!</definedName>
    <definedName name="___zz65536">#REF!</definedName>
    <definedName name="__A1" localSheetId="5">'[2]Rate analysis'!$C$2</definedName>
    <definedName name="__A1">#REF!</definedName>
    <definedName name="__aj1" localSheetId="5">#REF!</definedName>
    <definedName name="__aj1" localSheetId="2">#REF!</definedName>
    <definedName name="__aj1">#REF!</definedName>
    <definedName name="__b1" localSheetId="5">#REF!</definedName>
    <definedName name="__b1" localSheetId="2">#REF!</definedName>
    <definedName name="__b1">#REF!</definedName>
    <definedName name="__B100000" localSheetId="5">#REF!</definedName>
    <definedName name="__B100000" localSheetId="2">#REF!</definedName>
    <definedName name="__B100000">#REF!</definedName>
    <definedName name="__b111121">#REF!</definedName>
    <definedName name="__bak151" localSheetId="5">'[4]BILL COV'!#REF!</definedName>
    <definedName name="__bak151" localSheetId="2">#REF!</definedName>
    <definedName name="__bak151">#REF!</definedName>
    <definedName name="__bol1" localSheetId="5">#REF!</definedName>
    <definedName name="__bol1" localSheetId="2">#REF!</definedName>
    <definedName name="__bol1" localSheetId="1">#REF!</definedName>
    <definedName name="__bol1">#REF!</definedName>
    <definedName name="__can430">40.73</definedName>
    <definedName name="__can435">43.3</definedName>
    <definedName name="__cbd148" localSheetId="5">'[4]BILL COV'!#REF!</definedName>
    <definedName name="__cbd148" localSheetId="2">#REF!</definedName>
    <definedName name="__cbd148" localSheetId="1">#REF!</definedName>
    <definedName name="__cbd148">#REF!</definedName>
    <definedName name="_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 localSheetId="5">#REF!</definedName>
    <definedName name="__dfS2" localSheetId="2">#REF!</definedName>
    <definedName name="__dfS2">#REF!</definedName>
    <definedName name="__DIA1" localSheetId="5">#REF!</definedName>
    <definedName name="__DIA1" localSheetId="2">#REF!</definedName>
    <definedName name="__DIA1">#REF!</definedName>
    <definedName name="__dia10" localSheetId="5">'[6]Rft Footing Blk 1'!$L$26</definedName>
    <definedName name="__dia10">#REF!</definedName>
    <definedName name="__dia12" localSheetId="5">'[6]Rft Footing Blk 1'!$M$26</definedName>
    <definedName name="__dia12">#REF!</definedName>
    <definedName name="__dia16" localSheetId="5">'[6]Rft Footing Blk 1'!$N$26</definedName>
    <definedName name="__dia16">#REF!</definedName>
    <definedName name="__DIA2" localSheetId="5">#REF!</definedName>
    <definedName name="__DIA2" localSheetId="2">#REF!</definedName>
    <definedName name="__DIA2" localSheetId="1">#REF!</definedName>
    <definedName name="__DIA2">#REF!</definedName>
    <definedName name="__dia20" localSheetId="5">'[6]Rft Footing Blk 1'!$O$26</definedName>
    <definedName name="__dia20">#REF!</definedName>
    <definedName name="__dia25" localSheetId="5">'[6]Rft Footing Blk 1'!$P$26</definedName>
    <definedName name="__dia25">#REF!</definedName>
    <definedName name="__dia8" localSheetId="5">'[6]Rft Footing Blk 1'!$K$26</definedName>
    <definedName name="__dia8">#REF!</definedName>
    <definedName name="__fab1" localSheetId="5">'[5]intr stool brkup'!$A$8:$D$53</definedName>
    <definedName name="__fab1">#REF!</definedName>
    <definedName name="__FLG2" localSheetId="5">'[6]Column Blk 1'!#REF!</definedName>
    <definedName name="__FLG2">#REF!</definedName>
    <definedName name="__iv66666" localSheetId="5">#REF!</definedName>
    <definedName name="__iv66666" localSheetId="2">#REF!</definedName>
    <definedName name="__iv66666" localSheetId="1">#REF!</definedName>
    <definedName name="__iv66666">#REF!</definedName>
    <definedName name="__Ki1" localSheetId="5">#REF!</definedName>
    <definedName name="__Ki1">#REF!</definedName>
    <definedName name="__Ki2" localSheetId="5">#REF!</definedName>
    <definedName name="__Ki2">#REF!</definedName>
    <definedName name="_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S010" localSheetId="5">#REF!</definedName>
    <definedName name="__MS010" localSheetId="2">#REF!</definedName>
    <definedName name="__MS010">#REF!</definedName>
    <definedName name="__PB1" localSheetId="5">#REF!</definedName>
    <definedName name="__PB1">#REF!</definedName>
    <definedName name="__PO1" localSheetId="2">#REF!</definedName>
    <definedName name="__PO1">#REF!</definedName>
    <definedName name="__PO2" localSheetId="2">#REF!</definedName>
    <definedName name="__PO2">#REF!</definedName>
    <definedName name="__sdb2" localSheetId="2">#REF!</definedName>
    <definedName name="__sdb2">#REF!</definedName>
    <definedName name="__TB2" localSheetId="5">'[3]SPT vs PHI'!$B$2:$C$65</definedName>
    <definedName name="__TB2">#REF!</definedName>
    <definedName name="__UGF1" localSheetId="5">'[6]Column Blk 1'!$C$651</definedName>
    <definedName name="__UGF1">#REF!</definedName>
    <definedName name="__xlnm.Print_Area_2" localSheetId="5">#REF!</definedName>
    <definedName name="__xlnm.Print_Area_2">#REF!</definedName>
    <definedName name="__xlnm.Print_Titles_2" localSheetId="5">#REF!</definedName>
    <definedName name="__xlnm.Print_Titles_2">#REF!</definedName>
    <definedName name="__zz65536" localSheetId="5">'[1]B &amp; C class items '!#REF!</definedName>
    <definedName name="__zz65536" localSheetId="2">#REF!</definedName>
    <definedName name="__zz65536" localSheetId="1">#REF!</definedName>
    <definedName name="__zz65536">#REF!</definedName>
    <definedName name="_0" localSheetId="5">#REF!</definedName>
    <definedName name="_0" localSheetId="2">#REF!</definedName>
    <definedName name="_0" localSheetId="1">#REF!</definedName>
    <definedName name="_0">#REF!</definedName>
    <definedName name="_0___0" localSheetId="5">#REF!</definedName>
    <definedName name="_0___0" localSheetId="2">#REF!</definedName>
    <definedName name="_0___0" localSheetId="1">#REF!</definedName>
    <definedName name="_0___0">#REF!</definedName>
    <definedName name="_0_1" localSheetId="5">#REF!</definedName>
    <definedName name="_0_1" localSheetId="2">#REF!</definedName>
    <definedName name="_0_1" localSheetId="1">#REF!</definedName>
    <definedName name="_0_1">#REF!</definedName>
    <definedName name="_06_26_03" localSheetId="5">'[7]MASTER_RATE ANALYSIS'!$B$188:$G$188</definedName>
    <definedName name="_06_26_03">#REF!</definedName>
    <definedName name="_1" localSheetId="5">'[7]MASTER_RATE ANALYSIS'!$A$2477:$I$2907</definedName>
    <definedName name="_1">#REF!</definedName>
    <definedName name="_1_a_1" localSheetId="5">#REF!</definedName>
    <definedName name="_1_a_1" localSheetId="2">#REF!</definedName>
    <definedName name="_1_a_1" localSheetId="1">#REF!</definedName>
    <definedName name="_1_a_1">#REF!</definedName>
    <definedName name="_10" localSheetId="5">'[7]MASTER_RATE ANALYSIS'!$A$592:$H$619</definedName>
    <definedName name="_10">#REF!</definedName>
    <definedName name="_100SalesMgr_4_1" localSheetId="5">#REF!</definedName>
    <definedName name="_100SalesMgr_4_1" localSheetId="2">#REF!</definedName>
    <definedName name="_100SalesMgr_4_1" localSheetId="1">#REF!</definedName>
    <definedName name="_100SalesMgr_4_1">#REF!</definedName>
    <definedName name="_101saud_4_1" localSheetId="5">#REF!</definedName>
    <definedName name="_101saud_4_1" localSheetId="2">#REF!</definedName>
    <definedName name="_101saud_4_1">#REF!</definedName>
    <definedName name="_102sauf_4_1" localSheetId="5">#REF!</definedName>
    <definedName name="_102sauf_4_1" localSheetId="2">#REF!</definedName>
    <definedName name="_102sauf_4_1">#REF!</definedName>
    <definedName name="_103sauif_4_1" localSheetId="2">#REF!</definedName>
    <definedName name="_103sauif_4_1">#REF!</definedName>
    <definedName name="_104SelectedLanguage_4_1" localSheetId="2">#REF!</definedName>
    <definedName name="_104SelectedLanguage_4_1">#REF!</definedName>
    <definedName name="_105SiteID_4_1" localSheetId="2">#REF!</definedName>
    <definedName name="_105SiteID_4_1">#REF!</definedName>
    <definedName name="_106SiteType_4_1" localSheetId="2">#REF!</definedName>
    <definedName name="_106SiteType_4_1">#REF!</definedName>
    <definedName name="_107SmallProj_4_1" localSheetId="2">#REF!</definedName>
    <definedName name="_107SmallProj_4_1">#REF!</definedName>
    <definedName name="_108SmallProj_Text_4_1" localSheetId="2">#REF!</definedName>
    <definedName name="_108SmallProj_Text_4_1">#REF!</definedName>
    <definedName name="_109SP1Branch_4_1" localSheetId="2">#REF!</definedName>
    <definedName name="_109SP1Branch_4_1">#REF!</definedName>
    <definedName name="_10BidClass_4_1" localSheetId="2">#REF!</definedName>
    <definedName name="_10BidClass_4_1">#REF!</definedName>
    <definedName name="_11" localSheetId="5">'[7]MASTER_RATE ANALYSIS'!$A$678:$H$700</definedName>
    <definedName name="_11">#REF!</definedName>
    <definedName name="_110SP1Credit_4_1" localSheetId="5">#REF!</definedName>
    <definedName name="_110SP1Credit_4_1" localSheetId="2">#REF!</definedName>
    <definedName name="_110SP1Credit_4_1" localSheetId="1">#REF!</definedName>
    <definedName name="_110SP1Credit_4_1">#REF!</definedName>
    <definedName name="_111SP1Name_4_1" localSheetId="5">#REF!</definedName>
    <definedName name="_111SP1Name_4_1" localSheetId="2">#REF!</definedName>
    <definedName name="_111SP1Name_4_1">#REF!</definedName>
    <definedName name="_112SP1Number_4_1" localSheetId="5">#REF!</definedName>
    <definedName name="_112SP1Number_4_1" localSheetId="2">#REF!</definedName>
    <definedName name="_112SP1Number_4_1">#REF!</definedName>
    <definedName name="_113SP2Branch_4_1" localSheetId="2">#REF!</definedName>
    <definedName name="_113SP2Branch_4_1">#REF!</definedName>
    <definedName name="_114SP2Credit_4_1" localSheetId="2">#REF!</definedName>
    <definedName name="_114SP2Credit_4_1">#REF!</definedName>
    <definedName name="_115SP2Name_4_1" localSheetId="2">#REF!</definedName>
    <definedName name="_115SP2Name_4_1">#REF!</definedName>
    <definedName name="_116SP2Number_4_1" localSheetId="2">#REF!</definedName>
    <definedName name="_116SP2Number_4_1">#REF!</definedName>
    <definedName name="_117SP3Branch_4_1" localSheetId="2">#REF!</definedName>
    <definedName name="_117SP3Branch_4_1">#REF!</definedName>
    <definedName name="_118SP3Credit_4_1" localSheetId="2">#REF!</definedName>
    <definedName name="_118SP3Credit_4_1">#REF!</definedName>
    <definedName name="_119SP3Name_4_1" localSheetId="2">#REF!</definedName>
    <definedName name="_119SP3Name_4_1">#REF!</definedName>
    <definedName name="_11BidClass_Text_4_1" localSheetId="2">#REF!</definedName>
    <definedName name="_11BidClass_Text_4_1">#REF!</definedName>
    <definedName name="_12" localSheetId="5">'[7]MASTER_RATE ANALYSIS'!$A$702:$H$724</definedName>
    <definedName name="_12">#REF!</definedName>
    <definedName name="_120SP3Number_4_1" localSheetId="5">#REF!</definedName>
    <definedName name="_120SP3Number_4_1" localSheetId="2">#REF!</definedName>
    <definedName name="_120SP3Number_4_1" localSheetId="1">#REF!</definedName>
    <definedName name="_120SP3Number_4_1">#REF!</definedName>
    <definedName name="_121SP4Branch_4_1" localSheetId="5">#REF!</definedName>
    <definedName name="_121SP4Branch_4_1" localSheetId="2">#REF!</definedName>
    <definedName name="_121SP4Branch_4_1">#REF!</definedName>
    <definedName name="_122SP4Credit_4_1" localSheetId="5">#REF!</definedName>
    <definedName name="_122SP4Credit_4_1" localSheetId="2">#REF!</definedName>
    <definedName name="_122SP4Credit_4_1">#REF!</definedName>
    <definedName name="_123SP4Name_4_1" localSheetId="2">#REF!</definedName>
    <definedName name="_123SP4Name_4_1">#REF!</definedName>
    <definedName name="_124SP4Number_4_1" localSheetId="2">#REF!</definedName>
    <definedName name="_124SP4Number_4_1">#REF!</definedName>
    <definedName name="_125SP5Branch_4_1" localSheetId="2">#REF!</definedName>
    <definedName name="_125SP5Branch_4_1">#REF!</definedName>
    <definedName name="_126SP5Credit_4_1" localSheetId="2">#REF!</definedName>
    <definedName name="_126SP5Credit_4_1">#REF!</definedName>
    <definedName name="_127SP5Name_4_1" localSheetId="2">#REF!</definedName>
    <definedName name="_127SP5Name_4_1">#REF!</definedName>
    <definedName name="_128SP5Number_4_1" localSheetId="2">#REF!</definedName>
    <definedName name="_128SP5Number_4_1">#REF!</definedName>
    <definedName name="_129SpecClass_4_1" localSheetId="2">#REF!</definedName>
    <definedName name="_129SpecClass_4_1">#REF!</definedName>
    <definedName name="_12BillingFreq_4_1" localSheetId="2">#REF!</definedName>
    <definedName name="_12BillingFreq_4_1">#REF!</definedName>
    <definedName name="_13" localSheetId="5">'[7]MASTER_RATE ANALYSIS'!$A$726:$H$748</definedName>
    <definedName name="_13">#REF!</definedName>
    <definedName name="_130SpecClass_Text_4_1" localSheetId="5">#REF!</definedName>
    <definedName name="_130SpecClass_Text_4_1" localSheetId="2">#REF!</definedName>
    <definedName name="_130SpecClass_Text_4_1" localSheetId="1">#REF!</definedName>
    <definedName name="_130SpecClass_Text_4_1">#REF!</definedName>
    <definedName name="_131SpecEnv1_4_1" localSheetId="5">#REF!</definedName>
    <definedName name="_131SpecEnv1_4_1" localSheetId="2">#REF!</definedName>
    <definedName name="_131SpecEnv1_4_1">#REF!</definedName>
    <definedName name="_132SpecEnv1_Text_4_1" localSheetId="5">#REF!</definedName>
    <definedName name="_132SpecEnv1_Text_4_1" localSheetId="2">#REF!</definedName>
    <definedName name="_132SpecEnv1_Text_4_1">#REF!</definedName>
    <definedName name="_133SpecEnv2_4_1" localSheetId="2">#REF!</definedName>
    <definedName name="_133SpecEnv2_4_1">#REF!</definedName>
    <definedName name="_134SpecEnv2_Text_4_1" localSheetId="2">#REF!</definedName>
    <definedName name="_134SpecEnv2_Text_4_1">#REF!</definedName>
    <definedName name="_135SPLR_4_1" localSheetId="2">#REF!</definedName>
    <definedName name="_135SPLR_4_1">#REF!</definedName>
    <definedName name="_136SrvcCode1_4_1" localSheetId="2">#REF!</definedName>
    <definedName name="_136SrvcCode1_4_1">#REF!</definedName>
    <definedName name="_137SrvcCode1_Text_4_1" localSheetId="2">#REF!</definedName>
    <definedName name="_137SrvcCode1_Text_4_1">#REF!</definedName>
    <definedName name="_138SrvcCode2_4_1" localSheetId="2">#REF!</definedName>
    <definedName name="_138SrvcCode2_4_1">#REF!</definedName>
    <definedName name="_139SrvcCode2_Text_4_1" localSheetId="2">#REF!</definedName>
    <definedName name="_139SrvcCode2_Text_4_1">#REF!</definedName>
    <definedName name="_13BillingTiming_4_1" localSheetId="2">#REF!</definedName>
    <definedName name="_13BillingTiming_4_1">#REF!</definedName>
    <definedName name="_14" localSheetId="5">'[7]MASTER_RATE ANALYSIS'!$A$773:$H$794</definedName>
    <definedName name="_14">#REF!</definedName>
    <definedName name="_140SrvcCode3_4_1" localSheetId="5">#REF!</definedName>
    <definedName name="_140SrvcCode3_4_1" localSheetId="2">#REF!</definedName>
    <definedName name="_140SrvcCode3_4_1" localSheetId="1">#REF!</definedName>
    <definedName name="_140SrvcCode3_4_1">#REF!</definedName>
    <definedName name="_141SrvcCode3_Text_4_1" localSheetId="5">#REF!</definedName>
    <definedName name="_141SrvcCode3_Text_4_1" localSheetId="2">#REF!</definedName>
    <definedName name="_141SrvcCode3_Text_4_1">#REF!</definedName>
    <definedName name="_142SrvcCode4_4_1" localSheetId="5">#REF!</definedName>
    <definedName name="_142SrvcCode4_4_1" localSheetId="2">#REF!</definedName>
    <definedName name="_142SrvcCode4_4_1">#REF!</definedName>
    <definedName name="_143SrvcCode4_Text_4_1" localSheetId="2">#REF!</definedName>
    <definedName name="_143SrvcCode4_Text_4_1">#REF!</definedName>
    <definedName name="_144SrvcCode5_4_1" localSheetId="2">#REF!</definedName>
    <definedName name="_144SrvcCode5_4_1">#REF!</definedName>
    <definedName name="_145SrvcCode5_Text_4_1" localSheetId="2">#REF!</definedName>
    <definedName name="_145SrvcCode5_Text_4_1">#REF!</definedName>
    <definedName name="_146StartDate_4_1" localSheetId="2">#REF!</definedName>
    <definedName name="_146StartDate_4_1">#REF!</definedName>
    <definedName name="_147swf_4_1" localSheetId="2">#REF!</definedName>
    <definedName name="_147swf_4_1">#REF!</definedName>
    <definedName name="_148TierCode_4_1" localSheetId="2">#REF!</definedName>
    <definedName name="_148TierCode_4_1">#REF!</definedName>
    <definedName name="_149TierCode_Text_4_1" localSheetId="2">#REF!</definedName>
    <definedName name="_149TierCode_Text_4_1">#REF!</definedName>
    <definedName name="_14BusType_4_1" localSheetId="2">#REF!</definedName>
    <definedName name="_14BusType_4_1">#REF!</definedName>
    <definedName name="_15" localSheetId="5">'[7]MASTER_RATE ANALYSIS'!$A$796:$H$817</definedName>
    <definedName name="_15">#REF!</definedName>
    <definedName name="_150vatf_4_1" localSheetId="5">#REF!</definedName>
    <definedName name="_150vatf_4_1" localSheetId="2">#REF!</definedName>
    <definedName name="_150vatf_4_1" localSheetId="1">#REF!</definedName>
    <definedName name="_150vatf_4_1">#REF!</definedName>
    <definedName name="_15BusType_Text_4_1" localSheetId="5">#REF!</definedName>
    <definedName name="_15BusType_Text_4_1" localSheetId="2">#REF!</definedName>
    <definedName name="_15BusType_Text_4_1">#REF!</definedName>
    <definedName name="_16" localSheetId="5">'[7]MASTER_RATE ANALYSIS'!$A$845:$H$871</definedName>
    <definedName name="_16">#REF!</definedName>
    <definedName name="_16cab21.5tp_4_1" localSheetId="5">#REF!</definedName>
    <definedName name="_16cab21.5tp_4_1" localSheetId="2">#REF!</definedName>
    <definedName name="_16cab21.5tp_4_1" localSheetId="1">#REF!</definedName>
    <definedName name="_16cab21.5tp_4_1">#REF!</definedName>
    <definedName name="_17" localSheetId="5">'[7]MASTER_RATE ANALYSIS'!$A$874:$H$899</definedName>
    <definedName name="_17">#REF!</definedName>
    <definedName name="_17cab21s_4_1" localSheetId="5">#REF!</definedName>
    <definedName name="_17cab21s_4_1" localSheetId="2">#REF!</definedName>
    <definedName name="_17cab21s_4_1" localSheetId="1">#REF!</definedName>
    <definedName name="_17cab21s_4_1">#REF!</definedName>
    <definedName name="_18" localSheetId="5">'[7]MASTER_RATE ANALYSIS'!$A$901:$H$922</definedName>
    <definedName name="_18">#REF!</definedName>
    <definedName name="_18cab21us_4_1" localSheetId="5">#REF!</definedName>
    <definedName name="_18cab21us_4_1" localSheetId="2">#REF!</definedName>
    <definedName name="_18cab21us_4_1" localSheetId="1">#REF!</definedName>
    <definedName name="_18cab21us_4_1">#REF!</definedName>
    <definedName name="_19" localSheetId="5">'[7]MASTER_RATE ANALYSIS'!$A$924:$H$950</definedName>
    <definedName name="_19">#REF!</definedName>
    <definedName name="_19cab31s_4_1" localSheetId="5">#REF!</definedName>
    <definedName name="_19cab31s_4_1" localSheetId="2">#REF!</definedName>
    <definedName name="_19cab31s_4_1" localSheetId="1">#REF!</definedName>
    <definedName name="_19cab31s_4_1">#REF!</definedName>
    <definedName name="_1Excel_BuiltIn_Print_Titles_1_1" localSheetId="5">#REF!</definedName>
    <definedName name="_1Excel_BuiltIn_Print_Titles_1_1">#REF!</definedName>
    <definedName name="_2" localSheetId="5">'[7]MASTER_RATE ANALYSIS'!$A$380:$H$402</definedName>
    <definedName name="_2">#REF!</definedName>
    <definedName name="_2_a_4_1" localSheetId="5">#REF!</definedName>
    <definedName name="_2_a_4_1" localSheetId="2">#REF!</definedName>
    <definedName name="_2_a_4_1" localSheetId="1">#REF!</definedName>
    <definedName name="_2_a_4_1">#REF!</definedName>
    <definedName name="_20" localSheetId="5">'[7]MASTER_RATE ANALYSIS'!$A$952:$H$978</definedName>
    <definedName name="_20">#REF!</definedName>
    <definedName name="_20cab31us_4_1" localSheetId="5">#REF!</definedName>
    <definedName name="_20cab31us_4_1" localSheetId="2">#REF!</definedName>
    <definedName name="_20cab31us_4_1" localSheetId="1">#REF!</definedName>
    <definedName name="_20cab31us_4_1">#REF!</definedName>
    <definedName name="_21" localSheetId="5">'[7]MASTER_RATE ANALYSIS'!$A$980:$H$1009</definedName>
    <definedName name="_21">#REF!</definedName>
    <definedName name="_21cab41s_4_1" localSheetId="5">#REF!</definedName>
    <definedName name="_21cab41s_4_1" localSheetId="2">#REF!</definedName>
    <definedName name="_21cab41s_4_1" localSheetId="1">#REF!</definedName>
    <definedName name="_21cab41s_4_1">#REF!</definedName>
    <definedName name="_22" localSheetId="5">'[7]MASTER_RATE ANALYSIS'!$A$1033:$H$1053</definedName>
    <definedName name="_22">#REF!</definedName>
    <definedName name="_22cab41us_4_1" localSheetId="5">#REF!</definedName>
    <definedName name="_22cab41us_4_1" localSheetId="2">#REF!</definedName>
    <definedName name="_22cab41us_4_1" localSheetId="1">#REF!</definedName>
    <definedName name="_22cab41us_4_1">#REF!</definedName>
    <definedName name="_23" localSheetId="5">'[7]MASTER_RATE ANALYSIS'!$A$1055:$H$1081</definedName>
    <definedName name="_23">#REF!</definedName>
    <definedName name="_23cabf_4_1" localSheetId="5">#REF!</definedName>
    <definedName name="_23cabf_4_1" localSheetId="2">#REF!</definedName>
    <definedName name="_23cabf_4_1" localSheetId="1">#REF!</definedName>
    <definedName name="_23cabf_4_1">#REF!</definedName>
    <definedName name="_24" localSheetId="5">'[7]MASTER_RATE ANALYSIS'!$A$1110:$H$1132</definedName>
    <definedName name="_24">#REF!</definedName>
    <definedName name="_24CABLE_4_1" localSheetId="5">#REF!</definedName>
    <definedName name="_24CABLE_4_1" localSheetId="2">#REF!</definedName>
    <definedName name="_24CABLE_4_1" localSheetId="1">#REF!</definedName>
    <definedName name="_24CABLE_4_1">#REF!</definedName>
    <definedName name="_25" localSheetId="5">'[7]MASTER_RATE ANALYSIS'!$A$1134:$H$1153</definedName>
    <definedName name="_25">#REF!</definedName>
    <definedName name="_25CALf_4_1" localSheetId="5">#REF!</definedName>
    <definedName name="_25CALf_4_1" localSheetId="2">#REF!</definedName>
    <definedName name="_25CALf_4_1" localSheetId="1">#REF!</definedName>
    <definedName name="_25CALf_4_1">#REF!</definedName>
    <definedName name="_26" localSheetId="5">'[7]MASTER_RATE ANALYSIS'!$A$1155:$H$1176</definedName>
    <definedName name="_26">#REF!</definedName>
    <definedName name="_26ChangeBy_4_1" localSheetId="5">#REF!</definedName>
    <definedName name="_26ChangeBy_4_1" localSheetId="2">#REF!</definedName>
    <definedName name="_26ChangeBy_4_1" localSheetId="1">#REF!</definedName>
    <definedName name="_26ChangeBy_4_1">#REF!</definedName>
    <definedName name="_27" localSheetId="5">'[7]MASTER_RATE ANALYSIS'!$A$1178:$H$1205</definedName>
    <definedName name="_27">#REF!</definedName>
    <definedName name="_27ChangeDate_4_1" localSheetId="5">#REF!</definedName>
    <definedName name="_27ChangeDate_4_1" localSheetId="2">#REF!</definedName>
    <definedName name="_27ChangeDate_4_1" localSheetId="1">#REF!</definedName>
    <definedName name="_27ChangeDate_4_1">#REF!</definedName>
    <definedName name="_28" localSheetId="5">'[7]MASTER_RATE ANALYSIS'!$A$1207:$H$1229</definedName>
    <definedName name="_28">#REF!</definedName>
    <definedName name="_28CompDate_4_1" localSheetId="5">#REF!</definedName>
    <definedName name="_28CompDate_4_1" localSheetId="2">#REF!</definedName>
    <definedName name="_28CompDate_4_1" localSheetId="1">#REF!</definedName>
    <definedName name="_28CompDate_4_1">#REF!</definedName>
    <definedName name="_29" localSheetId="5">'[7]MASTER_RATE ANALYSIS'!$A$1641:$H$1666</definedName>
    <definedName name="_29">#REF!</definedName>
    <definedName name="_29conf_4_1" localSheetId="5">#REF!</definedName>
    <definedName name="_29conf_4_1" localSheetId="2">#REF!</definedName>
    <definedName name="_29conf_4_1" localSheetId="1">#REF!</definedName>
    <definedName name="_29conf_4_1">#REF!</definedName>
    <definedName name="_3" localSheetId="5">'[7]MASTER_RATE ANALYSIS'!$A$404:$H$424</definedName>
    <definedName name="_3">#REF!</definedName>
    <definedName name="_3_l_1" localSheetId="5">#REF!</definedName>
    <definedName name="_3_l_1" localSheetId="2">#REF!</definedName>
    <definedName name="_3_l_1" localSheetId="1">#REF!</definedName>
    <definedName name="_3_l_1">#REF!</definedName>
    <definedName name="_30" localSheetId="5">'[7]MASTER_RATE ANALYSIS'!$A$1668:$H$1692</definedName>
    <definedName name="_30">#REF!</definedName>
    <definedName name="_30cd___Horizontal_Strobe_light_speaker__wall_mounted" localSheetId="5">#REF!</definedName>
    <definedName name="_30cd___Horizontal_Strobe_light_speaker__wall_mounted">#REF!</definedName>
    <definedName name="_30cd__Vertical_strobe_light__wall_mounted" localSheetId="5">#REF!</definedName>
    <definedName name="_30cd__Vertical_strobe_light__wall_mounted">#REF!</definedName>
    <definedName name="_30ContAmt_4_1" localSheetId="5">#REF!</definedName>
    <definedName name="_30ContAmt_4_1" localSheetId="2">#REF!</definedName>
    <definedName name="_30ContAmt_4_1">#REF!</definedName>
    <definedName name="_31" localSheetId="5">'[7]MASTER_RATE ANALYSIS'!$A$1282:$H$1304</definedName>
    <definedName name="_31">#REF!</definedName>
    <definedName name="_31ContWithAcct_4_1" localSheetId="5">#REF!</definedName>
    <definedName name="_31ContWithAcct_4_1" localSheetId="2">#REF!</definedName>
    <definedName name="_31ContWithAcct_4_1" localSheetId="1">#REF!</definedName>
    <definedName name="_31ContWithAcct_4_1">#REF!</definedName>
    <definedName name="_32" localSheetId="5">'[7]MASTER_RATE ANALYSIS'!$A$1359:$H$1380</definedName>
    <definedName name="_32">#REF!</definedName>
    <definedName name="_32ContWithName_4_1" localSheetId="5">#REF!</definedName>
    <definedName name="_32ContWithName_4_1" localSheetId="2">#REF!</definedName>
    <definedName name="_32ContWithName_4_1" localSheetId="1">#REF!</definedName>
    <definedName name="_32ContWithName_4_1">#REF!</definedName>
    <definedName name="_33" localSheetId="5">'[7]MASTER_RATE ANALYSIS'!$A$1383:$H$1405</definedName>
    <definedName name="_33">#REF!</definedName>
    <definedName name="_33ContWithPrio_4_1" localSheetId="5">#REF!</definedName>
    <definedName name="_33ContWithPrio_4_1" localSheetId="2">#REF!</definedName>
    <definedName name="_33ContWithPrio_4_1" localSheetId="1">#REF!</definedName>
    <definedName name="_33ContWithPrio_4_1">#REF!</definedName>
    <definedName name="_34" localSheetId="5">'[7]MASTER_RATE ANALYSIS'!$A$1407:$H$1429</definedName>
    <definedName name="_34">#REF!</definedName>
    <definedName name="_34ContWithPrio_Text_4_1" localSheetId="5">#REF!</definedName>
    <definedName name="_34ContWithPrio_Text_4_1" localSheetId="2">#REF!</definedName>
    <definedName name="_34ContWithPrio_Text_4_1" localSheetId="1">#REF!</definedName>
    <definedName name="_34ContWithPrio_Text_4_1">#REF!</definedName>
    <definedName name="_35" localSheetId="5">'[7]MASTER_RATE ANALYSIS'!$A$1563:$H$1588</definedName>
    <definedName name="_35">#REF!</definedName>
    <definedName name="_35CONum_4_1" localSheetId="5">#REF!</definedName>
    <definedName name="_35CONum_4_1" localSheetId="2">#REF!</definedName>
    <definedName name="_35CONum_4_1" localSheetId="1">#REF!</definedName>
    <definedName name="_35CONum_4_1">#REF!</definedName>
    <definedName name="_36" localSheetId="5">'[7]MASTER_RATE ANALYSIS'!$A$1590:$H$1611</definedName>
    <definedName name="_36">#REF!</definedName>
    <definedName name="_36CorpClient_4_1" localSheetId="5">#REF!</definedName>
    <definedName name="_36CorpClient_4_1" localSheetId="2">#REF!</definedName>
    <definedName name="_36CorpClient_4_1" localSheetId="1">#REF!</definedName>
    <definedName name="_36CorpClient_4_1">#REF!</definedName>
    <definedName name="_37" localSheetId="5">'[7]MASTER_RATE ANALYSIS'!$A$1613:$H$1639</definedName>
    <definedName name="_37">#REF!</definedName>
    <definedName name="_37CorpClient_Text_4_1" localSheetId="5">#REF!</definedName>
    <definedName name="_37CorpClient_Text_4_1" localSheetId="2">#REF!</definedName>
    <definedName name="_37CorpClient_Text_4_1" localSheetId="1">#REF!</definedName>
    <definedName name="_37CorpClient_Text_4_1">#REF!</definedName>
    <definedName name="_38" localSheetId="5">'[7]MASTER_RATE ANALYSIS'!$A$1694:$H$1716</definedName>
    <definedName name="_38">#REF!</definedName>
    <definedName name="_38CURR_4_1" localSheetId="5">#REF!</definedName>
    <definedName name="_38CURR_4_1" localSheetId="2">#REF!</definedName>
    <definedName name="_38CURR_4_1" localSheetId="1">#REF!</definedName>
    <definedName name="_38CURR_4_1">#REF!</definedName>
    <definedName name="_39" localSheetId="5">'[7]MASTER_RATE ANALYSIS'!$A$1769:$H$1792</definedName>
    <definedName name="_39">#REF!</definedName>
    <definedName name="_39CurrencyRate_4_1" localSheetId="5">#REF!</definedName>
    <definedName name="_39CurrencyRate_4_1" localSheetId="2">#REF!</definedName>
    <definedName name="_39CurrencyRate_4_1" localSheetId="1">#REF!</definedName>
    <definedName name="_39CurrencyRate_4_1">#REF!</definedName>
    <definedName name="_4" localSheetId="5">'[7]MASTER_RATE ANALYSIS'!$A$426:$H$448</definedName>
    <definedName name="_4">#REF!</definedName>
    <definedName name="_4_l_4_1" localSheetId="5">#REF!</definedName>
    <definedName name="_4_l_4_1" localSheetId="2">#REF!</definedName>
    <definedName name="_4_l_4_1" localSheetId="1">#REF!</definedName>
    <definedName name="_4_l_4_1">#REF!</definedName>
    <definedName name="_40" localSheetId="5">'[7]MASTER_RATE ANALYSIS'!$A$1794:$H$1816</definedName>
    <definedName name="_40">#REF!</definedName>
    <definedName name="_40dim4_4_1" localSheetId="5">#REF!</definedName>
    <definedName name="_40dim4_4_1" localSheetId="2">#REF!</definedName>
    <definedName name="_40dim4_4_1" localSheetId="1">#REF!</definedName>
    <definedName name="_40dim4_4_1">#REF!</definedName>
    <definedName name="_41" localSheetId="5">'[7]MASTER_RATE ANALYSIS'!$A$1431:$H$1456</definedName>
    <definedName name="_41">#REF!</definedName>
    <definedName name="_41EngAddress_4_1" localSheetId="5">#REF!</definedName>
    <definedName name="_41EngAddress_4_1" localSheetId="2">#REF!</definedName>
    <definedName name="_41EngAddress_4_1" localSheetId="1">#REF!</definedName>
    <definedName name="_41EngAddress_4_1">#REF!</definedName>
    <definedName name="_42" localSheetId="5">'[7]MASTER_RATE ANALYSIS'!$A$1458:$H$1482</definedName>
    <definedName name="_42">#REF!</definedName>
    <definedName name="_42EngCity_4_1" localSheetId="5">#REF!</definedName>
    <definedName name="_42EngCity_4_1" localSheetId="2">#REF!</definedName>
    <definedName name="_42EngCity_4_1" localSheetId="1">#REF!</definedName>
    <definedName name="_42EngCity_4_1">#REF!</definedName>
    <definedName name="_43" localSheetId="5">'[7]MASTER_RATE ANALYSIS'!$A$1818:$H$1840</definedName>
    <definedName name="_43">#REF!</definedName>
    <definedName name="_43EngName_4_1" localSheetId="5">#REF!</definedName>
    <definedName name="_43EngName_4_1" localSheetId="2">#REF!</definedName>
    <definedName name="_43EngName_4_1" localSheetId="1">#REF!</definedName>
    <definedName name="_43EngName_4_1">#REF!</definedName>
    <definedName name="_44" localSheetId="5">'[7]MASTER_RATE ANALYSIS'!$A$1537:$H$1561</definedName>
    <definedName name="_44">#REF!</definedName>
    <definedName name="_44EngPostal_4_1" localSheetId="5">#REF!</definedName>
    <definedName name="_44EngPostal_4_1" localSheetId="2">#REF!</definedName>
    <definedName name="_44EngPostal_4_1" localSheetId="1">#REF!</definedName>
    <definedName name="_44EngPostal_4_1">#REF!</definedName>
    <definedName name="_45" localSheetId="5">'[7]MASTER_RATE ANALYSIS'!$A$1842:$H$1864</definedName>
    <definedName name="_45">#REF!</definedName>
    <definedName name="_45EngPrio_4_1" localSheetId="5">#REF!</definedName>
    <definedName name="_45EngPrio_4_1" localSheetId="2">#REF!</definedName>
    <definedName name="_45EngPrio_4_1" localSheetId="1">#REF!</definedName>
    <definedName name="_45EngPrio_4_1">#REF!</definedName>
    <definedName name="_46" localSheetId="5">'[7]MASTER_RATE ANALYSIS'!$A$1866:$H$1889</definedName>
    <definedName name="_46">#REF!</definedName>
    <definedName name="_46EngPrio_Text_4_1" localSheetId="5">#REF!</definedName>
    <definedName name="_46EngPrio_Text_4_1" localSheetId="2">#REF!</definedName>
    <definedName name="_46EngPrio_Text_4_1" localSheetId="1">#REF!</definedName>
    <definedName name="_46EngPrio_Text_4_1">#REF!</definedName>
    <definedName name="_47" localSheetId="5">'[7]MASTER_RATE ANALYSIS'!$A$1913:$H$1938</definedName>
    <definedName name="_47">#REF!</definedName>
    <definedName name="_47EngState_4_1" localSheetId="5">#REF!</definedName>
    <definedName name="_47EngState_4_1" localSheetId="2">#REF!</definedName>
    <definedName name="_47EngState_4_1" localSheetId="1">#REF!</definedName>
    <definedName name="_47EngState_4_1">#REF!</definedName>
    <definedName name="_48" localSheetId="5">'[7]MASTER_RATE ANALYSIS'!$A$1940:$H$1962</definedName>
    <definedName name="_48">#REF!</definedName>
    <definedName name="_48EstCost_4_1" localSheetId="5">#REF!</definedName>
    <definedName name="_48EstCost_4_1" localSheetId="2">#REF!</definedName>
    <definedName name="_48EstCost_4_1" localSheetId="1">#REF!</definedName>
    <definedName name="_48EstCost_4_1">#REF!</definedName>
    <definedName name="_49" localSheetId="5">'[7]MASTER_RATE ANALYSIS'!$A$1964:$H$1986</definedName>
    <definedName name="_49">#REF!</definedName>
    <definedName name="_49eu_4_1" localSheetId="5">#REF!</definedName>
    <definedName name="_49eu_4_1" localSheetId="2">#REF!</definedName>
    <definedName name="_49eu_4_1" localSheetId="1">#REF!</definedName>
    <definedName name="_49eu_4_1">#REF!</definedName>
    <definedName name="_5" localSheetId="5">'[7]MASTER_RATE ANALYSIS'!$A$474:$H$495</definedName>
    <definedName name="_5">#REF!</definedName>
    <definedName name="_5_p_1" localSheetId="5">#REF!</definedName>
    <definedName name="_5_p_1" localSheetId="2">#REF!</definedName>
    <definedName name="_5_p_1" localSheetId="1">#REF!</definedName>
    <definedName name="_5_p_1">#REF!</definedName>
    <definedName name="_50" localSheetId="5">'[7]MASTER_RATE ANALYSIS'!$A$1988:$H$2010</definedName>
    <definedName name="_50">#REF!</definedName>
    <definedName name="_50Excel_BuiltIn_Print_Area_1" localSheetId="5">#REF!</definedName>
    <definedName name="_50Excel_BuiltIn_Print_Area_1" localSheetId="2">#REF!</definedName>
    <definedName name="_50Excel_BuiltIn_Print_Area_1" localSheetId="1">#REF!</definedName>
    <definedName name="_50Excel_BuiltIn_Print_Area_1">#REF!</definedName>
    <definedName name="_51" localSheetId="5">'[7]MASTER_RATE ANALYSIS'!$A$2012:$H$2037</definedName>
    <definedName name="_51">#REF!</definedName>
    <definedName name="_51Excel_BuiltIn_Print_Titles_3_4_1" localSheetId="5">'[8]INDIGINEOUS ITEMS '!#REF!</definedName>
    <definedName name="_51Excel_BuiltIn_Print_Titles_3_4_1" localSheetId="2">#REF!</definedName>
    <definedName name="_51Excel_BuiltIn_Print_Titles_3_4_1" localSheetId="1">#REF!</definedName>
    <definedName name="_51Excel_BuiltIn_Print_Titles_3_4_1">#REF!</definedName>
    <definedName name="_52" localSheetId="5">'[7]MASTER_RATE ANALYSIS'!$A$2039:$H$2060</definedName>
    <definedName name="_52">#REF!</definedName>
    <definedName name="_52FiscalIDNum_4_1" localSheetId="5">#REF!</definedName>
    <definedName name="_52FiscalIDNum_4_1" localSheetId="2">#REF!</definedName>
    <definedName name="_52FiscalIDNum_4_1" localSheetId="1">#REF!</definedName>
    <definedName name="_52FiscalIDNum_4_1">#REF!</definedName>
    <definedName name="_53" localSheetId="5">'[7]MASTER_RATE ANALYSIS'!$A$2062:$H$2086</definedName>
    <definedName name="_53">#REF!</definedName>
    <definedName name="_53FormTitle_4_1" localSheetId="5">#REF!</definedName>
    <definedName name="_53FormTitle_4_1" localSheetId="2">#REF!</definedName>
    <definedName name="_53FormTitle_4_1" localSheetId="1">#REF!</definedName>
    <definedName name="_53FormTitle_4_1">#REF!</definedName>
    <definedName name="_54" localSheetId="5">'[7]MASTER_RATE ANALYSIS'!$A$2089:$H$2112</definedName>
    <definedName name="_54">#REF!</definedName>
    <definedName name="_54GMAmount_4_1" localSheetId="5">#REF!</definedName>
    <definedName name="_54GMAmount_4_1" localSheetId="2">#REF!</definedName>
    <definedName name="_54GMAmount_4_1" localSheetId="1">#REF!</definedName>
    <definedName name="_54GMAmount_4_1">#REF!</definedName>
    <definedName name="_55" localSheetId="5">'[7]MASTER_RATE ANALYSIS'!$A$2115:$H$2138</definedName>
    <definedName name="_55">#REF!</definedName>
    <definedName name="_55GMPercent_4_1" localSheetId="5">#REF!</definedName>
    <definedName name="_55GMPercent_4_1" localSheetId="2">#REF!</definedName>
    <definedName name="_55GMPercent_4_1" localSheetId="1">#REF!</definedName>
    <definedName name="_55GMPercent_4_1">#REF!</definedName>
    <definedName name="_56" localSheetId="5">'[7]MASTER_RATE ANALYSIS'!$A$2140:$H$2163</definedName>
    <definedName name="_56">#REF!</definedName>
    <definedName name="_56Headings_4_1" localSheetId="5">[9]Headings!$A$2:$K$123</definedName>
    <definedName name="_56Headings_4_1">#REF!</definedName>
    <definedName name="_57" localSheetId="5">'[7]MASTER_RATE ANALYSIS'!$A$2165:$H$2187</definedName>
    <definedName name="_57">#REF!</definedName>
    <definedName name="_57indf_4_1" localSheetId="5">#REF!</definedName>
    <definedName name="_57indf_4_1" localSheetId="2">#REF!</definedName>
    <definedName name="_57indf_4_1" localSheetId="1">#REF!</definedName>
    <definedName name="_57indf_4_1">#REF!</definedName>
    <definedName name="_58" localSheetId="5">'[7]MASTER_RATE ANALYSIS'!$A$2190:$H$2214</definedName>
    <definedName name="_58">#REF!</definedName>
    <definedName name="_58InstBillingMethod_4_1" localSheetId="5">#REF!</definedName>
    <definedName name="_58InstBillingMethod_4_1" localSheetId="2">#REF!</definedName>
    <definedName name="_58InstBillingMethod_4_1" localSheetId="1">#REF!</definedName>
    <definedName name="_58InstBillingMethod_4_1">#REF!</definedName>
    <definedName name="_59" localSheetId="5">'[7]MASTER_RATE ANALYSIS'!$A$2216:$H$2242</definedName>
    <definedName name="_59">#REF!</definedName>
    <definedName name="_59instf_4_1" localSheetId="5">#REF!</definedName>
    <definedName name="_59instf_4_1" localSheetId="2">#REF!</definedName>
    <definedName name="_59instf_4_1" localSheetId="1">#REF!</definedName>
    <definedName name="_59instf_4_1">#REF!</definedName>
    <definedName name="_6" localSheetId="5">'[7]MASTER_RATE ANALYSIS'!$A$497:$H$518</definedName>
    <definedName name="_6">#REF!</definedName>
    <definedName name="_6_p_4_1" localSheetId="5">#REF!</definedName>
    <definedName name="_6_p_4_1" localSheetId="2">#REF!</definedName>
    <definedName name="_6_p_4_1" localSheetId="1">#REF!</definedName>
    <definedName name="_6_p_4_1">#REF!</definedName>
    <definedName name="_60" localSheetId="5">'[7]MASTER_RATE ANALYSIS'!$A$2244:$H$2272</definedName>
    <definedName name="_60">#REF!</definedName>
    <definedName name="_60MarketType_4_1" localSheetId="5">#REF!</definedName>
    <definedName name="_60MarketType_4_1" localSheetId="2">#REF!</definedName>
    <definedName name="_60MarketType_4_1" localSheetId="1">#REF!</definedName>
    <definedName name="_60MarketType_4_1">#REF!</definedName>
    <definedName name="_61" localSheetId="5">'[7]MASTER_RATE ANALYSIS'!$A$2303:$H$2331</definedName>
    <definedName name="_61">#REF!</definedName>
    <definedName name="_61MarketType_Text_4_1" localSheetId="5">#REF!</definedName>
    <definedName name="_61MarketType_Text_4_1" localSheetId="2">#REF!</definedName>
    <definedName name="_61MarketType_Text_4_1" localSheetId="1">#REF!</definedName>
    <definedName name="_61MarketType_Text_4_1">#REF!</definedName>
    <definedName name="_62" localSheetId="5">'[7]MASTER_RATE ANALYSIS'!$A$2333:$H$2361</definedName>
    <definedName name="_62">#REF!</definedName>
    <definedName name="_62nonmodular_4_1" localSheetId="5">#REF!</definedName>
    <definedName name="_62nonmodular_4_1" localSheetId="2">#REF!</definedName>
    <definedName name="_62nonmodular_4_1" localSheetId="1">#REF!</definedName>
    <definedName name="_62nonmodular_4_1">#REF!</definedName>
    <definedName name="_63" localSheetId="5">'[7]MASTER_RATE ANALYSIS'!$A$2363:$H$2391</definedName>
    <definedName name="_63">#REF!</definedName>
    <definedName name="_63OwnAcctNum_4_1" localSheetId="5">#REF!</definedName>
    <definedName name="_63OwnAcctNum_4_1" localSheetId="2">#REF!</definedName>
    <definedName name="_63OwnAcctNum_4_1" localSheetId="1">#REF!</definedName>
    <definedName name="_63OwnAcctNum_4_1">#REF!</definedName>
    <definedName name="_64" localSheetId="5">'[7]MASTER_RATE ANALYSIS'!$A$2393:$H$2418</definedName>
    <definedName name="_64">#REF!</definedName>
    <definedName name="_64po_4_1" localSheetId="5">#REF!</definedName>
    <definedName name="_64po_4_1" localSheetId="2">#REF!</definedName>
    <definedName name="_64po_4_1" localSheetId="1">#REF!</definedName>
    <definedName name="_64po_4_1">#REF!</definedName>
    <definedName name="_65" localSheetId="5">'[7]MASTER_RATE ANALYSIS'!$A$2420:$H$2447</definedName>
    <definedName name="_65">#REF!</definedName>
    <definedName name="_65PrimeAddress_4_1" localSheetId="5">#REF!</definedName>
    <definedName name="_65PrimeAddress_4_1" localSheetId="2">#REF!</definedName>
    <definedName name="_65PrimeAddress_4_1" localSheetId="1">#REF!</definedName>
    <definedName name="_65PrimeAddress_4_1">#REF!</definedName>
    <definedName name="_66" localSheetId="5">'[7]MASTER_RATE ANALYSIS'!$A$2449:$H$2476</definedName>
    <definedName name="_66">#REF!</definedName>
    <definedName name="_66PrimeCity_4_1" localSheetId="5">#REF!</definedName>
    <definedName name="_66PrimeCity_4_1" localSheetId="2">#REF!</definedName>
    <definedName name="_66PrimeCity_4_1" localSheetId="1">#REF!</definedName>
    <definedName name="_66PrimeCity_4_1">#REF!</definedName>
    <definedName name="_67" localSheetId="5">'[7]MASTER_RATE ANALYSIS'!$A$2504:$H$2551</definedName>
    <definedName name="_67">#REF!</definedName>
    <definedName name="_67PrimeName_4_1" localSheetId="5">#REF!</definedName>
    <definedName name="_67PrimeName_4_1" localSheetId="2">#REF!</definedName>
    <definedName name="_67PrimeName_4_1" localSheetId="1">#REF!</definedName>
    <definedName name="_67PrimeName_4_1">#REF!</definedName>
    <definedName name="_68" localSheetId="5">'[7]MASTER_RATE ANALYSIS'!$A$2553:$H$2601</definedName>
    <definedName name="_68">#REF!</definedName>
    <definedName name="_68PrimePostal_4_1" localSheetId="5">#REF!</definedName>
    <definedName name="_68PrimePostal_4_1" localSheetId="2">#REF!</definedName>
    <definedName name="_68PrimePostal_4_1" localSheetId="1">#REF!</definedName>
    <definedName name="_68PrimePostal_4_1">#REF!</definedName>
    <definedName name="_69" localSheetId="5">'[7]MASTER_RATE ANALYSIS'!$A$2603:$H$2648</definedName>
    <definedName name="_69">#REF!</definedName>
    <definedName name="_69PrimePrio_4_1" localSheetId="5">#REF!</definedName>
    <definedName name="_69PrimePrio_4_1" localSheetId="2">#REF!</definedName>
    <definedName name="_69PrimePrio_4_1" localSheetId="1">#REF!</definedName>
    <definedName name="_69PrimePrio_4_1">#REF!</definedName>
    <definedName name="_7" localSheetId="5">'[7]MASTER_RATE ANALYSIS'!$A$520:$H$541</definedName>
    <definedName name="_7">#REF!</definedName>
    <definedName name="_70" localSheetId="5">'[7]MASTER_RATE ANALYSIS'!$A$2650:$H$2697</definedName>
    <definedName name="_70">#REF!</definedName>
    <definedName name="_70PrimePrio_Text_4_1" localSheetId="5">#REF!</definedName>
    <definedName name="_70PrimePrio_Text_4_1" localSheetId="2">#REF!</definedName>
    <definedName name="_70PrimePrio_Text_4_1" localSheetId="1">#REF!</definedName>
    <definedName name="_70PrimePrio_Text_4_1">#REF!</definedName>
    <definedName name="_71" localSheetId="5">'[7]MASTER_RATE ANALYSIS'!$A$2699:$H$2748</definedName>
    <definedName name="_71">#REF!</definedName>
    <definedName name="_71PrimeState_4_1" localSheetId="5">#REF!</definedName>
    <definedName name="_71PrimeState_4_1" localSheetId="2">#REF!</definedName>
    <definedName name="_71PrimeState_4_1" localSheetId="1">#REF!</definedName>
    <definedName name="_71PrimeState_4_1">#REF!</definedName>
    <definedName name="_72" localSheetId="5">'[7]MASTER_RATE ANALYSIS'!$A$2750:$H$2795</definedName>
    <definedName name="_72">#REF!</definedName>
    <definedName name="_72PRINT_AREA_MI_4_1" localSheetId="5">#REF!</definedName>
    <definedName name="_72PRINT_AREA_MI_4_1" localSheetId="2">#REF!</definedName>
    <definedName name="_72PRINT_AREA_MI_4_1" localSheetId="1">#REF!</definedName>
    <definedName name="_72PRINT_AREA_MI_4_1">#REF!</definedName>
    <definedName name="_73" localSheetId="5">'[7]MASTER_RATE ANALYSIS'!$A$2478:$H$2502</definedName>
    <definedName name="_73">#REF!</definedName>
    <definedName name="_73PROD_4_1" localSheetId="5">#REF!</definedName>
    <definedName name="_73PROD_4_1" localSheetId="2">#REF!</definedName>
    <definedName name="_73PROD_4_1" localSheetId="1">#REF!</definedName>
    <definedName name="_73PROD_4_1">#REF!</definedName>
    <definedName name="_74" localSheetId="5">'[7]MASTER_RATE ANALYSIS'!$A$2797:$H$2822</definedName>
    <definedName name="_74">#REF!</definedName>
    <definedName name="_74ProdCode1_4_1" localSheetId="5">#REF!</definedName>
    <definedName name="_74ProdCode1_4_1" localSheetId="2">#REF!</definedName>
    <definedName name="_74ProdCode1_4_1" localSheetId="1">#REF!</definedName>
    <definedName name="_74ProdCode1_4_1">#REF!</definedName>
    <definedName name="_75" localSheetId="5">'[7]MASTER_RATE ANALYSIS'!$A$2879:$H$2909</definedName>
    <definedName name="_75">#REF!</definedName>
    <definedName name="_75ProdCode1_Text_4_1" localSheetId="5">#REF!</definedName>
    <definedName name="_75ProdCode1_Text_4_1" localSheetId="2">#REF!</definedName>
    <definedName name="_75ProdCode1_Text_4_1" localSheetId="1">#REF!</definedName>
    <definedName name="_75ProdCode1_Text_4_1">#REF!</definedName>
    <definedName name="_76ProdCode2_4_1" localSheetId="5">#REF!</definedName>
    <definedName name="_76ProdCode2_4_1" localSheetId="2">#REF!</definedName>
    <definedName name="_76ProdCode2_4_1">#REF!</definedName>
    <definedName name="_77ProdCode2_Text_4_1" localSheetId="5">#REF!</definedName>
    <definedName name="_77ProdCode2_Text_4_1" localSheetId="2">#REF!</definedName>
    <definedName name="_77ProdCode2_Text_4_1">#REF!</definedName>
    <definedName name="_78ProdCode3_4_1" localSheetId="2">#REF!</definedName>
    <definedName name="_78ProdCode3_4_1">#REF!</definedName>
    <definedName name="_79ProdCode3_Text_4_1" localSheetId="2">#REF!</definedName>
    <definedName name="_79ProdCode3_Text_4_1">#REF!</definedName>
    <definedName name="_7AcctName_4_1" localSheetId="2">#REF!</definedName>
    <definedName name="_7AcctName_4_1">#REF!</definedName>
    <definedName name="_8" localSheetId="5">'[7]MASTER_RATE ANALYSIS'!$A$544:$H$566</definedName>
    <definedName name="_8">#REF!</definedName>
    <definedName name="_80ProdCode4_4_1" localSheetId="5">#REF!</definedName>
    <definedName name="_80ProdCode4_4_1" localSheetId="2">#REF!</definedName>
    <definedName name="_80ProdCode4_4_1" localSheetId="1">#REF!</definedName>
    <definedName name="_80ProdCode4_4_1">#REF!</definedName>
    <definedName name="_81ProdCode4_Text_4_1" localSheetId="5">#REF!</definedName>
    <definedName name="_81ProdCode4_Text_4_1" localSheetId="2">#REF!</definedName>
    <definedName name="_81ProdCode4_Text_4_1">#REF!</definedName>
    <definedName name="_82ProdCode5_4_1" localSheetId="5">#REF!</definedName>
    <definedName name="_82ProdCode5_4_1" localSheetId="2">#REF!</definedName>
    <definedName name="_82ProdCode5_4_1">#REF!</definedName>
    <definedName name="_83ProdCode5_Text_4_1" localSheetId="2">#REF!</definedName>
    <definedName name="_83ProdCode5_Text_4_1">#REF!</definedName>
    <definedName name="_84ProdPct1_4_1" localSheetId="2">#REF!</definedName>
    <definedName name="_84ProdPct1_4_1">#REF!</definedName>
    <definedName name="_85ProdPct2_4_1" localSheetId="2">#REF!</definedName>
    <definedName name="_85ProdPct2_4_1">#REF!</definedName>
    <definedName name="_86ProdPct3_4_1" localSheetId="2">#REF!</definedName>
    <definedName name="_86ProdPct3_4_1">#REF!</definedName>
    <definedName name="_87ProdPct4_4_1" localSheetId="2">#REF!</definedName>
    <definedName name="_87ProdPct4_4_1">#REF!</definedName>
    <definedName name="_88ProdPct5_4_1" localSheetId="2">#REF!</definedName>
    <definedName name="_88ProdPct5_4_1">#REF!</definedName>
    <definedName name="_89ProjAddress1_4_1" localSheetId="2">#REF!</definedName>
    <definedName name="_89ProjAddress1_4_1">#REF!</definedName>
    <definedName name="_8AcctPrio_4_1" localSheetId="2">#REF!</definedName>
    <definedName name="_8AcctPrio_4_1">#REF!</definedName>
    <definedName name="_9" localSheetId="5">'[7]MASTER_RATE ANALYSIS'!$A$568:$H$590</definedName>
    <definedName name="_9">#REF!</definedName>
    <definedName name="_90ProjAddress2_4_1" localSheetId="5">#REF!</definedName>
    <definedName name="_90ProjAddress2_4_1" localSheetId="2">#REF!</definedName>
    <definedName name="_90ProjAddress2_4_1" localSheetId="1">#REF!</definedName>
    <definedName name="_90ProjAddress2_4_1">#REF!</definedName>
    <definedName name="_91ProjCity_4_1" localSheetId="5">#REF!</definedName>
    <definedName name="_91ProjCity_4_1" localSheetId="2">#REF!</definedName>
    <definedName name="_91ProjCity_4_1">#REF!</definedName>
    <definedName name="_92ProjCountry_4_1" localSheetId="5">#REF!</definedName>
    <definedName name="_92ProjCountry_4_1" localSheetId="2">#REF!</definedName>
    <definedName name="_92ProjCountry_4_1">#REF!</definedName>
    <definedName name="_93ProjCounty_4_1" localSheetId="2">#REF!</definedName>
    <definedName name="_93ProjCounty_4_1">#REF!</definedName>
    <definedName name="_94ProjName_4_1" localSheetId="2">#REF!</definedName>
    <definedName name="_94ProjName_4_1">#REF!</definedName>
    <definedName name="_95ProjNum_4_1" localSheetId="2">#REF!</definedName>
    <definedName name="_95ProjNum_4_1">#REF!</definedName>
    <definedName name="_96ProjPostal_4_1" localSheetId="2">#REF!</definedName>
    <definedName name="_96ProjPostal_4_1">#REF!</definedName>
    <definedName name="_97ProjState_4_1" localSheetId="2">#REF!</definedName>
    <definedName name="_97ProjState_4_1">#REF!</definedName>
    <definedName name="_98PSABillingMethod_4_1" localSheetId="2">#REF!</definedName>
    <definedName name="_98PSABillingMethod_4_1">#REF!</definedName>
    <definedName name="_99rim4_4_1" localSheetId="2">#REF!</definedName>
    <definedName name="_99rim4_4_1">#REF!</definedName>
    <definedName name="_9AcctPrio_Text_4_1" localSheetId="2">#REF!</definedName>
    <definedName name="_9AcctPrio_Text_4_1">#REF!</definedName>
    <definedName name="_a" localSheetId="2">#REF!</definedName>
    <definedName name="_a">#REF!</definedName>
    <definedName name="_a_4" localSheetId="2">#REF!</definedName>
    <definedName name="_a_4">#REF!</definedName>
    <definedName name="_a_6" localSheetId="2">#REF!</definedName>
    <definedName name="_a_6">#REF!</definedName>
    <definedName name="_A1" localSheetId="5">'[2]Rate analysis'!$C$2</definedName>
    <definedName name="_A1">#REF!</definedName>
    <definedName name="_A31" localSheetId="5">#REF!</definedName>
    <definedName name="_A31" localSheetId="2">#REF!</definedName>
    <definedName name="_A31">#REF!</definedName>
    <definedName name="_AA1" localSheetId="5">#REF!</definedName>
    <definedName name="_AA1" localSheetId="2">#REF!</definedName>
    <definedName name="_AA1">#REF!</definedName>
    <definedName name="_aj1" localSheetId="5">#REF!</definedName>
    <definedName name="_aj1" localSheetId="2">#REF!</definedName>
    <definedName name="_aj1">#REF!</definedName>
    <definedName name="_alt1" localSheetId="2">#REF!</definedName>
    <definedName name="_alt1">#REF!</definedName>
    <definedName name="_ALT2" localSheetId="2">#REF!</definedName>
    <definedName name="_ALT2">#REF!</definedName>
    <definedName name="_ALT3" localSheetId="2">#REF!</definedName>
    <definedName name="_ALT3">#REF!</definedName>
    <definedName name="_ALT4" localSheetId="2">#REF!</definedName>
    <definedName name="_ALT4">#REF!</definedName>
    <definedName name="_b1" localSheetId="2">#REF!</definedName>
    <definedName name="_b1">#REF!</definedName>
    <definedName name="_B100000" localSheetId="2">#REF!</definedName>
    <definedName name="_B100000">#REF!</definedName>
    <definedName name="_b111121">#REF!</definedName>
    <definedName name="_bak151" localSheetId="5">'[4]BILL COV'!#REF!</definedName>
    <definedName name="_bak151" localSheetId="2">#REF!</definedName>
    <definedName name="_bak151">#REF!</definedName>
    <definedName name="_bol1" localSheetId="5">#REF!</definedName>
    <definedName name="_bol1" localSheetId="2">#REF!</definedName>
    <definedName name="_bol1">#REF!</definedName>
    <definedName name="_C" localSheetId="5">#REF!</definedName>
    <definedName name="_C" localSheetId="2">#REF!</definedName>
    <definedName name="_C" localSheetId="1">#REF!</definedName>
    <definedName name="_C">#REF!</definedName>
    <definedName name="_C___0" localSheetId="5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 localSheetId="5">'[4]BILL COV'!#REF!</definedName>
    <definedName name="_cbd148" localSheetId="2">#REF!</definedName>
    <definedName name="_cbd148" localSheetId="1">#REF!</definedName>
    <definedName name="_cbd148">#REF!</definedName>
    <definedName name="_dcd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 localSheetId="5">#REF!</definedName>
    <definedName name="_DIA1" localSheetId="2">#REF!</definedName>
    <definedName name="_DIA1" localSheetId="1">#REF!</definedName>
    <definedName name="_DIA1">#REF!</definedName>
    <definedName name="_dia10" localSheetId="5">'[6]Rft Footing Blk 1'!$L$26</definedName>
    <definedName name="_dia10">#REF!</definedName>
    <definedName name="_dia12" localSheetId="5">'[6]Rft Footing Blk 1'!$M$26</definedName>
    <definedName name="_dia12">#REF!</definedName>
    <definedName name="_dia16" localSheetId="5">'[6]Rft Footing Blk 1'!$N$26</definedName>
    <definedName name="_dia16">#REF!</definedName>
    <definedName name="_DIA2" localSheetId="5">#REF!</definedName>
    <definedName name="_DIA2" localSheetId="2">#REF!</definedName>
    <definedName name="_DIA2" localSheetId="1">#REF!</definedName>
    <definedName name="_DIA2">#REF!</definedName>
    <definedName name="_dia20" localSheetId="5">'[6]Rft Footing Blk 1'!$O$26</definedName>
    <definedName name="_dia20">#REF!</definedName>
    <definedName name="_dia25" localSheetId="5">'[6]Rft Footing Blk 1'!$P$26</definedName>
    <definedName name="_dia25">#REF!</definedName>
    <definedName name="_dia8" localSheetId="5">'[6]Rft Footing Blk 1'!$K$26</definedName>
    <definedName name="_dia8">#REF!</definedName>
    <definedName name="_dim4" localSheetId="5">#REF!</definedName>
    <definedName name="_dim4" localSheetId="2">#REF!</definedName>
    <definedName name="_dim4" localSheetId="1">#REF!</definedName>
    <definedName name="_dim4">#REF!</definedName>
    <definedName name="_DSF4" localSheetId="5">Scheduled_Payment+Extra_Payment</definedName>
    <definedName name="_DSF4" localSheetId="6">Scheduled_Payment+Extra_Payment</definedName>
    <definedName name="_DSF4" localSheetId="7">Scheduled_Payment+Extra_Payment</definedName>
    <definedName name="_DSF4">Scheduled_Payment+Extra_Payment</definedName>
    <definedName name="_fab1" localSheetId="5">'[5]intr stool brkup'!$A$8:$D$53</definedName>
    <definedName name="_fab1">#REF!</definedName>
    <definedName name="_Fill" localSheetId="5" hidden="1">#REF!</definedName>
    <definedName name="_Fill" localSheetId="4" hidden="1">#REF!</definedName>
    <definedName name="_Fill" localSheetId="2" hidden="1">#REF!</definedName>
    <definedName name="_Fill" localSheetId="1" hidden="1">#REF!</definedName>
    <definedName name="_Fill" hidden="1">#REF!</definedName>
    <definedName name="_xlnm._FilterDatabase" localSheetId="4" hidden="1">#REF!</definedName>
    <definedName name="_xlnm._FilterDatabase" localSheetId="2" hidden="1">#REF!</definedName>
    <definedName name="_xlnm._FilterDatabase" localSheetId="6" hidden="1">Slabs!#REF!</definedName>
    <definedName name="_xlnm._FilterDatabase" hidden="1">#REF!</definedName>
    <definedName name="_FLG2" localSheetId="5">'[6]Column Blk 1'!#REF!</definedName>
    <definedName name="_FLG2">#REF!</definedName>
    <definedName name="_G72228" localSheetId="5">#REF!</definedName>
    <definedName name="_G72228" localSheetId="2">#REF!</definedName>
    <definedName name="_G72228" localSheetId="1">#REF!</definedName>
    <definedName name="_G72228">#REF!</definedName>
    <definedName name="_hf" localSheetId="6">#REF!</definedName>
    <definedName name="_hf">#REF!</definedName>
    <definedName name="_ig541" localSheetId="5">#REF!</definedName>
    <definedName name="_ig541">#REF!</definedName>
    <definedName name="_iv66666" localSheetId="5">#REF!</definedName>
    <definedName name="_iv66666" localSheetId="2">#REF!</definedName>
    <definedName name="_iv66666">#REF!</definedName>
    <definedName name="_Ki1">#REF!</definedName>
    <definedName name="_Ki2">#REF!</definedName>
    <definedName name="_k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 localSheetId="5">#REF!</definedName>
    <definedName name="_l" localSheetId="2">#REF!</definedName>
    <definedName name="_l">#REF!</definedName>
    <definedName name="_l_4" localSheetId="5">#REF!</definedName>
    <definedName name="_l_4" localSheetId="2">#REF!</definedName>
    <definedName name="_l_4">#REF!</definedName>
    <definedName name="_l_6" localSheetId="5">#REF!</definedName>
    <definedName name="_l_6" localSheetId="2">#REF!</definedName>
    <definedName name="_l_6">#REF!</definedName>
    <definedName name="_MAN1">#REF!</definedName>
    <definedName name="_MS010" localSheetId="2">#REF!</definedName>
    <definedName name="_MS010">#REF!</definedName>
    <definedName name="_Order1" hidden="1">255</definedName>
    <definedName name="_p" localSheetId="5">#REF!</definedName>
    <definedName name="_p" localSheetId="2">#REF!</definedName>
    <definedName name="_p">#REF!</definedName>
    <definedName name="_p_4" localSheetId="5">#REF!</definedName>
    <definedName name="_p_4" localSheetId="2">#REF!</definedName>
    <definedName name="_p_4">#REF!</definedName>
    <definedName name="_p_6" localSheetId="5">#REF!</definedName>
    <definedName name="_p_6" localSheetId="2">#REF!</definedName>
    <definedName name="_p_6">#REF!</definedName>
    <definedName name="_PB1">#REF!</definedName>
    <definedName name="_PO1" localSheetId="2">#REF!</definedName>
    <definedName name="_PO1">#REF!</definedName>
    <definedName name="_PO2" localSheetId="2">#REF!</definedName>
    <definedName name="_PO2">#REF!</definedName>
    <definedName name="_rim4" localSheetId="2">#REF!</definedName>
    <definedName name="_rim4">#REF!</definedName>
    <definedName name="_rm4" localSheetId="2">#REF!</definedName>
    <definedName name="_rm4">#REF!</definedName>
    <definedName name="_sdb2" localSheetId="2">#REF!</definedName>
    <definedName name="_sdb2">#REF!</definedName>
    <definedName name="_TB2" localSheetId="5">'[3]SPT vs PHI'!$B$2:$C$65</definedName>
    <definedName name="_TB2">#REF!</definedName>
    <definedName name="_UGF1" localSheetId="5">'[6]Column Blk 1'!$C$651</definedName>
    <definedName name="_UGF1">#REF!</definedName>
    <definedName name="_xleta.SUBTOTAL" hidden="1">#NAME?</definedName>
    <definedName name="_zz65536" localSheetId="5">'[1]B &amp; C class items '!#REF!</definedName>
    <definedName name="_zz65536" localSheetId="2">#REF!</definedName>
    <definedName name="_zz65536" localSheetId="1">#REF!</definedName>
    <definedName name="_zz65536">#REF!</definedName>
    <definedName name="a" localSheetId="5">#REF!</definedName>
    <definedName name="a" localSheetId="2">#REF!</definedName>
    <definedName name="a" localSheetId="1">#REF!</definedName>
    <definedName name="a">#REF!</definedName>
    <definedName name="a___0">#REF!</definedName>
    <definedName name="a___13">#REF!</definedName>
    <definedName name="A1_" localSheetId="5">#REF!</definedName>
    <definedName name="A1_" localSheetId="2">#REF!</definedName>
    <definedName name="A1_">#REF!</definedName>
    <definedName name="A1____0" localSheetId="5">#REF!</definedName>
    <definedName name="A1____0">#REF!</definedName>
    <definedName name="A1____13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595H50" localSheetId="5">'[10]BLOCK-A (MEA.SHEET)'!$A$1596</definedName>
    <definedName name="A1595H50">#REF!</definedName>
    <definedName name="A2_" localSheetId="5">#REF!</definedName>
    <definedName name="A2_" localSheetId="2">#REF!</definedName>
    <definedName name="A2_" localSheetId="1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3_" localSheetId="2">#REF!</definedName>
    <definedName name="A3_">#REF!</definedName>
    <definedName name="A3____0">#REF!</definedName>
    <definedName name="A3____13">#REF!</definedName>
    <definedName name="A4_" localSheetId="2">#REF!</definedName>
    <definedName name="A4_">#REF!</definedName>
    <definedName name="A4____0">#REF!</definedName>
    <definedName name="A4____13">#REF!</definedName>
    <definedName name="A5_" localSheetId="2">#REF!</definedName>
    <definedName name="A5_">#REF!</definedName>
    <definedName name="A5____0">#REF!</definedName>
    <definedName name="A5____13">#REF!</definedName>
    <definedName name="A6_" localSheetId="2">#REF!</definedName>
    <definedName name="A6_">#REF!</definedName>
    <definedName name="A6____0">#REF!</definedName>
    <definedName name="A6____13">#REF!</definedName>
    <definedName name="A7_" localSheetId="2">#REF!</definedName>
    <definedName name="A7_">#REF!</definedName>
    <definedName name="A7____0">#REF!</definedName>
    <definedName name="A7____13">#REF!</definedName>
    <definedName name="A8_" localSheetId="2">#REF!</definedName>
    <definedName name="A8_">#REF!</definedName>
    <definedName name="A8____0">#REF!</definedName>
    <definedName name="A8____13">#REF!</definedName>
    <definedName name="A9_" localSheetId="2">#REF!</definedName>
    <definedName name="A9_">#REF!</definedName>
    <definedName name="A9____0">#REF!</definedName>
    <definedName name="A9____13">#REF!</definedName>
    <definedName name="AA" localSheetId="2">#REF!</definedName>
    <definedName name="AA">#REF!</definedName>
    <definedName name="AAA" localSheetId="2">#REF!</definedName>
    <definedName name="AAA">#REF!</definedName>
    <definedName name="aaaaaaaaaaaaaaaaa" localSheetId="6">#REF!</definedName>
    <definedName name="aaaaaaaaaaaaaaaaa">#REF!</definedName>
    <definedName name="aaasa" localSheetId="2">#REF!</definedName>
    <definedName name="aaasa">#REF!</definedName>
    <definedName name="aad" localSheetId="2">#REF!</definedName>
    <definedName name="aad">#REF!</definedName>
    <definedName name="aadawawdaW" localSheetId="2">#REF!</definedName>
    <definedName name="aadawawdaW">#REF!</definedName>
    <definedName name="ab" localSheetId="2">#REF!</definedName>
    <definedName name="ab">#REF!</definedName>
    <definedName name="abc" localSheetId="2">#REF!</definedName>
    <definedName name="abc">#REF!</definedName>
    <definedName name="ABCD" localSheetId="2">#REF!</definedName>
    <definedName name="ABCD">#REF!</definedName>
    <definedName name="abcdefghij" localSheetId="2">#REF!</definedName>
    <definedName name="abcdefghij">#REF!</definedName>
    <definedName name="ab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 localSheetId="5">#REF!</definedName>
    <definedName name="Absrta" localSheetId="2">#REF!</definedName>
    <definedName name="Absrta">#REF!</definedName>
    <definedName name="Abst" localSheetId="5">#REF!</definedName>
    <definedName name="Abst" localSheetId="2">#REF!</definedName>
    <definedName name="Abst">#REF!</definedName>
    <definedName name="ABSTRAC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#REF!</definedName>
    <definedName name="acc" localSheetId="5">#REF!</definedName>
    <definedName name="acc" localSheetId="2">#REF!</definedName>
    <definedName name="acc">#REF!</definedName>
    <definedName name="Acc.Recon" localSheetId="5">#REF!</definedName>
    <definedName name="Acc.Recon" localSheetId="2">#REF!</definedName>
    <definedName name="Acc.Recon">#REF!</definedName>
    <definedName name="AccessDatabase" hidden="1">"D:\MIS\TALLY  31.09.04 sep\AS PER TALLY 31.09.04.mdb"</definedName>
    <definedName name="accomation" localSheetId="5" hidden="1">#REF!</definedName>
    <definedName name="accomation" localSheetId="2" hidden="1">#REF!</definedName>
    <definedName name="accomation" localSheetId="1" hidden="1">#REF!</definedName>
    <definedName name="accomation" hidden="1">#REF!</definedName>
    <definedName name="accounts" localSheetId="5">#REF!</definedName>
    <definedName name="accounts" localSheetId="2">#REF!</definedName>
    <definedName name="accounts">#REF!</definedName>
    <definedName name="AcctName" localSheetId="5">#REF!</definedName>
    <definedName name="AcctName" localSheetId="2">#REF!</definedName>
    <definedName name="AcctName">#REF!</definedName>
    <definedName name="AcctName_4" localSheetId="2">#REF!</definedName>
    <definedName name="AcctName_4">#REF!</definedName>
    <definedName name="AcctName_6" localSheetId="2">#REF!</definedName>
    <definedName name="AcctName_6">#REF!</definedName>
    <definedName name="AcctPrio" localSheetId="2">#REF!</definedName>
    <definedName name="AcctPrio">#REF!</definedName>
    <definedName name="AcctPrio_4" localSheetId="2">#REF!</definedName>
    <definedName name="AcctPrio_4">#REF!</definedName>
    <definedName name="AcctPrio_6" localSheetId="2">#REF!</definedName>
    <definedName name="AcctPrio_6">#REF!</definedName>
    <definedName name="AcctPrio_Text" localSheetId="2">#REF!</definedName>
    <definedName name="AcctPrio_Text">#REF!</definedName>
    <definedName name="AcctPrio_Text_4" localSheetId="2">#REF!</definedName>
    <definedName name="AcctPrio_Text_4">#REF!</definedName>
    <definedName name="AcctPrio_Text_6" localSheetId="2">#REF!</definedName>
    <definedName name="AcctPrio_Text_6">#REF!</definedName>
    <definedName name="ACT" localSheetId="2">#REF!</definedName>
    <definedName name="ACT">#REF!</definedName>
    <definedName name="A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 localSheetId="5">#REF!</definedName>
    <definedName name="ADADAD" localSheetId="2">#REF!</definedName>
    <definedName name="ADADAD">#REF!</definedName>
    <definedName name="ADADASASDASD" localSheetId="5">#REF!</definedName>
    <definedName name="ADADASASDASD" localSheetId="2">#REF!</definedName>
    <definedName name="ADADASASDASD">#REF!</definedName>
    <definedName name="ADADDA" localSheetId="5">#REF!</definedName>
    <definedName name="ADADDA" localSheetId="2">#REF!</definedName>
    <definedName name="ADADDA">#REF!</definedName>
    <definedName name="ADASASDASASDASDAS" localSheetId="2">#REF!</definedName>
    <definedName name="ADASASDASASDASDAS">#REF!</definedName>
    <definedName name="ADASASDASDASDAD" localSheetId="2">#REF!</definedName>
    <definedName name="ADASASDASDASDAD">#REF!</definedName>
    <definedName name="ADASDASASDAS" localSheetId="2">#REF!</definedName>
    <definedName name="ADASDASASDAS">#REF!</definedName>
    <definedName name="ADASDASDASDAS" localSheetId="2">#REF!</definedName>
    <definedName name="ADASDASDASDAS">#REF!</definedName>
    <definedName name="adf" localSheetId="2">#REF!</definedName>
    <definedName name="adf">#REF!</definedName>
    <definedName name="ADFADD" localSheetId="2">#REF!</definedName>
    <definedName name="ADFADD">#REF!</definedName>
    <definedName name="adfadsff" localSheetId="2">#REF!</definedName>
    <definedName name="adfadsff">#REF!</definedName>
    <definedName name="ADFASDAD" localSheetId="2">#REF!</definedName>
    <definedName name="ADFASDAD">#REF!</definedName>
    <definedName name="adm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 localSheetId="5">#REF!</definedName>
    <definedName name="admn_off" localSheetId="2">#REF!</definedName>
    <definedName name="admn_off">#REF!</definedName>
    <definedName name="admn_site" localSheetId="5">#REF!</definedName>
    <definedName name="admn_site" localSheetId="2">#REF!</definedName>
    <definedName name="admn_site">#REF!</definedName>
    <definedName name="ADSAD" localSheetId="5">#REF!</definedName>
    <definedName name="ADSAD" localSheetId="2">#REF!</definedName>
    <definedName name="ADSAD">#REF!</definedName>
    <definedName name="Ag" localSheetId="5">[11]Design!#REF!</definedName>
    <definedName name="Ag" localSheetId="2">#REF!</definedName>
    <definedName name="Ag">#REF!</definedName>
    <definedName name="Ag___0">#REF!</definedName>
    <definedName name="Ag___13" localSheetId="5">#REF!</definedName>
    <definedName name="Ag___13" localSheetId="2">#REF!</definedName>
    <definedName name="Ag___13" localSheetId="1">#REF!</definedName>
    <definedName name="Ag___13">#REF!</definedName>
    <definedName name="agdfjk" localSheetId="5">'[12]Structure Bills Qty'!$A$6:$M$13</definedName>
    <definedName name="agdfjk">#REF!</definedName>
    <definedName name="aham" localSheetId="5">#REF!</definedName>
    <definedName name="aham" localSheetId="2">#REF!</definedName>
    <definedName name="aham" localSheetId="1">#REF!</definedName>
    <definedName name="aham">#REF!</definedName>
    <definedName name="ahu" localSheetId="5">#REF!</definedName>
    <definedName name="ahu" localSheetId="2">#REF!</definedName>
    <definedName name="ahu">#REF!</definedName>
    <definedName name="aj" localSheetId="5">'[13]Rate analysis'!$C$2</definedName>
    <definedName name="aj">#REF!</definedName>
    <definedName name="aji" localSheetId="5">#REF!</definedName>
    <definedName name="aji" localSheetId="2">#REF!</definedName>
    <definedName name="aji" localSheetId="1">#REF!</definedName>
    <definedName name="aji">#REF!</definedName>
    <definedName name="ajitha" localSheetId="5">#REF!</definedName>
    <definedName name="ajitha" localSheetId="2">#REF!</definedName>
    <definedName name="ajitha">#REF!</definedName>
    <definedName name="Alarm_current_Amp_In_Minutes">#REF!</definedName>
    <definedName name="alpha">#REF!</definedName>
    <definedName name="alphabet" localSheetId="5">#REF!</definedName>
    <definedName name="alphabet" localSheetId="2">#REF!</definedName>
    <definedName name="alphabet">#REF!</definedName>
    <definedName name="Aluminium" localSheetId="2">#REF!</definedName>
    <definedName name="Aluminium">#REF!</definedName>
    <definedName name="Alw">#REF!</definedName>
    <definedName name="AM_1" localSheetId="2">#REF!</definedName>
    <definedName name="AM_1">#REF!</definedName>
    <definedName name="ams" localSheetId="2">#REF!</definedName>
    <definedName name="ams">#REF!</definedName>
    <definedName name="anantha" localSheetId="2">#REF!</definedName>
    <definedName name="anantha">#REF!</definedName>
    <definedName name="anch" localSheetId="2">#REF!</definedName>
    <definedName name="anch">#REF!</definedName>
    <definedName name="Anil148" localSheetId="2">#REF!</definedName>
    <definedName name="Anil148">#REF!</definedName>
    <definedName name="anil543" localSheetId="2">#REF!</definedName>
    <definedName name="anil543">#REF!</definedName>
    <definedName name="ann" localSheetId="2">#REF!</definedName>
    <definedName name="ann">#REF!</definedName>
    <definedName name="anne" localSheetId="2">#REF!</definedName>
    <definedName name="anne">#REF!</definedName>
    <definedName name="annealing" localSheetId="2">#REF!</definedName>
    <definedName name="annealing">#REF!</definedName>
    <definedName name="annealing1" localSheetId="2">#REF!</definedName>
    <definedName name="annealing1">#REF!</definedName>
    <definedName name="anscount" hidden="1">1</definedName>
    <definedName name="aoio" localSheetId="5">'[14]rcc( sub)'!#REF!</definedName>
    <definedName name="aoio" localSheetId="2">#REF!</definedName>
    <definedName name="aoio">#REF!</definedName>
    <definedName name="AP_1" localSheetId="5">#REF!</definedName>
    <definedName name="AP_1" localSheetId="2">#REF!</definedName>
    <definedName name="AP_1" localSheetId="1">#REF!</definedName>
    <definedName name="AP_1">#REF!</definedName>
    <definedName name="AP_2" localSheetId="5">#REF!</definedName>
    <definedName name="AP_2" localSheetId="2">#REF!</definedName>
    <definedName name="AP_2">#REF!</definedName>
    <definedName name="AP_3" localSheetId="5">#REF!</definedName>
    <definedName name="AP_3" localSheetId="2">#REF!</definedName>
    <definedName name="AP_3">#REF!</definedName>
    <definedName name="ARCHITECT________M_s" localSheetId="5">'[7]MASTER_RATE ANALYSIS'!$B$186:$G$186</definedName>
    <definedName name="ARCHITECT________M_s">#REF!</definedName>
    <definedName name="archon141" localSheetId="5">'[4]BILL COV'!#REF!</definedName>
    <definedName name="archon141" localSheetId="2">#REF!</definedName>
    <definedName name="archon141" localSheetId="1">#REF!</definedName>
    <definedName name="archon141">#REF!</definedName>
    <definedName name="archon142" localSheetId="5">'[4]BILL COV'!#REF!</definedName>
    <definedName name="archon142" localSheetId="2">#REF!</definedName>
    <definedName name="archon142">#REF!</definedName>
    <definedName name="archon143" localSheetId="5">'[4]BILL COV'!#REF!</definedName>
    <definedName name="archon143" localSheetId="2">#REF!</definedName>
    <definedName name="archon143">#REF!</definedName>
    <definedName name="area" localSheetId="5">#REF!</definedName>
    <definedName name="area" localSheetId="2">#REF!</definedName>
    <definedName name="area">#REF!</definedName>
    <definedName name="ARUN" localSheetId="5" hidden="1">#REF!</definedName>
    <definedName name="ARUN" localSheetId="2" hidden="1">#REF!</definedName>
    <definedName name="ARUN" hidden="1">#REF!</definedName>
    <definedName name="as" localSheetId="5">#REF!</definedName>
    <definedName name="as" localSheetId="2">#REF!</definedName>
    <definedName name="as">#REF!</definedName>
    <definedName name="AS_PER_TALLY_31_09_04_ONYX_List1" localSheetId="2">#REF!</definedName>
    <definedName name="AS_PER_TALLY_31_09_04_ONYX_List1">#REF!</definedName>
    <definedName name="asas" localSheetId="2">#REF!</definedName>
    <definedName name="asas">#REF!</definedName>
    <definedName name="asd" localSheetId="2">#REF!</definedName>
    <definedName name="asd">#REF!</definedName>
    <definedName name="asdads" localSheetId="2">#REF!</definedName>
    <definedName name="asdads">#REF!</definedName>
    <definedName name="asdas" localSheetId="2">#REF!</definedName>
    <definedName name="asdas">#REF!</definedName>
    <definedName name="asdasd" localSheetId="2">#REF!</definedName>
    <definedName name="asdasd">#REF!</definedName>
    <definedName name="ASDASDASD" localSheetId="2">#REF!</definedName>
    <definedName name="ASDASDASD">#REF!</definedName>
    <definedName name="asdd" localSheetId="2">#REF!</definedName>
    <definedName name="asdd">#REF!</definedName>
    <definedName name="asdf" localSheetId="2">#REF!</definedName>
    <definedName name="asdf">#REF!</definedName>
    <definedName name="asdfasdf" localSheetId="2" hidden="1">#REF!</definedName>
    <definedName name="asdfasdf" hidden="1">#REF!</definedName>
    <definedName name="asdfsa" localSheetId="2" hidden="1">#REF!</definedName>
    <definedName name="asdfsa" hidden="1">#REF!</definedName>
    <definedName name="asdfsad" localSheetId="2">#REF!</definedName>
    <definedName name="asdfsad">#REF!</definedName>
    <definedName name="asdfsadf" localSheetId="2" hidden="1">#REF!</definedName>
    <definedName name="asdfsadf" hidden="1">#REF!</definedName>
    <definedName name="asdfsdfd">#N/A</definedName>
    <definedName name="asdsdfsda" localSheetId="5">#REF!</definedName>
    <definedName name="asdsdfsda" localSheetId="2">#REF!</definedName>
    <definedName name="asdsdfsda" localSheetId="1">#REF!</definedName>
    <definedName name="asdsdfsda">#REF!</definedName>
    <definedName name="asf" localSheetId="5">#REF!</definedName>
    <definedName name="asf" localSheetId="2">#REF!</definedName>
    <definedName name="asf">#REF!</definedName>
    <definedName name="asha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 localSheetId="5">#REF!</definedName>
    <definedName name="ass" localSheetId="2">#REF!</definedName>
    <definedName name="ass">#REF!</definedName>
    <definedName name="assadg" localSheetId="5" hidden="1">#REF!</definedName>
    <definedName name="assadg" localSheetId="2" hidden="1">#REF!</definedName>
    <definedName name="assadg" hidden="1">#REF!</definedName>
    <definedName name="assd" localSheetId="2">#REF!</definedName>
    <definedName name="assd">#REF!</definedName>
    <definedName name="assfsdf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 localSheetId="5">#REF!</definedName>
    <definedName name="auxlp" localSheetId="2">#REF!</definedName>
    <definedName name="auxlp" localSheetId="1">#REF!</definedName>
    <definedName name="auxlp">#REF!</definedName>
    <definedName name="av" localSheetId="5">[15]Slab!#REF!</definedName>
    <definedName name="av" localSheetId="2">#REF!</definedName>
    <definedName name="av" localSheetId="1">#REF!</definedName>
    <definedName name="av">#REF!</definedName>
    <definedName name="avi" localSheetId="5">#REF!</definedName>
    <definedName name="avi" localSheetId="2">#REF!</definedName>
    <definedName name="avi" localSheetId="1">#REF!</definedName>
    <definedName name="avi">#REF!</definedName>
    <definedName name="AWAWWWWAA" localSheetId="5">#REF!</definedName>
    <definedName name="AWAWWWWAA" localSheetId="2">#REF!</definedName>
    <definedName name="AWAWWWWAA">#REF!</definedName>
    <definedName name="AWWEDWER">#REF!</definedName>
    <definedName name="B" localSheetId="5">#REF!</definedName>
    <definedName name="B" localSheetId="2">#REF!</definedName>
    <definedName name="B">#REF!</definedName>
    <definedName name="B___0">#REF!</definedName>
    <definedName name="B___13">#REF!</definedName>
    <definedName name="b1210." localSheetId="2">#REF!</definedName>
    <definedName name="b1210.">#REF!</definedName>
    <definedName name="B4a" localSheetId="2">#REF!</definedName>
    <definedName name="B4a">#REF!</definedName>
    <definedName name="b5a" localSheetId="2">#REF!</definedName>
    <definedName name="b5a">#REF!</definedName>
    <definedName name="b832." localSheetId="2">#REF!</definedName>
    <definedName name="b832.">#REF!</definedName>
    <definedName name="Backfilling">#REF!</definedName>
    <definedName name="BALCONY" localSheetId="2">#REF!</definedName>
    <definedName name="BALCONY">#REF!</definedName>
    <definedName name="Base" hidden="1">#REF!</definedName>
    <definedName name="Basement" localSheetId="2" hidden="1">#REF!</definedName>
    <definedName name="Basement" hidden="1">#REF!</definedName>
    <definedName name="BASIC" localSheetId="5">'[7]MASTER_RATE ANALYSIS'!$A$1:$H$346</definedName>
    <definedName name="BASIC">#REF!</definedName>
    <definedName name="bb" localSheetId="5">#REF!</definedName>
    <definedName name="bb" localSheetId="2">#REF!</definedName>
    <definedName name="bb" localSheetId="1">#REF!</definedName>
    <definedName name="bb">#REF!</definedName>
    <definedName name="bbbb" localSheetId="5">'[16]Break up Sheet'!#REF!</definedName>
    <definedName name="bbbb" localSheetId="2">#REF!</definedName>
    <definedName name="bbbb" localSheetId="1">#REF!</definedName>
    <definedName name="bbbb">#REF!</definedName>
    <definedName name="bbbbbbbbbb" localSheetId="5" hidden="1">#REF!</definedName>
    <definedName name="bbbbbbbbbb" localSheetId="4" hidden="1">#REF!</definedName>
    <definedName name="bbbbbbbbbb" localSheetId="2" hidden="1">#REF!</definedName>
    <definedName name="bbbbbbbbbb" localSheetId="1" hidden="1">#REF!</definedName>
    <definedName name="bbbbbbbbbb" hidden="1">#REF!</definedName>
    <definedName name="BC" localSheetId="5">'[6]Beam FF,SF Blk 1'!$D$23</definedName>
    <definedName name="BC">#REF!</definedName>
    <definedName name="BC_1" localSheetId="5">#REF!</definedName>
    <definedName name="BC_1" localSheetId="2">#REF!</definedName>
    <definedName name="BC_1" localSheetId="1">#REF!</definedName>
    <definedName name="BC_1">#REF!</definedName>
    <definedName name="bcbnn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 localSheetId="5">#REF!</definedName>
    <definedName name="bcvv" localSheetId="2">#REF!</definedName>
    <definedName name="bcvv">#REF!</definedName>
    <definedName name="bdbdb" localSheetId="5">#REF!</definedName>
    <definedName name="bdbdb" localSheetId="2">#REF!</definedName>
    <definedName name="bdbdb">#REF!</definedName>
    <definedName name="be">#N/A</definedName>
    <definedName name="beam" localSheetId="5">#REF!</definedName>
    <definedName name="beam" localSheetId="2">#REF!</definedName>
    <definedName name="beam" localSheetId="1">#REF!</definedName>
    <definedName name="beam">#REF!</definedName>
    <definedName name="Beams" localSheetId="5">#REF!</definedName>
    <definedName name="Beams" localSheetId="2">#REF!</definedName>
    <definedName name="Beams" localSheetId="1">#REF!</definedName>
    <definedName name="Beams">#REF!</definedName>
    <definedName name="BEAMS2">#N/A</definedName>
    <definedName name="Beg_Bal" localSheetId="5">#REF!</definedName>
    <definedName name="Beg_Bal" localSheetId="2">#REF!</definedName>
    <definedName name="Beg_Bal" localSheetId="1">#REF!</definedName>
    <definedName name="Beg_Bal">#REF!</definedName>
    <definedName name="BELL__Polarised" localSheetId="5">#REF!</definedName>
    <definedName name="BELL__Polarised">#REF!</definedName>
    <definedName name="BEND" localSheetId="5">#REF!</definedName>
    <definedName name="BEND" localSheetId="2">#REF!</definedName>
    <definedName name="BEND">#REF!</definedName>
    <definedName name="bends" localSheetId="2">#REF!</definedName>
    <definedName name="bends">#REF!</definedName>
    <definedName name="beta">#REF!</definedName>
    <definedName name="bfdx" hidden="1">#REF!</definedName>
    <definedName name="bgbb" localSheetId="2">#REF!</definedName>
    <definedName name="bgbb">#REF!</definedName>
    <definedName name="bggfgj" localSheetId="5">Scheduled_Payment+Extra_Payment</definedName>
    <definedName name="bggfgj" localSheetId="4">Scheduled_Payment+Extra_Payment</definedName>
    <definedName name="bggfgj" localSheetId="2">Scheduled_Payment+Extra_Payment</definedName>
    <definedName name="bggfgj" localSheetId="1">Scheduled_Payment+Extra_Payment</definedName>
    <definedName name="bggfgj" localSheetId="6">Scheduled_Payment+Extra_Payment</definedName>
    <definedName name="bggfgj" localSheetId="7">Scheduled_Payment+Extra_Payment</definedName>
    <definedName name="bggfgj">Scheduled_Payment+Extra_Payment</definedName>
    <definedName name="bhg" localSheetId="5">#REF!</definedName>
    <definedName name="bhg" localSheetId="2">#REF!</definedName>
    <definedName name="bhg" localSheetId="1">#REF!</definedName>
    <definedName name="bhg">#REF!</definedName>
    <definedName name="bhjbh" localSheetId="5">#REF!</definedName>
    <definedName name="bhjbh" localSheetId="2">#REF!</definedName>
    <definedName name="bhjbh">#REF!</definedName>
    <definedName name="BidClass" localSheetId="5">#REF!</definedName>
    <definedName name="BidClass" localSheetId="2">#REF!</definedName>
    <definedName name="BidClass">#REF!</definedName>
    <definedName name="BidClass_4" localSheetId="2">#REF!</definedName>
    <definedName name="BidClass_4">#REF!</definedName>
    <definedName name="BidClass_6" localSheetId="2">#REF!</definedName>
    <definedName name="BidClass_6">#REF!</definedName>
    <definedName name="BidClass_Text" localSheetId="2">#REF!</definedName>
    <definedName name="BidClass_Text">#REF!</definedName>
    <definedName name="BidClass_Text_4" localSheetId="2">#REF!</definedName>
    <definedName name="BidClass_Text_4">#REF!</definedName>
    <definedName name="BidClass_Text_6" localSheetId="2">#REF!</definedName>
    <definedName name="BidClass_Text_6">#REF!</definedName>
    <definedName name="BillingFreq" localSheetId="2">#REF!</definedName>
    <definedName name="BillingFreq">#REF!</definedName>
    <definedName name="BillingFreq_4" localSheetId="2">#REF!</definedName>
    <definedName name="BillingFreq_4">#REF!</definedName>
    <definedName name="BillingFreq_6" localSheetId="2">#REF!</definedName>
    <definedName name="BillingFreq_6">#REF!</definedName>
    <definedName name="BillingTiming" localSheetId="2">#REF!</definedName>
    <definedName name="BillingTiming">#REF!</definedName>
    <definedName name="BillingTiming_4" localSheetId="2">#REF!</definedName>
    <definedName name="BillingTiming_4">#REF!</definedName>
    <definedName name="BillingTiming_6" localSheetId="2">#REF!</definedName>
    <definedName name="BillingTiming_6">#REF!</definedName>
    <definedName name="bit" localSheetId="2">#REF!</definedName>
    <definedName name="bit">#REF!</definedName>
    <definedName name="bl" localSheetId="2">#REF!</definedName>
    <definedName name="bl">#REF!</definedName>
    <definedName name="block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 localSheetId="5">#REF!</definedName>
    <definedName name="bn" localSheetId="2">#REF!</definedName>
    <definedName name="bn">#REF!</definedName>
    <definedName name="bol" localSheetId="5">#REF!</definedName>
    <definedName name="bol" localSheetId="2">#REF!</definedName>
    <definedName name="bol">#REF!</definedName>
    <definedName name="boml" localSheetId="5">#REF!</definedName>
    <definedName name="boml" localSheetId="2">#REF!</definedName>
    <definedName name="boml">#REF!</definedName>
    <definedName name="boml1" localSheetId="2">#REF!</definedName>
    <definedName name="boml1">#REF!</definedName>
    <definedName name="boq" localSheetId="2">#REF!</definedName>
    <definedName name="boq">#REF!</definedName>
    <definedName name="bore" localSheetId="2">#REF!</definedName>
    <definedName name="bore">#REF!</definedName>
    <definedName name="botl" localSheetId="2">#REF!</definedName>
    <definedName name="botl">#REF!</definedName>
    <definedName name="botl1" localSheetId="2">#REF!</definedName>
    <definedName name="botl1">#REF!</definedName>
    <definedName name="botn" localSheetId="2">#REF!</definedName>
    <definedName name="botn">#REF!</definedName>
    <definedName name="box_speaker">#REF!</definedName>
    <definedName name="BQ" localSheetId="2">#REF!</definedName>
    <definedName name="BQ">#REF!</definedName>
    <definedName name="Breaks" localSheetId="2">#REF!</definedName>
    <definedName name="Breaks">#REF!</definedName>
    <definedName name="BSSRAILING" localSheetId="5">[17]std!#REF!</definedName>
    <definedName name="BSSRAILING" localSheetId="2">#REF!</definedName>
    <definedName name="BSSRAILING">#REF!</definedName>
    <definedName name="bua" localSheetId="5">#REF!</definedName>
    <definedName name="bua" localSheetId="2">#REF!</definedName>
    <definedName name="bua" localSheetId="1">#REF!</definedName>
    <definedName name="bua">#REF!</definedName>
    <definedName name="BUDDHA" localSheetId="5">#REF!</definedName>
    <definedName name="BUDDHA">#REF!</definedName>
    <definedName name="building" localSheetId="5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1" localSheetId="5">#REF!</definedName>
    <definedName name="BuiltIn_Print_Titles_1">#REF!</definedName>
    <definedName name="BuiltIn_Print_Titles_4" localSheetId="5">#REF!</definedName>
    <definedName name="BuiltIn_Print_Titles_4">#REF!</definedName>
    <definedName name="BusType" localSheetId="2">#REF!</definedName>
    <definedName name="BusType">#REF!</definedName>
    <definedName name="BusType_4" localSheetId="2">#REF!</definedName>
    <definedName name="BusType_4">#REF!</definedName>
    <definedName name="BusType_6" localSheetId="2">#REF!</definedName>
    <definedName name="BusType_6">#REF!</definedName>
    <definedName name="BusType_Text" localSheetId="2">#REF!</definedName>
    <definedName name="BusType_Text">#REF!</definedName>
    <definedName name="BusType_Text_4" localSheetId="2">#REF!</definedName>
    <definedName name="BusType_Text_4">#REF!</definedName>
    <definedName name="BusType_Text_6" localSheetId="2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5">[15]Slab!#REF!</definedName>
    <definedName name="bv" localSheetId="2">#REF!</definedName>
    <definedName name="bv" localSheetId="1">#REF!</definedName>
    <definedName name="bv">#REF!</definedName>
    <definedName name="bvcvhcv" localSheetId="5">#REF!</definedName>
    <definedName name="bvcvhcv" localSheetId="2">#REF!</definedName>
    <definedName name="bvcvhcv" localSheetId="1">#REF!</definedName>
    <definedName name="bvcvhcv">#REF!</definedName>
    <definedName name="Bx">#REF!</definedName>
    <definedName name="Bx___0">#REF!</definedName>
    <definedName name="Bx___13" localSheetId="5">#REF!</definedName>
    <definedName name="Bx___13">#REF!</definedName>
    <definedName name="bxnvxnd" localSheetId="5">#REF!</definedName>
    <definedName name="bxnvxnd" localSheetId="2">#REF!</definedName>
    <definedName name="bxnvxnd">#REF!</definedName>
    <definedName name="CA_1" localSheetId="2">#REF!</definedName>
    <definedName name="CA_1">#REF!</definedName>
    <definedName name="CA_2" localSheetId="2">#REF!</definedName>
    <definedName name="CA_2">#REF!</definedName>
    <definedName name="CA_3" localSheetId="2">#REF!</definedName>
    <definedName name="CA_3">#REF!</definedName>
    <definedName name="ca1boq" localSheetId="2">#REF!</definedName>
    <definedName name="ca1boq">#REF!</definedName>
    <definedName name="cab" localSheetId="2">#REF!</definedName>
    <definedName name="cab">#REF!</definedName>
    <definedName name="cab21.5tp" localSheetId="2">#REF!</definedName>
    <definedName name="cab21.5tp">#REF!</definedName>
    <definedName name="cab21.5tp_4" localSheetId="2">#REF!</definedName>
    <definedName name="cab21.5tp_4">#REF!</definedName>
    <definedName name="cab21.5tp_6" localSheetId="2">#REF!</definedName>
    <definedName name="cab21.5tp_6">#REF!</definedName>
    <definedName name="cab21s" localSheetId="2">#REF!</definedName>
    <definedName name="cab21s">#REF!</definedName>
    <definedName name="cab21s_4" localSheetId="2">#REF!</definedName>
    <definedName name="cab21s_4">#REF!</definedName>
    <definedName name="cab21s_6" localSheetId="2">#REF!</definedName>
    <definedName name="cab21s_6">#REF!</definedName>
    <definedName name="cab21us" localSheetId="2">#REF!</definedName>
    <definedName name="cab21us">#REF!</definedName>
    <definedName name="cab21us_4" localSheetId="2">#REF!</definedName>
    <definedName name="cab21us_4">#REF!</definedName>
    <definedName name="cab21us_6" localSheetId="2">#REF!</definedName>
    <definedName name="cab21us_6">#REF!</definedName>
    <definedName name="cab31s" localSheetId="2">#REF!</definedName>
    <definedName name="cab31s">#REF!</definedName>
    <definedName name="cab31s_4" localSheetId="2">#REF!</definedName>
    <definedName name="cab31s_4">#REF!</definedName>
    <definedName name="cab31s_6" localSheetId="2">#REF!</definedName>
    <definedName name="cab31s_6">#REF!</definedName>
    <definedName name="cab31us" localSheetId="2">#REF!</definedName>
    <definedName name="cab31us">#REF!</definedName>
    <definedName name="cab31us_4" localSheetId="2">#REF!</definedName>
    <definedName name="cab31us_4">#REF!</definedName>
    <definedName name="cab31us_6" localSheetId="2">#REF!</definedName>
    <definedName name="cab31us_6">#REF!</definedName>
    <definedName name="cab41s" localSheetId="2">#REF!</definedName>
    <definedName name="cab41s">#REF!</definedName>
    <definedName name="cab41s_4" localSheetId="2">#REF!</definedName>
    <definedName name="cab41s_4">#REF!</definedName>
    <definedName name="cab41s_6" localSheetId="2">#REF!</definedName>
    <definedName name="cab41s_6">#REF!</definedName>
    <definedName name="cab41us" localSheetId="2">#REF!</definedName>
    <definedName name="cab41us">#REF!</definedName>
    <definedName name="cab41us_4" localSheetId="2">#REF!</definedName>
    <definedName name="cab41us_4">#REF!</definedName>
    <definedName name="cab41us_6" localSheetId="2">#REF!</definedName>
    <definedName name="cab41us_6">#REF!</definedName>
    <definedName name="cabf" localSheetId="2">#REF!</definedName>
    <definedName name="cabf">#REF!</definedName>
    <definedName name="cabf_4" localSheetId="2">#REF!</definedName>
    <definedName name="cabf_4">#REF!</definedName>
    <definedName name="cabf_6" localSheetId="2">#REF!</definedName>
    <definedName name="cabf_6">#REF!</definedName>
    <definedName name="CABLE" localSheetId="2">#REF!</definedName>
    <definedName name="CABLE">#REF!</definedName>
    <definedName name="CABLE_4" localSheetId="2">#REF!</definedName>
    <definedName name="CABLE_4">#REF!</definedName>
    <definedName name="CABLE_6" localSheetId="2">#REF!</definedName>
    <definedName name="CABLE_6">#REF!</definedName>
    <definedName name="CALf" localSheetId="2">#REF!</definedName>
    <definedName name="CALf">#REF!</definedName>
    <definedName name="CALf_4" localSheetId="2">#REF!</definedName>
    <definedName name="CALf_4">#REF!</definedName>
    <definedName name="CALf_6" localSheetId="2">#REF!</definedName>
    <definedName name="CALf_6">#REF!</definedName>
    <definedName name="cant" localSheetId="5">'[18]Staff Acco.'!#REF!</definedName>
    <definedName name="cant" localSheetId="2">#REF!</definedName>
    <definedName name="cant" localSheetId="1">#REF!</definedName>
    <definedName name="cant">#REF!</definedName>
    <definedName name="capacity" localSheetId="5">#REF!</definedName>
    <definedName name="capacity" localSheetId="2">#REF!</definedName>
    <definedName name="capacity" localSheetId="1">#REF!</definedName>
    <definedName name="capacity">#REF!</definedName>
    <definedName name="capacity1" localSheetId="5">#REF!</definedName>
    <definedName name="capacity1" localSheetId="2">#REF!</definedName>
    <definedName name="capacity1">#REF!</definedName>
    <definedName name="capacity2" localSheetId="5">#REF!</definedName>
    <definedName name="capacity2" localSheetId="2">#REF!</definedName>
    <definedName name="capacity2">#REF!</definedName>
    <definedName name="capacity3" localSheetId="2">#REF!</definedName>
    <definedName name="capacity3">#REF!</definedName>
    <definedName name="capital" localSheetId="2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 localSheetId="5">#REF!</definedName>
    <definedName name="cash_bank" localSheetId="2">#REF!</definedName>
    <definedName name="cash_bank">#REF!</definedName>
    <definedName name="CASH_OUT" localSheetId="5">#REF!</definedName>
    <definedName name="CASH_OUT" localSheetId="2">#REF!</definedName>
    <definedName name="CASH_OUT">#REF!</definedName>
    <definedName name="Casual" localSheetId="5">#REF!</definedName>
    <definedName name="Casual" localSheetId="2">#REF!</definedName>
    <definedName name="Casual">#REF!</definedName>
    <definedName name="category" localSheetId="2">#REF!</definedName>
    <definedName name="category">#REF!</definedName>
    <definedName name="cb" localSheetId="2">#REF!</definedName>
    <definedName name="cb">#REF!</definedName>
    <definedName name="cbcbc" localSheetId="5">'[19]Labor abs-PW'!$20:$20</definedName>
    <definedName name="cbcbc">#REF!</definedName>
    <definedName name="cbcbxc" localSheetId="5">'[19]Labor abs-NMR'!$C$7712:$D$7715</definedName>
    <definedName name="cbcbxc">#REF!</definedName>
    <definedName name="cbccb" localSheetId="5">'[19]Labor abs-NMR'!$B$3</definedName>
    <definedName name="cbccb">#REF!</definedName>
    <definedName name="cbcvbcbc" localSheetId="5">'[20]Labor abs-NMR'!$C$7715</definedName>
    <definedName name="cbcvbcbc">#REF!</definedName>
    <definedName name="CC" localSheetId="5">'[6]Rft Footing Blk 1'!$D$24</definedName>
    <definedName name="CC">#REF!</definedName>
    <definedName name="CCC" localSheetId="5">'[21]TBAL9697 -group wise  sdpl'!$A$214</definedName>
    <definedName name="CCC">#REF!</definedName>
    <definedName name="cccc" localSheetId="5">'[22]TBAL9697 -group wise  sdpl'!$A$34</definedName>
    <definedName name="cccc">#REF!</definedName>
    <definedName name="cd" localSheetId="5">#REF!</definedName>
    <definedName name="cd" localSheetId="2">#REF!</definedName>
    <definedName name="cd" localSheetId="1">#REF!</definedName>
    <definedName name="cd">#REF!</definedName>
    <definedName name="cdds" localSheetId="5">'[23]RA-markate'!$A$389:$B$1034</definedName>
    <definedName name="cdds">#REF!</definedName>
    <definedName name="cdf" localSheetId="5">#REF!</definedName>
    <definedName name="cdf" localSheetId="2">#REF!</definedName>
    <definedName name="cdf" localSheetId="1">#REF!</definedName>
    <definedName name="cdf">#REF!</definedName>
    <definedName name="Ceiling_Plaster" localSheetId="5">#REF!</definedName>
    <definedName name="Ceiling_Plaster" localSheetId="2">#REF!</definedName>
    <definedName name="Ceiling_Plaster">#REF!</definedName>
    <definedName name="Ceiling_speaker">#REF!</definedName>
    <definedName name="Ceiling_Speaker_Unsupervised">#REF!</definedName>
    <definedName name="CENTER" localSheetId="5" hidden="1">#REF!</definedName>
    <definedName name="CENTER" localSheetId="2" hidden="1">#REF!</definedName>
    <definedName name="CENTER" hidden="1">#REF!</definedName>
    <definedName name="ch" localSheetId="2">#REF!</definedName>
    <definedName name="ch">#REF!</definedName>
    <definedName name="ChangeBy" localSheetId="2">#REF!</definedName>
    <definedName name="ChangeBy">#REF!</definedName>
    <definedName name="ChangeBy_4" localSheetId="2">#REF!</definedName>
    <definedName name="ChangeBy_4">#REF!</definedName>
    <definedName name="ChangeBy_6" localSheetId="2">#REF!</definedName>
    <definedName name="ChangeBy_6">#REF!</definedName>
    <definedName name="ChangeDate" localSheetId="2">#REF!</definedName>
    <definedName name="ChangeDate">#REF!</definedName>
    <definedName name="ChangeDate_4" localSheetId="2">#REF!</definedName>
    <definedName name="ChangeDate_4">#REF!</definedName>
    <definedName name="ChangeDate_6" localSheetId="2">#REF!</definedName>
    <definedName name="ChangeDate_6">#REF!</definedName>
    <definedName name="charles" localSheetId="2">#REF!</definedName>
    <definedName name="charles">#REF!</definedName>
    <definedName name="checked" localSheetId="2">#REF!</definedName>
    <definedName name="checked">#REF!</definedName>
    <definedName name="chiller" localSheetId="2">#REF!</definedName>
    <definedName name="chiller">#REF!</definedName>
    <definedName name="ciff" localSheetId="2">#REF!</definedName>
    <definedName name="ciff">#REF!</definedName>
    <definedName name="CIMM" localSheetId="6">#REF!</definedName>
    <definedName name="CIMM">#REF!</definedName>
    <definedName name="Cinnamon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5">'[24]RENT MASTER FILE'!#REF!</definedName>
    <definedName name="ck" localSheetId="2">#REF!</definedName>
    <definedName name="ck">#REF!</definedName>
    <definedName name="ckd" localSheetId="5">#REF!</definedName>
    <definedName name="ckd" localSheetId="2">#REF!</definedName>
    <definedName name="ckd" localSheetId="1">#REF!</definedName>
    <definedName name="ckd">#REF!</definedName>
    <definedName name="cl" localSheetId="5">#REF!</definedName>
    <definedName name="cl" localSheetId="2">#REF!</definedName>
    <definedName name="cl">#REF!</definedName>
    <definedName name="Cleaning" localSheetId="5">#REF!</definedName>
    <definedName name="Cleaning" localSheetId="2">#REF!</definedName>
    <definedName name="Cleaning">#REF!</definedName>
    <definedName name="ClientAddress1" localSheetId="2">#REF!</definedName>
    <definedName name="ClientAddress1">#REF!</definedName>
    <definedName name="ClientAddress2" localSheetId="2">#REF!</definedName>
    <definedName name="ClientAddress2">#REF!</definedName>
    <definedName name="ClientCity" localSheetId="2">#REF!</definedName>
    <definedName name="ClientCity">#REF!</definedName>
    <definedName name="ClientCountry" localSheetId="2">#REF!</definedName>
    <definedName name="ClientCountry">#REF!</definedName>
    <definedName name="ClientEmail" localSheetId="2">#REF!</definedName>
    <definedName name="ClientEmail">#REF!</definedName>
    <definedName name="ClientFax" localSheetId="2">#REF!</definedName>
    <definedName name="ClientFax">#REF!</definedName>
    <definedName name="ClientPhone" localSheetId="2">#REF!</definedName>
    <definedName name="ClientPhone">#REF!</definedName>
    <definedName name="ClientState" localSheetId="2">#REF!</definedName>
    <definedName name="ClientState">#REF!</definedName>
    <definedName name="ClientZip" localSheetId="2">#REF!</definedName>
    <definedName name="ClientZip">#REF!</definedName>
    <definedName name="clrf" localSheetId="2">#REF!</definedName>
    <definedName name="clrf">#REF!</definedName>
    <definedName name="CO" localSheetId="5">'[6]Column Blk 1'!$D$16</definedName>
    <definedName name="CO">#REF!</definedName>
    <definedName name="CO_1" localSheetId="5">#REF!</definedName>
    <definedName name="CO_1" localSheetId="2">#REF!</definedName>
    <definedName name="CO_1" localSheetId="1">#REF!</definedName>
    <definedName name="CO_1">#REF!</definedName>
    <definedName name="coimbatore" localSheetId="5">#REF!</definedName>
    <definedName name="coimbatore" localSheetId="2">#REF!</definedName>
    <definedName name="coimbatore">#REF!</definedName>
    <definedName name="co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oumnR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 localSheetId="5">#REF!</definedName>
    <definedName name="ColumnReft" localSheetId="2">#REF!</definedName>
    <definedName name="ColumnReft">#REF!</definedName>
    <definedName name="Columns" localSheetId="5">#REF!</definedName>
    <definedName name="Columns" localSheetId="2">#REF!</definedName>
    <definedName name="Columns">#REF!</definedName>
    <definedName name="Company" localSheetId="5">#REF!</definedName>
    <definedName name="Company" localSheetId="2">#REF!</definedName>
    <definedName name="Company">#REF!</definedName>
    <definedName name="CompDate" localSheetId="2">#REF!</definedName>
    <definedName name="CompDate">#REF!</definedName>
    <definedName name="CompDate_4" localSheetId="2">#REF!</definedName>
    <definedName name="CompDate_4">#REF!</definedName>
    <definedName name="CompDate_6" localSheetId="2">#REF!</definedName>
    <definedName name="CompDate_6">#REF!</definedName>
    <definedName name="con" localSheetId="2">#REF!</definedName>
    <definedName name="con">#REF!</definedName>
    <definedName name="condf" localSheetId="2">#REF!</definedName>
    <definedName name="condf">#REF!</definedName>
    <definedName name="conf" localSheetId="2">#REF!</definedName>
    <definedName name="conf">#REF!</definedName>
    <definedName name="conf_4" localSheetId="2">#REF!</definedName>
    <definedName name="conf_4">#REF!</definedName>
    <definedName name="conf_6" localSheetId="2">#REF!</definedName>
    <definedName name="conf_6">#REF!</definedName>
    <definedName name="confli" localSheetId="2">#REF!</definedName>
    <definedName name="confli">#REF!</definedName>
    <definedName name="constrn" localSheetId="2">#REF!</definedName>
    <definedName name="constrn">#REF!</definedName>
    <definedName name="Construction_Period" localSheetId="2">#REF!</definedName>
    <definedName name="Construction_Period">#REF!</definedName>
    <definedName name="consumables" localSheetId="5">'[12]Structure Bills Qty'!$I:$I</definedName>
    <definedName name="consumables">#REF!</definedName>
    <definedName name="cont" localSheetId="5">#REF!</definedName>
    <definedName name="cont" localSheetId="2">#REF!</definedName>
    <definedName name="cont" localSheetId="1">#REF!</definedName>
    <definedName name="cont">#REF!</definedName>
    <definedName name="Contact" localSheetId="5">#REF!</definedName>
    <definedName name="Contact" localSheetId="2">#REF!</definedName>
    <definedName name="Contact">#REF!</definedName>
    <definedName name="ContAmt" localSheetId="5">#REF!</definedName>
    <definedName name="ContAmt" localSheetId="2">#REF!</definedName>
    <definedName name="ContAmt">#REF!</definedName>
    <definedName name="ContAmt_4" localSheetId="2">#REF!</definedName>
    <definedName name="ContAmt_4">#REF!</definedName>
    <definedName name="ContAmt_6" localSheetId="2">#REF!</definedName>
    <definedName name="ContAmt_6">#REF!</definedName>
    <definedName name="ContWithAcct" localSheetId="2">#REF!</definedName>
    <definedName name="ContWithAcct">#REF!</definedName>
    <definedName name="ContWithAcct_4" localSheetId="2">#REF!</definedName>
    <definedName name="ContWithAcct_4">#REF!</definedName>
    <definedName name="ContWithAcct_6" localSheetId="2">#REF!</definedName>
    <definedName name="ContWithAcct_6">#REF!</definedName>
    <definedName name="ContWithName" localSheetId="2">#REF!</definedName>
    <definedName name="ContWithName">#REF!</definedName>
    <definedName name="ContWithName_4" localSheetId="2">#REF!</definedName>
    <definedName name="ContWithName_4">#REF!</definedName>
    <definedName name="ContWithName_6" localSheetId="2">#REF!</definedName>
    <definedName name="ContWithName_6">#REF!</definedName>
    <definedName name="ContWithPrio" localSheetId="2">#REF!</definedName>
    <definedName name="ContWithPrio">#REF!</definedName>
    <definedName name="ContWithPrio_4" localSheetId="2">#REF!</definedName>
    <definedName name="ContWithPrio_4">#REF!</definedName>
    <definedName name="ContWithPrio_6" localSheetId="2">#REF!</definedName>
    <definedName name="ContWithPrio_6">#REF!</definedName>
    <definedName name="ContWithPrio_Text" localSheetId="2">#REF!</definedName>
    <definedName name="ContWithPrio_Text">#REF!</definedName>
    <definedName name="ContWithPrio_Text_4" localSheetId="2">#REF!</definedName>
    <definedName name="ContWithPrio_Text_4">#REF!</definedName>
    <definedName name="ContWithPrio_Text_6" localSheetId="2">#REF!</definedName>
    <definedName name="ContWithPrio_Text_6">#REF!</definedName>
    <definedName name="CONum" localSheetId="2">#REF!</definedName>
    <definedName name="CONum">#REF!</definedName>
    <definedName name="CONum_4" localSheetId="2">#REF!</definedName>
    <definedName name="CONum_4">#REF!</definedName>
    <definedName name="CONum_6" localSheetId="2">#REF!</definedName>
    <definedName name="CONum_6">#REF!</definedName>
    <definedName name="copper" localSheetId="6">#REF!</definedName>
    <definedName name="copper">#REF!</definedName>
    <definedName name="copy" localSheetId="2">#REF!</definedName>
    <definedName name="copy">#REF!</definedName>
    <definedName name="CorpClient" localSheetId="2">#REF!</definedName>
    <definedName name="CorpClient">#REF!</definedName>
    <definedName name="CorpClient_4" localSheetId="2">#REF!</definedName>
    <definedName name="CorpClient_4">#REF!</definedName>
    <definedName name="CorpClient_6" localSheetId="2">#REF!</definedName>
    <definedName name="CorpClient_6">#REF!</definedName>
    <definedName name="CorpClient_Text" localSheetId="2">#REF!</definedName>
    <definedName name="CorpClient_Text">#REF!</definedName>
    <definedName name="CorpClient_Text_4" localSheetId="2">#REF!</definedName>
    <definedName name="CorpClient_Text_4">#REF!</definedName>
    <definedName name="CorpClient_Text_6" localSheetId="2">#REF!</definedName>
    <definedName name="CorpClient_Text_6">#REF!</definedName>
    <definedName name="CORRI" localSheetId="2">#REF!</definedName>
    <definedName name="CORRI">#REF!</definedName>
    <definedName name="cost" localSheetId="2">#REF!</definedName>
    <definedName name="cost">#REF!</definedName>
    <definedName name="costcomparision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OVER_FOR_SLAB" localSheetId="5">'[25]BeamRft-Stilt 02 &amp; GF'!#REF!</definedName>
    <definedName name="COVER_FOR_SLAB" localSheetId="4">'[25]BeamRft-Stilt 02 &amp; GF'!#REF!</definedName>
    <definedName name="COVER_FOR_SLAB" localSheetId="6">'[25]BeamRft-Stilt 02 &amp; GF'!#REF!</definedName>
    <definedName name="COVER_FOR_SLAB" localSheetId="7">'[25]BeamRft-Stilt 02 &amp; GF'!#REF!</definedName>
    <definedName name="COVER_FOR_SLAB">#REF!</definedName>
    <definedName name="cp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 localSheetId="5">#REF!</definedName>
    <definedName name="_xlnm.Criteria" localSheetId="2">#REF!</definedName>
    <definedName name="_xlnm.Criteria">#REF!</definedName>
    <definedName name="crsobpl" localSheetId="5">'[22]TBAL9697 -group wise  sdpl'!$A$34</definedName>
    <definedName name="crsobpl">#REF!</definedName>
    <definedName name="CS" localSheetId="5">'[6]Slab FF,SF Blk 2'!$E$11</definedName>
    <definedName name="CS">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csd" localSheetId="5">'[26]Meas.-Hotel Part'!$F$152</definedName>
    <definedName name="cscsd">#REF!</definedName>
    <definedName name="cstf" localSheetId="5">#REF!</definedName>
    <definedName name="cstf" localSheetId="2">#REF!</definedName>
    <definedName name="cstf" localSheetId="1">#REF!</definedName>
    <definedName name="cstf">#REF!</definedName>
    <definedName name="CURR" localSheetId="5">#REF!</definedName>
    <definedName name="CURR" localSheetId="2">#REF!</definedName>
    <definedName name="CURR">#REF!</definedName>
    <definedName name="CURR_4" localSheetId="5">#REF!</definedName>
    <definedName name="CURR_4" localSheetId="2">#REF!</definedName>
    <definedName name="CURR_4">#REF!</definedName>
    <definedName name="CURR_6" localSheetId="2">#REF!</definedName>
    <definedName name="CURR_6">#REF!</definedName>
    <definedName name="curr_liab_prov" localSheetId="2">#REF!</definedName>
    <definedName name="curr_liab_prov">#REF!</definedName>
    <definedName name="CurrencyRate" localSheetId="2">#REF!</definedName>
    <definedName name="CurrencyRate">#REF!</definedName>
    <definedName name="CurrencyRate_4" localSheetId="2">#REF!</definedName>
    <definedName name="CurrencyRate_4">#REF!</definedName>
    <definedName name="CurrencyRate_6" localSheetId="2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 localSheetId="5">[15]Slab!#REF!</definedName>
    <definedName name="cv" localSheetId="2">#REF!</definedName>
    <definedName name="cv">#REF!</definedName>
    <definedName name="cvdf" localSheetId="5">#REF!</definedName>
    <definedName name="cvdf" localSheetId="2">#REF!</definedName>
    <definedName name="cvdf" localSheetId="1">#REF!</definedName>
    <definedName name="cvdf">#REF!</definedName>
    <definedName name="cx" localSheetId="5">#REF!</definedName>
    <definedName name="cx" localSheetId="2">#REF!</definedName>
    <definedName name="cx">#REF!</definedName>
    <definedName name="d" localSheetId="5">#REF!</definedName>
    <definedName name="d" localSheetId="2">#REF!</definedName>
    <definedName name="d">#REF!</definedName>
    <definedName name="d___0">#REF!</definedName>
    <definedName name="d___13">#REF!</definedName>
    <definedName name="da" localSheetId="2" hidden="1">#REF!</definedName>
    <definedName name="da" hidden="1">#REF!</definedName>
    <definedName name="dad" localSheetId="2">#REF!</definedName>
    <definedName name="dad">#REF!</definedName>
    <definedName name="daeawtwtg" localSheetId="2">#REF!</definedName>
    <definedName name="daeawtwtg">#REF!</definedName>
    <definedName name="DA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 localSheetId="5">#REF!</definedName>
    <definedName name="Daff" localSheetId="2">#REF!</definedName>
    <definedName name="Daff">#REF!</definedName>
    <definedName name="dasda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 localSheetId="5">#REF!</definedName>
    <definedName name="Data" localSheetId="2">#REF!</definedName>
    <definedName name="Data">#REF!</definedName>
    <definedName name="_xlnm.Database" localSheetId="5">#REF!</definedName>
    <definedName name="_xlnm.Database" localSheetId="2">#REF!</definedName>
    <definedName name="_xlnm.Database">#REF!</definedName>
    <definedName name="Date" localSheetId="5">#REF!</definedName>
    <definedName name="Date" localSheetId="2">#REF!</definedName>
    <definedName name="Date">#REF!</definedName>
    <definedName name="db">#REF!</definedName>
    <definedName name="db___0">#REF!</definedName>
    <definedName name="db___13">#REF!</definedName>
    <definedName name="dc" localSheetId="2">#REF!</definedName>
    <definedName name="dc">#REF!</definedName>
    <definedName name="dcbcvbc" localSheetId="2">#REF!</definedName>
    <definedName name="dcbcvbc">#REF!</definedName>
    <definedName name="dd" localSheetId="2">#REF!</definedName>
    <definedName name="dd">#REF!</definedName>
    <definedName name="ddd" localSheetId="2">#REF!</definedName>
    <definedName name="ddd">#REF!</definedName>
    <definedName name="dddd" localSheetId="2">#REF!</definedName>
    <definedName name="dddd">#REF!</definedName>
    <definedName name="ddddd" localSheetId="2">#REF!</definedName>
    <definedName name="ddddd">#REF!</definedName>
    <definedName name="dddddddd" localSheetId="2">#REF!</definedName>
    <definedName name="dddddddd">#REF!</definedName>
    <definedName name="ddddddddd" localSheetId="2">#REF!</definedName>
    <definedName name="ddddddddd">#REF!</definedName>
    <definedName name="dddddddddd" localSheetId="2">#REF!</definedName>
    <definedName name="dddddddddd">#REF!</definedName>
    <definedName name="ddddddddddd" localSheetId="2">#REF!</definedName>
    <definedName name="ddddddddddd">#REF!</definedName>
    <definedName name="dddddddddddddddddddd" localSheetId="2">#REF!</definedName>
    <definedName name="dddddddddddddddddddd">#REF!</definedName>
    <definedName name="de" localSheetId="5">'[27]Rate analysis'!$C$2</definedName>
    <definedName name="de">#REF!</definedName>
    <definedName name="deghdfjgf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pn" localSheetId="2">#REF!</definedName>
    <definedName name="Depn">#REF!</definedName>
    <definedName name="DER" localSheetId="2">#REF!</definedName>
    <definedName name="DER">#REF!</definedName>
    <definedName name="DES" localSheetId="2">#REF!</definedName>
    <definedName name="DES">#REF!</definedName>
    <definedName name="designed" localSheetId="2">#REF!</definedName>
    <definedName name="designed">#REF!</definedName>
    <definedName name="df" localSheetId="2">#REF!</definedName>
    <definedName name="df">#REF!</definedName>
    <definedName name="DFADAD" localSheetId="2">#REF!</definedName>
    <definedName name="DFADAD">#REF!</definedName>
    <definedName name="dfafdasdf" localSheetId="2">#REF!</definedName>
    <definedName name="dfafdasdf">#REF!</definedName>
    <definedName name="dfd" localSheetId="2">#REF!</definedName>
    <definedName name="dfd">#REF!</definedName>
    <definedName name="DFDDA" localSheetId="2">#REF!</definedName>
    <definedName name="DFDDA">#REF!</definedName>
    <definedName name="dfdfdf">#N/A</definedName>
    <definedName name="DFDFG" localSheetId="5">#REF!</definedName>
    <definedName name="DFDFG" localSheetId="2">#REF!</definedName>
    <definedName name="DFDFG" localSheetId="1">#REF!</definedName>
    <definedName name="DFDFG">#REF!</definedName>
    <definedName name="dfffb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 localSheetId="5">#REF!</definedName>
    <definedName name="DFGDF" localSheetId="2">#REF!</definedName>
    <definedName name="DFGDF">#REF!</definedName>
    <definedName name="dfgdfsg" localSheetId="5">#REF!</definedName>
    <definedName name="dfgdfsg" localSheetId="2">#REF!</definedName>
    <definedName name="dfgdfsg">#REF!</definedName>
    <definedName name="dfgdsfg" localSheetId="5">#REF!</definedName>
    <definedName name="dfgdsfg" localSheetId="2">#REF!</definedName>
    <definedName name="dfgdsfg">#REF!</definedName>
    <definedName name="dfhd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 localSheetId="5">#REF!</definedName>
    <definedName name="DFSDF" localSheetId="2">#REF!</definedName>
    <definedName name="DFSDF">#REF!</definedName>
    <definedName name="dg" localSheetId="5">#REF!</definedName>
    <definedName name="dg" localSheetId="2">#REF!</definedName>
    <definedName name="dg">#REF!</definedName>
    <definedName name="DGDF" localSheetId="5">#REF!</definedName>
    <definedName name="DGDF" localSheetId="2">#REF!</definedName>
    <definedName name="DGDF">#REF!</definedName>
    <definedName name="DGDFG" localSheetId="2">#REF!</definedName>
    <definedName name="DGDFG">#REF!</definedName>
    <definedName name="dghdd" localSheetId="2">#REF!</definedName>
    <definedName name="dghdd">#REF!</definedName>
    <definedName name="Di">#REF!</definedName>
    <definedName name="DIAMETER" localSheetId="2">#REF!</definedName>
    <definedName name="DIAMETER">#REF!</definedName>
    <definedName name="DICL" localSheetId="6">#REF!</definedName>
    <definedName name="DICL">#REF!</definedName>
    <definedName name="dIESEL" localSheetId="2">#REF!</definedName>
    <definedName name="dIESEL">#REF!</definedName>
    <definedName name="dim4_4" localSheetId="2">#REF!</definedName>
    <definedName name="dim4_4">#REF!</definedName>
    <definedName name="dim4_6" localSheetId="2">#REF!</definedName>
    <definedName name="dim4_6">#REF!</definedName>
    <definedName name="DIns">#REF!</definedName>
    <definedName name="div" localSheetId="2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 localSheetId="2">#REF!</definedName>
    <definedName name="docu">#REF!</definedName>
    <definedName name="DONGRE_ASSOCIATES______________PROJECT" localSheetId="5">'[7]MASTER_RATE ANALYSIS'!$B$184:$G$184</definedName>
    <definedName name="DONGRE_ASSOCIATES______________PROJECT">#REF!</definedName>
    <definedName name="door" localSheetId="5">#REF!</definedName>
    <definedName name="door" localSheetId="2">#REF!</definedName>
    <definedName name="door" localSheetId="1">#REF!</definedName>
    <definedName name="door">#REF!</definedName>
    <definedName name="Doors" localSheetId="5">#REF!</definedName>
    <definedName name="Doors" localSheetId="2">#REF!</definedName>
    <definedName name="Doors">#REF!</definedName>
    <definedName name="DOW_CORNING_789_SILICONE_SEALANT" localSheetId="5">#REF!</definedName>
    <definedName name="DOW_CORNING_789_SILICONE_SEALANT">#REF!</definedName>
    <definedName name="DP" localSheetId="2">#REF!</definedName>
    <definedName name="DP">#REF!</definedName>
    <definedName name="dq" localSheetId="2">#REF!</definedName>
    <definedName name="dq">#REF!</definedName>
    <definedName name="Drivers" localSheetId="2">#REF!</definedName>
    <definedName name="Drivers">#REF!</definedName>
    <definedName name="d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ds" localSheetId="5">#REF!</definedName>
    <definedName name="dsds" localSheetId="2">#REF!</definedName>
    <definedName name="dsds">#REF!</definedName>
    <definedName name="dsdud" localSheetId="2">#REF!</definedName>
    <definedName name="dsdud">#REF!</definedName>
    <definedName name="DSF" localSheetId="5">Scheduled_Payment+Extra_Payment</definedName>
    <definedName name="DSF" localSheetId="4">Scheduled_Payment+Extra_Payment</definedName>
    <definedName name="DSF" localSheetId="2">Scheduled_Payment+Extra_Payment</definedName>
    <definedName name="DSF" localSheetId="1">Scheduled_Payment+Extra_Payment</definedName>
    <definedName name="DSF" localSheetId="6">Scheduled_Payment+Extra_Payment</definedName>
    <definedName name="DSF" localSheetId="7">Scheduled_Payment+Extra_Payment</definedName>
    <definedName name="DSF">Scheduled_Payment+Extra_Payment</definedName>
    <definedName name="dsfa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 localSheetId="5">#REF!</definedName>
    <definedName name="dsfgdsfgsgf" localSheetId="2">#REF!</definedName>
    <definedName name="dsfgdsfgsgf">#REF!</definedName>
    <definedName name="dsfgsd" localSheetId="5">#REF!</definedName>
    <definedName name="dsfgsd" localSheetId="2">#REF!</definedName>
    <definedName name="dsfgsd">#REF!</definedName>
    <definedName name="dsfj" localSheetId="5" hidden="1">#REF!</definedName>
    <definedName name="dsfj" localSheetId="2" hidden="1">#REF!</definedName>
    <definedName name="dsfj" hidden="1">#REF!</definedName>
    <definedName name="dsfsd">#REF!</definedName>
    <definedName name="dswd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>#N/A</definedName>
    <definedName name="Duct_Plaster" localSheetId="5">#REF!</definedName>
    <definedName name="Duct_Plaster" localSheetId="2">#REF!</definedName>
    <definedName name="Duct_Plaster">#REF!</definedName>
    <definedName name="e" localSheetId="5">#REF!</definedName>
    <definedName name="e" localSheetId="2">#REF!</definedName>
    <definedName name="e">#REF!</definedName>
    <definedName name="earthin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 localSheetId="5">#REF!</definedName>
    <definedName name="ee" localSheetId="2">#REF!</definedName>
    <definedName name="ee">#REF!</definedName>
    <definedName name="eeee" localSheetId="5">#REF!</definedName>
    <definedName name="eeee" localSheetId="2">#REF!</definedName>
    <definedName name="eeee" localSheetId="1">#REF!</definedName>
    <definedName name="eeee">#REF!</definedName>
    <definedName name="eeeeeeeeeee" localSheetId="5">#REF!</definedName>
    <definedName name="eeeeeeeeeee" localSheetId="2">#REF!</definedName>
    <definedName name="eeeeeeeeeee">#REF!</definedName>
    <definedName name="ees" localSheetId="2">#REF!</definedName>
    <definedName name="ees">#REF!</definedName>
    <definedName name="em" localSheetId="2">#REF!</definedName>
    <definedName name="em">#REF!</definedName>
    <definedName name="Em___0">#REF!</definedName>
    <definedName name="Em___13">#REF!</definedName>
    <definedName name="enckcolumn" localSheetId="2">#REF!</definedName>
    <definedName name="enckcolumn">#REF!</definedName>
    <definedName name="End_Bal" localSheetId="2">#REF!</definedName>
    <definedName name="End_Bal">#REF!</definedName>
    <definedName name="EngAddress" localSheetId="2">#REF!</definedName>
    <definedName name="EngAddress">#REF!</definedName>
    <definedName name="EngAddress_4" localSheetId="2">#REF!</definedName>
    <definedName name="EngAddress_4">#REF!</definedName>
    <definedName name="EngAddress_6" localSheetId="2">#REF!</definedName>
    <definedName name="EngAddress_6">#REF!</definedName>
    <definedName name="EngCity" localSheetId="2">#REF!</definedName>
    <definedName name="EngCity">#REF!</definedName>
    <definedName name="EngCity_4" localSheetId="2">#REF!</definedName>
    <definedName name="EngCity_4">#REF!</definedName>
    <definedName name="EngCity_6" localSheetId="2">#REF!</definedName>
    <definedName name="EngCity_6">#REF!</definedName>
    <definedName name="EngName" localSheetId="2">#REF!</definedName>
    <definedName name="EngName">#REF!</definedName>
    <definedName name="EngName_4" localSheetId="2">#REF!</definedName>
    <definedName name="EngName_4">#REF!</definedName>
    <definedName name="EngName_6" localSheetId="2">#REF!</definedName>
    <definedName name="EngName_6">#REF!</definedName>
    <definedName name="EngPostal" localSheetId="2">#REF!</definedName>
    <definedName name="EngPostal">#REF!</definedName>
    <definedName name="EngPostal_4" localSheetId="2">#REF!</definedName>
    <definedName name="EngPostal_4">#REF!</definedName>
    <definedName name="EngPostal_6" localSheetId="2">#REF!</definedName>
    <definedName name="EngPostal_6">#REF!</definedName>
    <definedName name="EngPrio" localSheetId="2">#REF!</definedName>
    <definedName name="EngPrio">#REF!</definedName>
    <definedName name="EngPrio_4" localSheetId="2">#REF!</definedName>
    <definedName name="EngPrio_4">#REF!</definedName>
    <definedName name="EngPrio_6" localSheetId="2">#REF!</definedName>
    <definedName name="EngPrio_6">#REF!</definedName>
    <definedName name="EngPrio_Text" localSheetId="2">#REF!</definedName>
    <definedName name="EngPrio_Text">#REF!</definedName>
    <definedName name="EngPrio_Text_4" localSheetId="2">#REF!</definedName>
    <definedName name="EngPrio_Text_4">#REF!</definedName>
    <definedName name="EngPrio_Text_6" localSheetId="2">#REF!</definedName>
    <definedName name="EngPrio_Text_6">#REF!</definedName>
    <definedName name="EngState" localSheetId="2">#REF!</definedName>
    <definedName name="EngState">#REF!</definedName>
    <definedName name="EngState_4" localSheetId="2">#REF!</definedName>
    <definedName name="EngState_4">#REF!</definedName>
    <definedName name="EngState_6" localSheetId="2">#REF!</definedName>
    <definedName name="EngState_6">#REF!</definedName>
    <definedName name="enter" localSheetId="2">#REF!</definedName>
    <definedName name="enter">#REF!</definedName>
    <definedName name="eqw" localSheetId="2">#REF!</definedName>
    <definedName name="eqw">#REF!</definedName>
    <definedName name="er" localSheetId="2">#REF!</definedName>
    <definedName name="er">#REF!</definedName>
    <definedName name="ererer" localSheetId="2">#REF!</definedName>
    <definedName name="ererer">#REF!</definedName>
    <definedName name="ererwtert" localSheetId="2">#REF!</definedName>
    <definedName name="ererwtert">#REF!</definedName>
    <definedName name="eret" localSheetId="2">#REF!</definedName>
    <definedName name="eret">#REF!</definedName>
    <definedName name="erhrhjurth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localSheetId="5">#REF!</definedName>
    <definedName name="err" localSheetId="2">#REF!</definedName>
    <definedName name="err">#REF!</definedName>
    <definedName name="erretr" localSheetId="5">#REF!</definedName>
    <definedName name="erretr" localSheetId="2">#REF!</definedName>
    <definedName name="erretr">#REF!</definedName>
    <definedName name="ert" localSheetId="5">#REF!</definedName>
    <definedName name="ert" localSheetId="2">#REF!</definedName>
    <definedName name="ert">#REF!</definedName>
    <definedName name="es" localSheetId="2">#REF!</definedName>
    <definedName name="es">#REF!</definedName>
    <definedName name="Es___0">#REF!</definedName>
    <definedName name="Es___13">#REF!</definedName>
    <definedName name="est">#N/A</definedName>
    <definedName name="EstCost" localSheetId="5">#REF!</definedName>
    <definedName name="EstCost" localSheetId="2">#REF!</definedName>
    <definedName name="EstCost">#REF!</definedName>
    <definedName name="EstCost_4" localSheetId="5">#REF!</definedName>
    <definedName name="EstCost_4" localSheetId="2">#REF!</definedName>
    <definedName name="EstCost_4">#REF!</definedName>
    <definedName name="EstCost_6" localSheetId="5">#REF!</definedName>
    <definedName name="EstCost_6" localSheetId="2">#REF!</definedName>
    <definedName name="EstCost_6">#REF!</definedName>
    <definedName name="esti" localSheetId="2">#REF!</definedName>
    <definedName name="esti">#REF!</definedName>
    <definedName name="estim" localSheetId="5">'[28]Cost summary'!#REF!</definedName>
    <definedName name="estim">#REF!</definedName>
    <definedName name="estimate" localSheetId="2">#REF!</definedName>
    <definedName name="estimate">#REF!</definedName>
    <definedName name="estimate1" localSheetId="2">#REF!</definedName>
    <definedName name="estimate1">#REF!</definedName>
    <definedName name="Estimation" localSheetId="2">#REF!</definedName>
    <definedName name="Estimation">#REF!</definedName>
    <definedName name="estimation1" localSheetId="2">#REF!</definedName>
    <definedName name="estimation1">#REF!</definedName>
    <definedName name="et" localSheetId="2">#REF!</definedName>
    <definedName name="et">#REF!</definedName>
    <definedName name="Et___0">#REF!</definedName>
    <definedName name="Et___13">#REF!</definedName>
    <definedName name="etew" localSheetId="2">#REF!</definedName>
    <definedName name="etew">#REF!</definedName>
    <definedName name="etewt" localSheetId="2">#REF!</definedName>
    <definedName name="etewt">#REF!</definedName>
    <definedName name="ET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 localSheetId="5">#REF!</definedName>
    <definedName name="eu" localSheetId="2">#REF!</definedName>
    <definedName name="eu">#REF!</definedName>
    <definedName name="eu_4" localSheetId="5">#REF!</definedName>
    <definedName name="eu_4" localSheetId="2">#REF!</definedName>
    <definedName name="eu_4">#REF!</definedName>
    <definedName name="eu_6" localSheetId="5">#REF!</definedName>
    <definedName name="eu_6" localSheetId="2">#REF!</definedName>
    <definedName name="eu_6">#REF!</definedName>
    <definedName name="e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 localSheetId="5">#REF!</definedName>
    <definedName name="EWEDWFRW" localSheetId="2">#REF!</definedName>
    <definedName name="EWEDWFRW">#REF!</definedName>
    <definedName name="ewtew" localSheetId="5">#REF!</definedName>
    <definedName name="ewtew" localSheetId="2">#REF!</definedName>
    <definedName name="ewtew">#REF!</definedName>
    <definedName name="exce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 localSheetId="5">#REF!</definedName>
    <definedName name="Excel_BuiltIn_Criteria" localSheetId="2">#REF!</definedName>
    <definedName name="Excel_BuiltIn_Criteria" localSheetId="1">#REF!</definedName>
    <definedName name="Excel_BuiltIn_Criteria">#REF!</definedName>
    <definedName name="Excel_BuiltIn_Database" localSheetId="5">#REF!</definedName>
    <definedName name="Excel_BuiltIn_Database" localSheetId="2">#REF!</definedName>
    <definedName name="Excel_BuiltIn_Database">#REF!</definedName>
    <definedName name="Excel_BuiltIn_Print_Area" localSheetId="5">#REF!</definedName>
    <definedName name="Excel_BuiltIn_Print_Area" localSheetId="2">#REF!</definedName>
    <definedName name="Excel_BuiltIn_Print_Area">#REF!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4" localSheetId="2">#REF!</definedName>
    <definedName name="Excel_BuiltIn_Print_Area_4">#REF!</definedName>
    <definedName name="Excel_BuiltIn_Print_Area_4_1">#REF!</definedName>
    <definedName name="Excel_BuiltIn_Print_Area_5" localSheetId="2">#REF!</definedName>
    <definedName name="Excel_BuiltIn_Print_Area_5">#REF!</definedName>
    <definedName name="Excel_BuiltIn_Print_Titles" localSheetId="2">#REF!</definedName>
    <definedName name="Excel_BuiltIn_Print_Titles">#REF!</definedName>
    <definedName name="Excel_BuiltIn_Print_Titles_1_1">#REF!</definedName>
    <definedName name="Excel_BuiltIn_Print_Titles_3" localSheetId="5">'[29]INDIGINEOUS ITEMS '!#REF!</definedName>
    <definedName name="Excel_BuiltIn_Print_Titles_3" localSheetId="2">#REF!</definedName>
    <definedName name="Excel_BuiltIn_Print_Titles_3">#REF!</definedName>
    <definedName name="Excel_BuiltIn_Print_Titles_3_16" localSheetId="5">'[29]INDIGINEOUS ITEMS '!#REF!</definedName>
    <definedName name="Excel_BuiltIn_Print_Titles_3_16" localSheetId="2">#REF!</definedName>
    <definedName name="Excel_BuiltIn_Print_Titles_3_16">#REF!</definedName>
    <definedName name="Excel_BuiltIn_Print_Titles_3_3" localSheetId="5">'[29]INDIGINEOUS ITEMS '!#REF!</definedName>
    <definedName name="Excel_BuiltIn_Print_Titles_3_3" localSheetId="2">#REF!</definedName>
    <definedName name="Excel_BuiltIn_Print_Titles_3_3">#REF!</definedName>
    <definedName name="Excel_BuiltIn_Print_Titles_3_4" localSheetId="5">'[8]INDIGINEOUS ITEMS '!#REF!</definedName>
    <definedName name="Excel_BuiltIn_Print_Titles_3_4" localSheetId="2">#REF!</definedName>
    <definedName name="Excel_BuiltIn_Print_Titles_3_4">#REF!</definedName>
    <definedName name="Excel_BuiltIn_Print_Titles_3_6" localSheetId="5">'[8]INDIGINEOUS ITEMS '!#REF!</definedName>
    <definedName name="Excel_BuiltIn_Print_Titles_3_6" localSheetId="2">#REF!</definedName>
    <definedName name="Excel_BuiltIn_Print_Titles_3_6">#REF!</definedName>
    <definedName name="Excel_BuiltIn_Print_Titles_3_9" localSheetId="5">'[29]INDIGINEOUS ITEMS '!#REF!</definedName>
    <definedName name="Excel_BuiltIn_Print_Titles_3_9" localSheetId="2">#REF!</definedName>
    <definedName name="Excel_BuiltIn_Print_Titles_3_9">#REF!</definedName>
    <definedName name="Excel_BuiltIn_Print_Titles_4" localSheetId="5">#REF!</definedName>
    <definedName name="Excel_BuiltIn_Print_Titles_4" localSheetId="2">#REF!</definedName>
    <definedName name="Excel_BuiltIn_Print_Titles_4" localSheetId="1">#REF!</definedName>
    <definedName name="Excel_BuiltIn_Print_Titles_4">#REF!</definedName>
    <definedName name="Excel_BuiltIn_Recorder" localSheetId="5">#REF!</definedName>
    <definedName name="Excel_BuiltIn_Recorder" localSheetId="2">#REF!</definedName>
    <definedName name="Excel_BuiltIn_Recorder">#REF!</definedName>
    <definedName name="Exchange_rate" localSheetId="5">#REF!</definedName>
    <definedName name="Exchange_rate" localSheetId="2">#REF!</definedName>
    <definedName name="Exchange_rate">#REF!</definedName>
    <definedName name="EXIT" localSheetId="2">#REF!</definedName>
    <definedName name="EXIT">#REF!</definedName>
    <definedName name="ext" localSheetId="2">#REF!</definedName>
    <definedName name="ext">#REF!</definedName>
    <definedName name="External_Plaster" localSheetId="2">#REF!</definedName>
    <definedName name="External_Plaster">#REF!</definedName>
    <definedName name="Extra_Pay" localSheetId="2">#REF!</definedName>
    <definedName name="Extra_Pay">#REF!</definedName>
    <definedName name="eyrlp" localSheetId="2">#REF!</definedName>
    <definedName name="eyrlp">#REF!</definedName>
    <definedName name="f" localSheetId="2" hidden="1">#REF!</definedName>
    <definedName name="f" hidden="1">#REF!</definedName>
    <definedName name="f534." localSheetId="2">#REF!</definedName>
    <definedName name="f534.">#REF!</definedName>
    <definedName name="facom" localSheetId="5">'[22]TBAL9697 -group wise  sdpl'!$A$34</definedName>
    <definedName name="facom">#REF!</definedName>
    <definedName name="fafur" localSheetId="5">'[22]TBAL9697 -group wise  sdpl'!$A$34</definedName>
    <definedName name="fafur">#REF!</definedName>
    <definedName name="faofeq" localSheetId="5">'[22]TBAL9697 -group wise  sdpl'!$A$34</definedName>
    <definedName name="faofeq">#REF!</definedName>
    <definedName name="faplm" localSheetId="5">'[22]TBAL9697 -group wise  sdpl'!$A$34</definedName>
    <definedName name="faplm">#REF!</definedName>
    <definedName name="fapms" localSheetId="5">'[22]TBAL9697 -group wise  sdpl'!$A$34</definedName>
    <definedName name="fapms">#REF!</definedName>
    <definedName name="faveh" localSheetId="5">'[22]TBAL9697 -group wise  sdpl'!$A$34</definedName>
    <definedName name="faveh">#REF!</definedName>
    <definedName name="Fb" localSheetId="5">#REF!</definedName>
    <definedName name="Fb">#REF!</definedName>
    <definedName name="fd" localSheetId="5">#REF!</definedName>
    <definedName name="fd" localSheetId="2">#REF!</definedName>
    <definedName name="fd">#REF!</definedName>
    <definedName name="fdasds" localSheetId="5">#REF!</definedName>
    <definedName name="fdasds" localSheetId="2">#REF!</definedName>
    <definedName name="fdasds">#REF!</definedName>
    <definedName name="fdghdgfh" localSheetId="2">#REF!</definedName>
    <definedName name="fdghdgfh">#REF!</definedName>
    <definedName name="fdhjfju" localSheetId="2">#REF!</definedName>
    <definedName name="fdhjfju">#REF!</definedName>
    <definedName name="FF" localSheetId="2">#REF!</definedName>
    <definedName name="FF">#REF!</definedName>
    <definedName name="FFGTET" localSheetId="5">#N/A</definedName>
    <definedName name="FFGTET">MATCH(0.01,#REF!,-1)+1</definedName>
    <definedName name="FFL" localSheetId="5">'[6]Column Blk 1'!$C$650</definedName>
    <definedName name="FFL">#REF!</definedName>
    <definedName name="fg" localSheetId="5">#REF!</definedName>
    <definedName name="fg" localSheetId="2">#REF!</definedName>
    <definedName name="fg" localSheetId="1">#REF!</definedName>
    <definedName name="fg">#REF!</definedName>
    <definedName name="fgececf" localSheetId="5">#REF!</definedName>
    <definedName name="fgececf" localSheetId="2">#REF!</definedName>
    <definedName name="fgececf">#REF!</definedName>
    <definedName name="fgf" localSheetId="5">#REF!</definedName>
    <definedName name="fgf" localSheetId="2">#REF!</definedName>
    <definedName name="fgf">#REF!</definedName>
    <definedName name="fgfdg" localSheetId="2" hidden="1">#REF!</definedName>
    <definedName name="fgfdg" hidden="1">#REF!</definedName>
    <definedName name="fgh" localSheetId="2">#REF!</definedName>
    <definedName name="fgh">#REF!</definedName>
    <definedName name="FGHDG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5">'[30]Break up Sheet'!#REF!</definedName>
    <definedName name="fghg" localSheetId="2">#REF!</definedName>
    <definedName name="fghg">#REF!</definedName>
    <definedName name="FGHGFH" localSheetId="5">#REF!</definedName>
    <definedName name="FGHGFH" localSheetId="2">#REF!</definedName>
    <definedName name="FGHGFH" localSheetId="1">#REF!</definedName>
    <definedName name="FGHGFH">#REF!</definedName>
    <definedName name="fgsadgsgfd" localSheetId="5">#REF!</definedName>
    <definedName name="fgsadgsgfd" localSheetId="2">#REF!</definedName>
    <definedName name="fgsadgsgfd">#REF!</definedName>
    <definedName name="fgty" localSheetId="5">#REF!</definedName>
    <definedName name="fgty" localSheetId="2">#REF!</definedName>
    <definedName name="fgty">#REF!</definedName>
    <definedName name="FH" localSheetId="2">#REF!</definedName>
    <definedName name="FH">#REF!</definedName>
    <definedName name="fhdsgbh" localSheetId="2">#REF!</definedName>
    <definedName name="fhdsgbh">#REF!</definedName>
    <definedName name="FHFGHFF" localSheetId="2">#REF!</definedName>
    <definedName name="FHFGHFF">#REF!</definedName>
    <definedName name="FHFGHGFH" localSheetId="2">#REF!</definedName>
    <definedName name="FHFGHGFH">#REF!</definedName>
    <definedName name="FHGFHFF" localSheetId="2">#REF!</definedName>
    <definedName name="FHGFHFF">#REF!</definedName>
    <definedName name="FHGFHGFH" localSheetId="5">'[31]Break up Sheet'!#REF!</definedName>
    <definedName name="FHGFHGFH" localSheetId="2">#REF!</definedName>
    <definedName name="FHGFHGFH">#REF!</definedName>
    <definedName name="FHJFHGFH" localSheetId="5">#REF!</definedName>
    <definedName name="FHJFHGFH" localSheetId="2">#REF!</definedName>
    <definedName name="FHJFHGFH" localSheetId="1">#REF!</definedName>
    <definedName name="FHJFHGFH">#REF!</definedName>
    <definedName name="FHNFHFHF" localSheetId="5">#REF!</definedName>
    <definedName name="FHNFHFHF" localSheetId="2">#REF!</definedName>
    <definedName name="FHNFHFHF">#REF!</definedName>
    <definedName name="fhryu" localSheetId="5">#REF!</definedName>
    <definedName name="fhryu" localSheetId="2">#REF!</definedName>
    <definedName name="fhryu">#REF!</definedName>
    <definedName name="Fhwl">#REF!</definedName>
    <definedName name="fin" localSheetId="2">#REF!</definedName>
    <definedName name="fin">#REF!</definedName>
    <definedName name="Final" localSheetId="2" hidden="1">#REF!</definedName>
    <definedName name="Final" hidden="1">#REF!</definedName>
    <definedName name="finish" localSheetId="2">#REF!</definedName>
    <definedName name="finish">#REF!</definedName>
    <definedName name="FINISHES" localSheetId="2">#REF!</definedName>
    <definedName name="FINISHES">#REF!</definedName>
    <definedName name="first" localSheetId="2">#REF!</definedName>
    <definedName name="first">#REF!</definedName>
    <definedName name="firstfloor" localSheetId="2">#REF!</definedName>
    <definedName name="firstfloor">#REF!</definedName>
    <definedName name="FiscalIDNum" localSheetId="2">#REF!</definedName>
    <definedName name="FiscalIDNum">#REF!</definedName>
    <definedName name="FiscalIDNum_4" localSheetId="2">#REF!</definedName>
    <definedName name="FiscalIDNum_4">#REF!</definedName>
    <definedName name="FiscalIDNum_6" localSheetId="2">#REF!</definedName>
    <definedName name="FiscalIDNum_6">#REF!</definedName>
    <definedName name="FIT">#REF!</definedName>
    <definedName name="FIT___0">#REF!</definedName>
    <definedName name="FIT___13">#REF!</definedName>
    <definedName name="fixed" localSheetId="2">#REF!</definedName>
    <definedName name="fixed">#REF!</definedName>
    <definedName name="fixed_asset" localSheetId="2">#REF!</definedName>
    <definedName name="fixed_asset">#REF!</definedName>
    <definedName name="fj" localSheetId="2">#REF!</definedName>
    <definedName name="fj">#REF!</definedName>
    <definedName name="flag1" localSheetId="2">#REF!</definedName>
    <definedName name="flag1">#REF!</definedName>
    <definedName name="FLG" localSheetId="5">'[6]Column Blk 1'!$C$23</definedName>
    <definedName name="FLG">#REF!</definedName>
    <definedName name="Floor">#REF!</definedName>
    <definedName name="flr.tile" localSheetId="5">#REF!</definedName>
    <definedName name="flr.tile" localSheetId="2">#REF!</definedName>
    <definedName name="flr.tile" localSheetId="1">#REF!</definedName>
    <definedName name="flr.tile">#REF!</definedName>
    <definedName name="fn" localSheetId="5">#REF!</definedName>
    <definedName name="fn" localSheetId="2">#REF!</definedName>
    <definedName name="fn">#REF!</definedName>
    <definedName name="fo" localSheetId="5">#REF!</definedName>
    <definedName name="fo">#REF!</definedName>
    <definedName name="foo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5">'[32]Break up Sheet'!#REF!</definedName>
    <definedName name="Footing" localSheetId="2">#REF!</definedName>
    <definedName name="Footing">#REF!</definedName>
    <definedName name="Footings" localSheetId="5">#REF!</definedName>
    <definedName name="Footings" localSheetId="2">#REF!</definedName>
    <definedName name="Footings" localSheetId="1">#REF!</definedName>
    <definedName name="Footings">#REF!</definedName>
    <definedName name="ForestEdge" hidden="1">#REF!</definedName>
    <definedName name="FormTitle" localSheetId="5">#REF!</definedName>
    <definedName name="FormTitle" localSheetId="2">#REF!</definedName>
    <definedName name="FormTitle">#REF!</definedName>
    <definedName name="FormTitle_4" localSheetId="5">#REF!</definedName>
    <definedName name="FormTitle_4" localSheetId="2">#REF!</definedName>
    <definedName name="FormTitle_4">#REF!</definedName>
    <definedName name="FormTitle_6" localSheetId="2">#REF!</definedName>
    <definedName name="FormTitle_6">#REF!</definedName>
    <definedName name="Fp">#REF!</definedName>
    <definedName name="FQAQ" localSheetId="2">#REF!</definedName>
    <definedName name="FQAQ">#REF!</definedName>
    <definedName name="FR" localSheetId="2">#REF!</definedName>
    <definedName name="FR">#REF!</definedName>
    <definedName name="fRANCIS" localSheetId="2">#REF!</definedName>
    <definedName name="fRANCIS">#REF!</definedName>
    <definedName name="Francis." localSheetId="2">#REF!</definedName>
    <definedName name="Francis.">#REF!</definedName>
    <definedName name="fRANCU" localSheetId="2">#REF!</definedName>
    <definedName name="fRANCU">#REF!</definedName>
    <definedName name="frncis" localSheetId="2">#REF!</definedName>
    <definedName name="frncis">#REF!</definedName>
    <definedName name="frt" localSheetId="2">#REF!</definedName>
    <definedName name="frt">#REF!</definedName>
    <definedName name="Fs">#REF!</definedName>
    <definedName name="fsaf" localSheetId="2">#REF!</definedName>
    <definedName name="fsaf">#REF!</definedName>
    <definedName name="fsds" localSheetId="2">#REF!</definedName>
    <definedName name="fsds">#REF!</definedName>
    <definedName name="fsdsdf" localSheetId="2">#REF!</definedName>
    <definedName name="fsdsdf">#REF!</definedName>
    <definedName name="fsfs" localSheetId="2" hidden="1">#REF!</definedName>
    <definedName name="fsfs" hidden="1">#REF!</definedName>
    <definedName name="fsg" localSheetId="2">#REF!</definedName>
    <definedName name="fsg">#REF!</definedName>
    <definedName name="FSRVRFR" localSheetId="2">#REF!</definedName>
    <definedName name="FSRVRFR">#REF!</definedName>
    <definedName name="FSSDD" localSheetId="2">#REF!</definedName>
    <definedName name="FSSDD">#REF!</definedName>
    <definedName name="ft" localSheetId="2">#REF!</definedName>
    <definedName name="ft">#REF!</definedName>
    <definedName name="ftg" localSheetId="5">'[33]rcc( sub)'!#REF!</definedName>
    <definedName name="ftg" localSheetId="2">#REF!</definedName>
    <definedName name="ftg">#REF!</definedName>
    <definedName name="Full_Print" localSheetId="5">#REF!</definedName>
    <definedName name="Full_Print" localSheetId="2">#REF!</definedName>
    <definedName name="Full_Print" localSheetId="1">#REF!</definedName>
    <definedName name="Full_Print">#REF!</definedName>
    <definedName name="Funiture" localSheetId="5">#REF!</definedName>
    <definedName name="Funiture" localSheetId="2">#REF!</definedName>
    <definedName name="Funiture">#REF!</definedName>
    <definedName name="Fv" localSheetId="5">#REF!</definedName>
    <definedName name="Fv">#REF!</definedName>
    <definedName name="FWS" localSheetId="6">#REF!</definedName>
    <definedName name="FWS">#REF!</definedName>
    <definedName name="g" localSheetId="2">#REF!</definedName>
    <definedName name="g">#REF!</definedName>
    <definedName name="g1622." localSheetId="2">#REF!</definedName>
    <definedName name="g1622.">#REF!</definedName>
    <definedName name="g2669." localSheetId="5">'[34]meas-wp'!#REF!</definedName>
    <definedName name="g2669." localSheetId="2">#REF!</definedName>
    <definedName name="g2669.">#REF!</definedName>
    <definedName name="g2707." localSheetId="5">#REF!</definedName>
    <definedName name="g2707." localSheetId="2">#REF!</definedName>
    <definedName name="g2707." localSheetId="1">#REF!</definedName>
    <definedName name="g2707.">#REF!</definedName>
    <definedName name="G31j1620" localSheetId="5">#REF!</definedName>
    <definedName name="G31j1620" localSheetId="2">#REF!</definedName>
    <definedName name="G31j1620">#REF!</definedName>
    <definedName name="G345d58">#REF!</definedName>
    <definedName name="g452." localSheetId="5">#REF!</definedName>
    <definedName name="g452." localSheetId="2">#REF!</definedName>
    <definedName name="g452.">#REF!</definedName>
    <definedName name="GA_1" localSheetId="2">#REF!</definedName>
    <definedName name="GA_1">#REF!</definedName>
    <definedName name="GA_2" localSheetId="2">#REF!</definedName>
    <definedName name="GA_2">#REF!</definedName>
    <definedName name="gala135" localSheetId="2">#REF!</definedName>
    <definedName name="gala135">#REF!</definedName>
    <definedName name="gama">#REF!</definedName>
    <definedName name="gamah">#REF!</definedName>
    <definedName name="GD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5">#REF!</definedName>
    <definedName name="gdg" localSheetId="2">#REF!</definedName>
    <definedName name="gdg">#REF!</definedName>
    <definedName name="g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 localSheetId="5">#REF!</definedName>
    <definedName name="general" localSheetId="2">#REF!</definedName>
    <definedName name="general">#REF!</definedName>
    <definedName name="ger" localSheetId="5">#REF!</definedName>
    <definedName name="ger" localSheetId="2">#REF!</definedName>
    <definedName name="ger">#REF!</definedName>
    <definedName name="g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 localSheetId="5">'[12]Structure Bills Qty'!$A$6:$M$13</definedName>
    <definedName name="gfu">#REF!</definedName>
    <definedName name="ggg" localSheetId="5" hidden="1">#REF!</definedName>
    <definedName name="ggg" localSheetId="4" hidden="1">#REF!</definedName>
    <definedName name="ggg" localSheetId="2" hidden="1">#REF!</definedName>
    <definedName name="ggg" localSheetId="1" hidden="1">#REF!</definedName>
    <definedName name="ggg" hidden="1">#REF!</definedName>
    <definedName name="ggggggggggg" localSheetId="5">#REF!</definedName>
    <definedName name="ggggggggggg" localSheetId="2">#REF!</definedName>
    <definedName name="ggggggggggg">#REF!</definedName>
    <definedName name="ggrtr" localSheetId="5">#REF!</definedName>
    <definedName name="ggrtr" localSheetId="2">#REF!</definedName>
    <definedName name="ggrtr">#REF!</definedName>
    <definedName name="gh" localSheetId="2">#REF!</definedName>
    <definedName name="gh">#REF!</definedName>
    <definedName name="gherh" localSheetId="5">Scheduled_Payment+Extra_Payment</definedName>
    <definedName name="gherh" localSheetId="4">Scheduled_Payment+Extra_Payment</definedName>
    <definedName name="gherh" localSheetId="2">Scheduled_Payment+Extra_Payment</definedName>
    <definedName name="gherh" localSheetId="1">Scheduled_Payment+Extra_Payment</definedName>
    <definedName name="gherh" localSheetId="6">Scheduled_Payment+Extra_Payment</definedName>
    <definedName name="gherh" localSheetId="7">Scheduled_Payment+Extra_Payment</definedName>
    <definedName name="gherh">Scheduled_Payment+Extra_Payment</definedName>
    <definedName name="ghfghgfjfjgfjgfjgf" localSheetId="5" hidden="1">[34]Micro!#REF!</definedName>
    <definedName name="ghfghgfjfjgfjgfjgf" localSheetId="4" hidden="1">[34]Micro!#REF!</definedName>
    <definedName name="ghfghgfjfjgfjgfjgf" localSheetId="2" hidden="1">#REF!</definedName>
    <definedName name="ghfghgfjfjgfjgfjgf" localSheetId="1" hidden="1">#REF!</definedName>
    <definedName name="ghfghgfjfjgfjgfjgf" hidden="1">#REF!</definedName>
    <definedName name="ghjfhfhl" localSheetId="5">#REF!</definedName>
    <definedName name="ghjfhfhl" localSheetId="2">#REF!</definedName>
    <definedName name="ghjfhfhl" localSheetId="1">#REF!</definedName>
    <definedName name="ghjfhfhl">#REF!</definedName>
    <definedName name="ghjhjh" localSheetId="5" hidden="1">#REF!</definedName>
    <definedName name="ghjhjh" localSheetId="2" hidden="1">#REF!</definedName>
    <definedName name="ghjhjh" hidden="1">#REF!</definedName>
    <definedName name="ghjkhkj">#N/A</definedName>
    <definedName name="GHJT" localSheetId="5">#REF!</definedName>
    <definedName name="GHJT" localSheetId="2">#REF!</definedName>
    <definedName name="GHJT">#REF!</definedName>
    <definedName name="gj" localSheetId="5">#REF!</definedName>
    <definedName name="gj" localSheetId="2">#REF!</definedName>
    <definedName name="gj">#REF!</definedName>
    <definedName name="gk" localSheetId="5">#REF!</definedName>
    <definedName name="gk" localSheetId="2">#REF!</definedName>
    <definedName name="gk">#REF!</definedName>
    <definedName name="GL" localSheetId="5">'[6]Swimming pool'!$D$16</definedName>
    <definedName name="GL">#REF!</definedName>
    <definedName name="GLAND" localSheetId="5">#REF!</definedName>
    <definedName name="GLAND" localSheetId="2">#REF!</definedName>
    <definedName name="GLAND" localSheetId="1">#REF!</definedName>
    <definedName name="GLAND">#REF!</definedName>
    <definedName name="gm" localSheetId="5">#REF!</definedName>
    <definedName name="gm" localSheetId="2">#REF!</definedName>
    <definedName name="gm">#REF!</definedName>
    <definedName name="GMAmount" localSheetId="5">#REF!</definedName>
    <definedName name="GMAmount" localSheetId="2">#REF!</definedName>
    <definedName name="GMAmount">#REF!</definedName>
    <definedName name="GMAmount_4" localSheetId="2">#REF!</definedName>
    <definedName name="GMAmount_4">#REF!</definedName>
    <definedName name="GMAmount_6" localSheetId="2">#REF!</definedName>
    <definedName name="GMAmount_6">#REF!</definedName>
    <definedName name="GMPercent" localSheetId="2">#REF!</definedName>
    <definedName name="GMPercent">#REF!</definedName>
    <definedName name="GMPercent_4" localSheetId="2">#REF!</definedName>
    <definedName name="GMPercent_4">#REF!</definedName>
    <definedName name="GMPercent_6" localSheetId="2">#REF!</definedName>
    <definedName name="GMPercent_6">#REF!</definedName>
    <definedName name="gnotes" localSheetId="5">[35]Conc!$A$1:$Q$55</definedName>
    <definedName name="gnotes">#REF!</definedName>
    <definedName name="gopi" localSheetId="5">#REF!</definedName>
    <definedName name="gopi" localSheetId="2">#REF!</definedName>
    <definedName name="gopi" localSheetId="1">#REF!</definedName>
    <definedName name="gopi">#REF!</definedName>
    <definedName name="Group1" localSheetId="5">#REF!</definedName>
    <definedName name="Group1" localSheetId="2">#REF!</definedName>
    <definedName name="Group1">#REF!</definedName>
    <definedName name="Group2" localSheetId="5">#REF!</definedName>
    <definedName name="Group2" localSheetId="2">#REF!</definedName>
    <definedName name="Group2">#REF!</definedName>
    <definedName name="Group3" localSheetId="2">#REF!</definedName>
    <definedName name="Group3">#REF!</definedName>
    <definedName name="Group4" localSheetId="2">#REF!</definedName>
    <definedName name="Group4">#REF!</definedName>
    <definedName name="gs" localSheetId="2">#REF!</definedName>
    <definedName name="gs">#REF!</definedName>
    <definedName name="GSDFSDF" localSheetId="2">#REF!</definedName>
    <definedName name="GSDFSDF">#REF!</definedName>
    <definedName name="gsgfrr">#N/A</definedName>
    <definedName name="gt" localSheetId="5">'[6]Column Blk 1'!$D$18</definedName>
    <definedName name="gt">#REF!</definedName>
    <definedName name="gyp" localSheetId="5">#REF!</definedName>
    <definedName name="gyp" localSheetId="2">#REF!</definedName>
    <definedName name="gyp" localSheetId="1">#REF!</definedName>
    <definedName name="gyp">#REF!</definedName>
    <definedName name="h" localSheetId="5">#REF!</definedName>
    <definedName name="h" localSheetId="2">#REF!</definedName>
    <definedName name="h">#REF!</definedName>
    <definedName name="H___0" localSheetId="5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 localSheetId="5">'[36]EST-CIVIL'!#REF!</definedName>
    <definedName name="h608." localSheetId="2">#REF!</definedName>
    <definedName name="h608.">#REF!</definedName>
    <definedName name="Hafeez" localSheetId="5">#REF!</definedName>
    <definedName name="Hafeez" localSheetId="2">#REF!</definedName>
    <definedName name="Hafeez" localSheetId="1">#REF!</definedName>
    <definedName name="Hafeez">#REF!</definedName>
    <definedName name="handrail" localSheetId="5">#REF!</definedName>
    <definedName name="handrail">#REF!</definedName>
    <definedName name="handrails" localSheetId="5">#REF!</definedName>
    <definedName name="handrails">#REF!</definedName>
    <definedName name="handrails\">#REF!</definedName>
    <definedName name="HARI">#REF!</definedName>
    <definedName name="hatmy145" localSheetId="5">'[4]BILL COV'!#REF!</definedName>
    <definedName name="hatmy145" localSheetId="2">#REF!</definedName>
    <definedName name="hatmy145">#REF!</definedName>
    <definedName name="hb" localSheetId="5">'[37]final estimate'!#REF!</definedName>
    <definedName name="hb" localSheetId="2">#REF!</definedName>
    <definedName name="hb">#REF!</definedName>
    <definedName name="head">#N/A</definedName>
    <definedName name="Header_Row" localSheetId="2">ROW(#REF!)</definedName>
    <definedName name="Header_Row">ROW(#REF!)</definedName>
    <definedName name="Headings" localSheetId="5">[38]Headings!$A$2:$K$123</definedName>
    <definedName name="Headings">#REF!</definedName>
    <definedName name="Headings_16" localSheetId="5">[38]Headings!$A$2:$K$123</definedName>
    <definedName name="Headings_16">#REF!</definedName>
    <definedName name="Headings_3" localSheetId="5">[38]Headings!$A$2:$K$123</definedName>
    <definedName name="Headings_3">#REF!</definedName>
    <definedName name="Headings_4" localSheetId="5">[9]Headings!$A$2:$K$123</definedName>
    <definedName name="Headings_4">#REF!</definedName>
    <definedName name="Headings_6" localSheetId="5">[9]Headings!$A$2:$K$123</definedName>
    <definedName name="Headings_6">#REF!</definedName>
    <definedName name="Headings_9" localSheetId="5">[38]Headings!$A$2:$K$123</definedName>
    <definedName name="Headings_9">#REF!</definedName>
    <definedName name="hf" localSheetId="5">#REF!</definedName>
    <definedName name="hf" localSheetId="2">#REF!</definedName>
    <definedName name="hf" localSheetId="1">#REF!</definedName>
    <definedName name="hf">#REF!</definedName>
    <definedName name="hgg" localSheetId="5">#REF!</definedName>
    <definedName name="hgg" localSheetId="2">#REF!</definedName>
    <definedName name="hgg">#REF!</definedName>
    <definedName name="hgjjjgfj" localSheetId="5">#REF!</definedName>
    <definedName name="hgjjjgfj" localSheetId="2">#REF!</definedName>
    <definedName name="hgjjjgfj">#REF!</definedName>
    <definedName name="hgu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 localSheetId="5">#REF!</definedName>
    <definedName name="hh___13">#REF!</definedName>
    <definedName name="hhkj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 localSheetId="5">#REF!</definedName>
    <definedName name="hi" localSheetId="2">#REF!</definedName>
    <definedName name="hi">#REF!</definedName>
    <definedName name="HINDHUSTAN" localSheetId="5">#REF!</definedName>
    <definedName name="HINDHUSTAN" localSheetId="2">#REF!</definedName>
    <definedName name="HINDHUSTAN" localSheetId="1">#REF!</definedName>
    <definedName name="HINDHUSTAN">#REF!</definedName>
    <definedName name="HIns" localSheetId="5">#REF!</definedName>
    <definedName name="HIns">#REF!</definedName>
    <definedName name="hj" localSheetId="2" hidden="1">#REF!</definedName>
    <definedName name="hj" hidden="1">#REF!</definedName>
    <definedName name="HJGFJSDGHJ">#N/A</definedName>
    <definedName name="hjk" localSheetId="5">#REF!</definedName>
    <definedName name="hjk" localSheetId="2">#REF!</definedName>
    <definedName name="hjk">#REF!</definedName>
    <definedName name="hjkhjk" localSheetId="5">#REF!</definedName>
    <definedName name="hjkhjk" localSheetId="2">#REF!</definedName>
    <definedName name="hjkhjk">#REF!</definedName>
    <definedName name="ho" localSheetId="5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 localSheetId="2">#REF!</definedName>
    <definedName name="Housekeeping">#REF!</definedName>
    <definedName name="hr" localSheetId="2">#REF!</definedName>
    <definedName name="hr">#REF!</definedName>
    <definedName name="hS">#REF!</definedName>
    <definedName name="hS___0">#REF!</definedName>
    <definedName name="hS___13">#REF!</definedName>
    <definedName name="HU" localSheetId="5">'[39]ESTIMATE for approval'!#REF!</definedName>
    <definedName name="HU" localSheetId="2">#REF!</definedName>
    <definedName name="HU" localSheetId="1">#REF!</definedName>
    <definedName name="HU">#REF!</definedName>
    <definedName name="Hu___0" localSheetId="5">#REF!</definedName>
    <definedName name="Hu___0" localSheetId="2">#REF!</definedName>
    <definedName name="Hu___0" localSheetId="1">#REF!</definedName>
    <definedName name="Hu___0">#REF!</definedName>
    <definedName name="Hu___13" localSheetId="5">#REF!</definedName>
    <definedName name="Hu___13" localSheetId="2">#REF!</definedName>
    <definedName name="Hu___13" localSheetId="1">#REF!</definedName>
    <definedName name="Hu___13">#REF!</definedName>
    <definedName name="hxb" localSheetId="5">#REF!</definedName>
    <definedName name="hxb">#REF!</definedName>
    <definedName name="hxi">#REF!</definedName>
    <definedName name="h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>#REF!</definedName>
    <definedName name="I___0">#REF!</definedName>
    <definedName name="I___13" localSheetId="5">#REF!</definedName>
    <definedName name="I___13">#REF!</definedName>
    <definedName name="ie" localSheetId="5">#REF!</definedName>
    <definedName name="ie" localSheetId="2">#REF!</definedName>
    <definedName name="ie">#REF!</definedName>
    <definedName name="If" localSheetId="5">#REF!</definedName>
    <definedName name="If">#REF!</definedName>
    <definedName name="Ig">#REF!</definedName>
    <definedName name="Ig___0">#REF!</definedName>
    <definedName name="Ig___13">#REF!</definedName>
    <definedName name="ihkjhkj" localSheetId="2">#REF!</definedName>
    <definedName name="ihkjhkj">#REF!</definedName>
    <definedName name="iii" localSheetId="2">#REF!</definedName>
    <definedName name="iii">#REF!</definedName>
    <definedName name="iiiiiiiiiii" localSheetId="2">#REF!</definedName>
    <definedName name="iiiiiiiiiii">#REF!</definedName>
    <definedName name="iju" localSheetId="2">#REF!</definedName>
    <definedName name="iju">#REF!</definedName>
    <definedName name="ik" localSheetId="2">#REF!</definedName>
    <definedName name="ik">#REF!</definedName>
    <definedName name="IN" localSheetId="2">#REF!</definedName>
    <definedName name="IN">#REF!</definedName>
    <definedName name="income" localSheetId="2">#REF!</definedName>
    <definedName name="income">#REF!</definedName>
    <definedName name="indf" localSheetId="2">#REF!</definedName>
    <definedName name="indf">#REF!</definedName>
    <definedName name="indf_4" localSheetId="2">#REF!</definedName>
    <definedName name="indf_4">#REF!</definedName>
    <definedName name="indf_6" localSheetId="2">#REF!</definedName>
    <definedName name="indf_6">#REF!</definedName>
    <definedName name="indu" localSheetId="2">#REF!</definedName>
    <definedName name="indu">#REF!</definedName>
    <definedName name="INFRASTRUCTURE_ENTRY" localSheetId="2">#REF!</definedName>
    <definedName name="INFRASTRUCTURE_ENTRY">#REF!</definedName>
    <definedName name="insert_rows_1" localSheetId="5">'[40]Basement Budget'!#REF!</definedName>
    <definedName name="insert_rows_1" localSheetId="2">#REF!</definedName>
    <definedName name="insert_rows_1">#REF!</definedName>
    <definedName name="InstBillingMethod" localSheetId="5">#REF!</definedName>
    <definedName name="InstBillingMethod" localSheetId="2">#REF!</definedName>
    <definedName name="InstBillingMethod" localSheetId="1">#REF!</definedName>
    <definedName name="InstBillingMethod">#REF!</definedName>
    <definedName name="InstBillingMethod_4" localSheetId="5">#REF!</definedName>
    <definedName name="InstBillingMethod_4" localSheetId="2">#REF!</definedName>
    <definedName name="InstBillingMethod_4">#REF!</definedName>
    <definedName name="InstBillingMethod_6" localSheetId="5">#REF!</definedName>
    <definedName name="InstBillingMethod_6" localSheetId="2">#REF!</definedName>
    <definedName name="InstBillingMethod_6">#REF!</definedName>
    <definedName name="instf" localSheetId="2">#REF!</definedName>
    <definedName name="instf">#REF!</definedName>
    <definedName name="instf_4" localSheetId="2">#REF!</definedName>
    <definedName name="instf_4">#REF!</definedName>
    <definedName name="instf_6" localSheetId="2">#REF!</definedName>
    <definedName name="instf_6">#REF!</definedName>
    <definedName name="Int" localSheetId="2">#REF!</definedName>
    <definedName name="Int">#REF!</definedName>
    <definedName name="Interest_Rate" localSheetId="2">#REF!</definedName>
    <definedName name="Interest_Rate">#REF!</definedName>
    <definedName name="Internal_Plaster" localSheetId="2">#REF!</definedName>
    <definedName name="Internal_Plaster">#REF!</definedName>
    <definedName name="inv" localSheetId="2">#REF!</definedName>
    <definedName name="inv">#REF!</definedName>
    <definedName name="INV_SCH" localSheetId="2">#REF!</definedName>
    <definedName name="INV_SCH">#REF!</definedName>
    <definedName name="investment" localSheetId="2">#REF!</definedName>
    <definedName name="investment">#REF!</definedName>
    <definedName name="ioio" localSheetId="2">#REF!</definedName>
    <definedName name="ioio">#REF!</definedName>
    <definedName name="iop" localSheetId="2">#REF!</definedName>
    <definedName name="iop">#REF!</definedName>
    <definedName name="ipip" localSheetId="2">#REF!</definedName>
    <definedName name="ipip">#REF!</definedName>
    <definedName name="ipu">#REF!</definedName>
    <definedName name="ipu___0">#REF!</definedName>
    <definedName name="ipu___13">#REF!</definedName>
    <definedName name="iri" localSheetId="2">#REF!</definedName>
    <definedName name="iri">#REF!</definedName>
    <definedName name="iris" localSheetId="2">#REF!</definedName>
    <definedName name="iris">#REF!</definedName>
    <definedName name="Is">#REF!</definedName>
    <definedName name="iui" localSheetId="2">#REF!</definedName>
    <definedName name="iui">#REF!</definedName>
    <definedName name="IV" localSheetId="2">#REF!</definedName>
    <definedName name="IV">#REF!</definedName>
    <definedName name="iyui" localSheetId="2">#REF!</definedName>
    <definedName name="iyui">#REF!</definedName>
    <definedName name="j" localSheetId="2" hidden="1">#REF!</definedName>
    <definedName name="j" hidden="1">#REF!</definedName>
    <definedName name="jas" localSheetId="2">#REF!</definedName>
    <definedName name="jas">#REF!</definedName>
    <definedName name="jaspre" localSheetId="2">#REF!</definedName>
    <definedName name="jaspre">#REF!</definedName>
    <definedName name="jbhjb" localSheetId="2">#REF!</definedName>
    <definedName name="jbhjb">#REF!</definedName>
    <definedName name="jbvhbvh" localSheetId="2">#REF!</definedName>
    <definedName name="jbvhbvh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 localSheetId="2">#REF!</definedName>
    <definedName name="jeri">#REF!</definedName>
    <definedName name="jfjh" hidden="1">#REF!</definedName>
    <definedName name="jfjy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 localSheetId="5">#REF!</definedName>
    <definedName name="jgjk" localSheetId="2">#REF!</definedName>
    <definedName name="jgjk">#REF!</definedName>
    <definedName name="jhjyhj" localSheetId="5">#REF!</definedName>
    <definedName name="jhjyhj" localSheetId="2">#REF!</definedName>
    <definedName name="jhjyhj">#REF!</definedName>
    <definedName name="jhkl" localSheetId="5">#REF!</definedName>
    <definedName name="jhkl" localSheetId="2">#REF!</definedName>
    <definedName name="jhkl">#REF!</definedName>
    <definedName name="jj" localSheetId="2">#REF!</definedName>
    <definedName name="jj">#REF!</definedName>
    <definedName name="jjj" localSheetId="2">#REF!</definedName>
    <definedName name="jjj">#REF!</definedName>
    <definedName name="jjjjjjjjjj" localSheetId="2">#REF!</definedName>
    <definedName name="jjjjjjjjjj">#REF!</definedName>
    <definedName name="jjk" localSheetId="5">'[16]Break up Sheet'!#REF!</definedName>
    <definedName name="jjk" localSheetId="2">#REF!</definedName>
    <definedName name="jjk">#REF!</definedName>
    <definedName name="jk" localSheetId="5">#REF!</definedName>
    <definedName name="jk" localSheetId="2">#REF!</definedName>
    <definedName name="jk" localSheetId="1">#REF!</definedName>
    <definedName name="jk">#REF!</definedName>
    <definedName name="jkkkj" localSheetId="5" hidden="1">#REF!</definedName>
    <definedName name="jkkkj" localSheetId="2" hidden="1">#REF!</definedName>
    <definedName name="jkkkj" hidden="1">#REF!</definedName>
    <definedName name="jn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>#REF!</definedName>
    <definedName name="JobID" localSheetId="2">#REF!</definedName>
    <definedName name="JobID">#REF!</definedName>
    <definedName name="jui" localSheetId="2">#REF!</definedName>
    <definedName name="jui">#REF!</definedName>
    <definedName name="k" localSheetId="2">#REF!</definedName>
    <definedName name="k">#REF!</definedName>
    <definedName name="K___0">#REF!</definedName>
    <definedName name="K___13">#REF!</definedName>
    <definedName name="k1_table" localSheetId="2">#REF!</definedName>
    <definedName name="k1_table">#REF!</definedName>
    <definedName name="k1x" localSheetId="5">[11]Design!#REF!</definedName>
    <definedName name="k1x" localSheetId="2">#REF!</definedName>
    <definedName name="k1x">#REF!</definedName>
    <definedName name="k1y" localSheetId="5">[11]Design!#REF!</definedName>
    <definedName name="k1y" localSheetId="2">#REF!</definedName>
    <definedName name="k1y">#REF!</definedName>
    <definedName name="k2x" localSheetId="5">[11]Design!#REF!</definedName>
    <definedName name="k2x" localSheetId="2">#REF!</definedName>
    <definedName name="k2x">#REF!</definedName>
    <definedName name="k2y" localSheetId="5">[11]Design!#REF!</definedName>
    <definedName name="k2y" localSheetId="2">#REF!</definedName>
    <definedName name="k2y">#REF!</definedName>
    <definedName name="ka" localSheetId="5">#REF!</definedName>
    <definedName name="ka">#REF!</definedName>
    <definedName name="kaja" localSheetId="5">#REF!</definedName>
    <definedName name="kaja" localSheetId="2">#REF!</definedName>
    <definedName name="kaja">#REF!</definedName>
    <definedName name="kan" localSheetId="5">#REF!</definedName>
    <definedName name="kan" localSheetId="2">#REF!</definedName>
    <definedName name="kan">#REF!</definedName>
    <definedName name="kanch" localSheetId="5">'[41]Break up Sheet'!#REF!</definedName>
    <definedName name="kanch" localSheetId="2">#REF!</definedName>
    <definedName name="kanch">#REF!</definedName>
    <definedName name="KARNA">#REF!</definedName>
    <definedName name="kb">#REF!</definedName>
    <definedName name="kc" localSheetId="5">#REF!</definedName>
    <definedName name="kc">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>#REF!</definedName>
    <definedName name="ki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 localSheetId="2">#REF!</definedName>
    <definedName name="kit">#REF!</definedName>
    <definedName name="kj" localSheetId="5">'[19]Labor abs-PW'!$20:$20</definedName>
    <definedName name="kj">#REF!</definedName>
    <definedName name="kjbkjh" localSheetId="5">#REF!</definedName>
    <definedName name="kjbkjh" localSheetId="2">#REF!</definedName>
    <definedName name="kjbkjh" localSheetId="1">#REF!</definedName>
    <definedName name="kjbkjh">#REF!</definedName>
    <definedName name="kjdnfdf" localSheetId="5">#REF!</definedName>
    <definedName name="kjdnfdf" localSheetId="2">#REF!</definedName>
    <definedName name="kjdnfdf">#REF!</definedName>
    <definedName name="kjh" localSheetId="5">#REF!</definedName>
    <definedName name="kjh" localSheetId="2">#REF!</definedName>
    <definedName name="kjh">#REF!</definedName>
    <definedName name="kj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5">#REF!</definedName>
    <definedName name="kk" localSheetId="2">#REF!</definedName>
    <definedName name="kk">#REF!</definedName>
    <definedName name="kkkj" localSheetId="5" hidden="1">#REF!</definedName>
    <definedName name="kkkj" localSheetId="2" hidden="1">#REF!</definedName>
    <definedName name="kkkj" hidden="1">#REF!</definedName>
    <definedName name="Km" localSheetId="5">#REF!</definedName>
    <definedName name="Km">#REF!</definedName>
    <definedName name="Km___0">#REF!</definedName>
    <definedName name="Km___13">#REF!</definedName>
    <definedName name="kp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l" localSheetId="5">#REF!</definedName>
    <definedName name="l" localSheetId="2">#REF!</definedName>
    <definedName name="l">#REF!</definedName>
    <definedName name="L___0">#REF!</definedName>
    <definedName name="L___13">#REF!</definedName>
    <definedName name="labourrate" localSheetId="5">'[7]MASTER_RATE ANALYSIS'!$A$184:$G$345</definedName>
    <definedName name="labourrate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nd_adv" localSheetId="2">#REF!</definedName>
    <definedName name="Land_adv">#REF!</definedName>
    <definedName name="landscape" localSheetId="2">#REF!</definedName>
    <definedName name="landscape">#REF!</definedName>
    <definedName name="landscpe" localSheetId="2">#REF!</definedName>
    <definedName name="landscpe">#REF!</definedName>
    <definedName name="lasdk" localSheetId="5">'[12]Structure Bills Qty'!$1:$3</definedName>
    <definedName name="lasdk">#REF!</definedName>
    <definedName name="Last_Row" localSheetId="5">IF(Beams!Values_Entered,Header_Row+Beams!Number_of_Payments,Header_Row)</definedName>
    <definedName name="Last_Row" localSheetId="4">IF(Columns!Values_Entered,Header_Row+Columns!Number_of_Payments,Header_Row)</definedName>
    <definedName name="Last_Row" localSheetId="2">IF('Retaining wall'!Values_Entered,'Retaining wall'!Header_Row+'Retaining wall'!Number_of_Payments,'Retaining wall'!Header_Row)</definedName>
    <definedName name="Last_Row" localSheetId="1">IF('RW Footing'!Values_Entered,Header_Row+'RW Footing'!Number_of_Payments,Header_Row)</definedName>
    <definedName name="Last_Row" localSheetId="6">IF(Slabs!Values_Entered,Header_Row+Slabs!Number_of_Payments,Header_Row)</definedName>
    <definedName name="Last_Row" localSheetId="7">IF('Staircase '!Values_Entered,Header_Row+'Staircase '!Number_of_Payments,Header_Row)</definedName>
    <definedName name="Last_Row">IF(Values_Entered,Header_Row+Number_of_Payments,Header_Row)</definedName>
    <definedName name="Lc" localSheetId="5">#REF!</definedName>
    <definedName name="Lc" localSheetId="2">#REF!</definedName>
    <definedName name="Lc" localSheetId="1">#REF!</definedName>
    <definedName name="Lc">#REF!</definedName>
    <definedName name="Lc___0" localSheetId="5">#REF!</definedName>
    <definedName name="Lc___0" localSheetId="1">#REF!</definedName>
    <definedName name="Lc___0">#REF!</definedName>
    <definedName name="Lc___13" localSheetId="5">#REF!</definedName>
    <definedName name="Lc___13" localSheetId="1">#REF!</definedName>
    <definedName name="Lc___13">#REF!</definedName>
    <definedName name="LCAR100" localSheetId="2">#REF!</definedName>
    <definedName name="LCAR100">#REF!</definedName>
    <definedName name="Lead" localSheetId="2">#REF!</definedName>
    <definedName name="Lead">#REF!</definedName>
    <definedName name="leela" localSheetId="2">#REF!</definedName>
    <definedName name="leela">#REF!</definedName>
    <definedName name="lef" localSheetId="2">#REF!</definedName>
    <definedName name="lef">#REF!</definedName>
    <definedName name="lel" localSheetId="2">#REF!</definedName>
    <definedName name="lel">#REF!</definedName>
    <definedName name="len">#REF!</definedName>
    <definedName name="LG_1" localSheetId="2">#REF!</definedName>
    <definedName name="LG_1">#REF!</definedName>
    <definedName name="LGF" localSheetId="5">'[6]Column Blk 1'!$C$324</definedName>
    <definedName name="LGF">#REF!</definedName>
    <definedName name="lhuuioyhuyhui" localSheetId="5">'[24]RENT MASTER FILE'!#REF!</definedName>
    <definedName name="lhuuioyhuyhui" localSheetId="2">#REF!</definedName>
    <definedName name="lhuuioyhuyhui" localSheetId="1">#REF!</definedName>
    <definedName name="lhuuioyhuyhui">#REF!</definedName>
    <definedName name="limcount" hidden="1">1</definedName>
    <definedName name="lis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5" hidden="1">#REF!</definedName>
    <definedName name="lll" localSheetId="4" hidden="1">#REF!</definedName>
    <definedName name="lll" localSheetId="2" hidden="1">#REF!</definedName>
    <definedName name="lll" localSheetId="1" hidden="1">#REF!</definedName>
    <definedName name="lll" hidden="1">#REF!</definedName>
    <definedName name="lo" localSheetId="5">#REF!</definedName>
    <definedName name="lo" localSheetId="2">#REF!</definedName>
    <definedName name="lo">#REF!</definedName>
    <definedName name="Loan_Amount" localSheetId="5">#REF!</definedName>
    <definedName name="Loan_Amount" localSheetId="2">#REF!</definedName>
    <definedName name="Loan_Amount">#REF!</definedName>
    <definedName name="Loan_Start" localSheetId="2">#REF!</definedName>
    <definedName name="Loan_Start">#REF!</definedName>
    <definedName name="Loan_Years" localSheetId="2">#REF!</definedName>
    <definedName name="Loan_Years">#REF!</definedName>
    <definedName name="loans_adv" localSheetId="2">#REF!</definedName>
    <definedName name="loans_adv">#REF!</definedName>
    <definedName name="LOCAL_STAFF" localSheetId="2">#REF!</definedName>
    <definedName name="LOCAL_STAFF">#REF!</definedName>
    <definedName name="LOCAL_STAFF_ENTRY" localSheetId="2">#REF!</definedName>
    <definedName name="LOCAL_STAFF_ENTRY">#REF!</definedName>
    <definedName name="Lr">#REF!</definedName>
    <definedName name="Lr___0">#REF!</definedName>
    <definedName name="Lr___13">#REF!</definedName>
    <definedName name="lrt" localSheetId="2">#REF!</definedName>
    <definedName name="lrt">#REF!</definedName>
    <definedName name="LSD_4100">#REF!</definedName>
    <definedName name="lsest" localSheetId="2">#REF!</definedName>
    <definedName name="lsest">#REF!</definedName>
    <definedName name="lshead" localSheetId="2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 localSheetId="5">[11]Design!#REF!</definedName>
    <definedName name="M1x" localSheetId="2">#REF!</definedName>
    <definedName name="M1x">#REF!</definedName>
    <definedName name="M1y" localSheetId="5">[11]Design!#REF!</definedName>
    <definedName name="M1y" localSheetId="2">#REF!</definedName>
    <definedName name="M1y">#REF!</definedName>
    <definedName name="M2x" localSheetId="5">[11]Design!#REF!</definedName>
    <definedName name="M2x" localSheetId="2">#REF!</definedName>
    <definedName name="M2x">#REF!</definedName>
    <definedName name="M2y" localSheetId="5">[11]Design!#REF!</definedName>
    <definedName name="M2y" localSheetId="2">#REF!</definedName>
    <definedName name="M2y">#REF!</definedName>
    <definedName name="MACHINE_EQUIPMENT" localSheetId="5">#REF!</definedName>
    <definedName name="MACHINE_EQUIPMENT" localSheetId="2">#REF!</definedName>
    <definedName name="MACHINE_EQUIPMENT" localSheetId="1">#REF!</definedName>
    <definedName name="MACHINE_EQUIPMENT">#REF!</definedName>
    <definedName name="MACHINE_EQUIPMENT_ENTRY" localSheetId="5">#REF!</definedName>
    <definedName name="MACHINE_EQUIPMENT_ENTRY" localSheetId="2">#REF!</definedName>
    <definedName name="MACHINE_EQUIPMENT_ENTRY">#REF!</definedName>
    <definedName name="Macro1" localSheetId="5">#REF!</definedName>
    <definedName name="Macro1" localSheetId="2">#REF!</definedName>
    <definedName name="Macro1">#REF!</definedName>
    <definedName name="Macro2" localSheetId="2">#REF!</definedName>
    <definedName name="Macro2">#REF!</definedName>
    <definedName name="macrocopy">#N/A</definedName>
    <definedName name="ma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 localSheetId="5">#REF!</definedName>
    <definedName name="Maiantrev" localSheetId="2">#REF!</definedName>
    <definedName name="Maiantrev">#REF!</definedName>
    <definedName name="man" localSheetId="5">#REF!</definedName>
    <definedName name="man" localSheetId="2">#REF!</definedName>
    <definedName name="man" localSheetId="1">#REF!</definedName>
    <definedName name="man">#REF!</definedName>
    <definedName name="man___0" localSheetId="5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 localSheetId="2">#REF!</definedName>
    <definedName name="manhole">#REF!</definedName>
    <definedName name="manish" localSheetId="2">#REF!</definedName>
    <definedName name="manish">#REF!</definedName>
    <definedName name="MarketType" localSheetId="2">#REF!</definedName>
    <definedName name="MarketType">#REF!</definedName>
    <definedName name="MarketType_4" localSheetId="2">#REF!</definedName>
    <definedName name="MarketType_4">#REF!</definedName>
    <definedName name="MarketType_6" localSheetId="2">#REF!</definedName>
    <definedName name="MarketType_6">#REF!</definedName>
    <definedName name="MarketType_Text" localSheetId="2">#REF!</definedName>
    <definedName name="MarketType_Text">#REF!</definedName>
    <definedName name="MarketType_Text_4" localSheetId="2">#REF!</definedName>
    <definedName name="MarketType_Text_4">#REF!</definedName>
    <definedName name="MarketType_Text_6" localSheetId="2">#REF!</definedName>
    <definedName name="MarketType_Text_6">#REF!</definedName>
    <definedName name="Masonary" localSheetId="5">'[42]Builtup Area'!#REF!</definedName>
    <definedName name="Masonary" localSheetId="2">#REF!</definedName>
    <definedName name="Masonary">#REF!</definedName>
    <definedName name="masterlist">#N/A</definedName>
    <definedName name="Mat" localSheetId="5">'[41]Break up Sheet'!#REF!</definedName>
    <definedName name="Mat" localSheetId="2">#REF!</definedName>
    <definedName name="Mat">#REF!</definedName>
    <definedName name="Material_rate_entry" localSheetId="5">#REF!</definedName>
    <definedName name="Material_rate_entry" localSheetId="2">#REF!</definedName>
    <definedName name="Material_rate_entry" localSheetId="1">#REF!</definedName>
    <definedName name="Material_rate_entry">#REF!</definedName>
    <definedName name="MATV" localSheetId="5">#REF!</definedName>
    <definedName name="MATV" localSheetId="2">#REF!</definedName>
    <definedName name="MATV">#REF!</definedName>
    <definedName name="mayflower" localSheetId="5">#REF!</definedName>
    <definedName name="mayflower" localSheetId="2">#REF!</definedName>
    <definedName name="mayflower">#REF!</definedName>
    <definedName name="MDF" localSheetId="2">#REF!</definedName>
    <definedName name="MDF">#REF!</definedName>
    <definedName name="meest" localSheetId="2">#REF!</definedName>
    <definedName name="meest">#REF!</definedName>
    <definedName name="mehead" localSheetId="2">#REF!</definedName>
    <definedName name="mehead">#REF!</definedName>
    <definedName name="mena" localSheetId="2">#REF!</definedName>
    <definedName name="mena">#REF!</definedName>
    <definedName name="MF">#REF!</definedName>
    <definedName name="MF___0">#REF!</definedName>
    <definedName name="MF___13">#REF!</definedName>
    <definedName name="MIS">#N/A</definedName>
    <definedName name="mm" localSheetId="5">#REF!</definedName>
    <definedName name="mm" localSheetId="2">#REF!</definedName>
    <definedName name="mm">#REF!</definedName>
    <definedName name="mmm" localSheetId="5">#REF!</definedName>
    <definedName name="mmm" localSheetId="2">#REF!</definedName>
    <definedName name="mmm">#REF!</definedName>
    <definedName name="mmmmmmmmmm" localSheetId="5">#REF!</definedName>
    <definedName name="mmmmmmmmmm" localSheetId="2">#REF!</definedName>
    <definedName name="mmmmmmmmmm">#REF!</definedName>
    <definedName name="mnvgdg" localSheetId="2">#REF!</definedName>
    <definedName name="mnvgdg">#REF!</definedName>
    <definedName name="mobi" localSheetId="2">#REF!</definedName>
    <definedName name="mobi">#REF!</definedName>
    <definedName name="Mobilization" localSheetId="2">#REF!</definedName>
    <definedName name="Mobilization">#REF!</definedName>
    <definedName name="Month1_Ending_Bal" localSheetId="2">#REF!</definedName>
    <definedName name="Month1_Ending_Bal">#REF!</definedName>
    <definedName name="Month2_Ending_Bal" localSheetId="2">#REF!</definedName>
    <definedName name="Month2_Ending_Bal">#REF!</definedName>
    <definedName name="Month3_Ending_Bal" localSheetId="2">#REF!</definedName>
    <definedName name="Month3_Ending_Bal">#REF!</definedName>
    <definedName name="Month4_Ending_Bal" localSheetId="2">#REF!</definedName>
    <definedName name="Month4_Ending_Bal">#REF!</definedName>
    <definedName name="Month5_Ending_Bal" localSheetId="2">#REF!</definedName>
    <definedName name="Month5_Ending_Bal">#REF!</definedName>
    <definedName name="Month6_Ending_Bal" localSheetId="2">#REF!</definedName>
    <definedName name="Month6_Ending_Bal">#REF!</definedName>
    <definedName name="MP" localSheetId="2" hidden="1">#REF!</definedName>
    <definedName name="MP" hidden="1">#REF!</definedName>
    <definedName name="ms" localSheetId="5">'[12]Structure Bills Qty'!$1:$3</definedName>
    <definedName name="ms">#REF!</definedName>
    <definedName name="MT_1" localSheetId="5">#REF!</definedName>
    <definedName name="MT_1" localSheetId="2">#REF!</definedName>
    <definedName name="MT_1" localSheetId="1">#REF!</definedName>
    <definedName name="MT_1">#REF!</definedName>
    <definedName name="MT_2" localSheetId="5">#REF!</definedName>
    <definedName name="MT_2" localSheetId="2">#REF!</definedName>
    <definedName name="MT_2">#REF!</definedName>
    <definedName name="MT_3" localSheetId="5">#REF!</definedName>
    <definedName name="MT_3" localSheetId="2">#REF!</definedName>
    <definedName name="MT_3">#REF!</definedName>
    <definedName name="MTV" localSheetId="2">#REF!</definedName>
    <definedName name="MTV">#REF!</definedName>
    <definedName name="MV_1" localSheetId="2">#REF!</definedName>
    <definedName name="MV_1">#REF!</definedName>
    <definedName name="MV_2" localSheetId="2">#REF!</definedName>
    <definedName name="MV_2">#REF!</definedName>
    <definedName name="MV_3" localSheetId="2">#REF!</definedName>
    <definedName name="MV_3">#REF!</definedName>
    <definedName name="MV_4" localSheetId="2">#REF!</definedName>
    <definedName name="MV_4">#REF!</definedName>
    <definedName name="MV_5" localSheetId="2">#REF!</definedName>
    <definedName name="MV_5">#REF!</definedName>
    <definedName name="n" localSheetId="5">MATCH(0.01,End_Bal,-1)+1</definedName>
    <definedName name="n" localSheetId="4">MATCH(0.01,End_Bal,-1)+1</definedName>
    <definedName name="n" localSheetId="2">MATCH(0.01,'Retaining wall'!End_Bal,-1)+1</definedName>
    <definedName name="n" localSheetId="1">MATCH(0.01,End_Bal,-1)+1</definedName>
    <definedName name="n" localSheetId="6">MATCH(0.01,End_Bal,-1)+1</definedName>
    <definedName name="n" localSheetId="7">MATCH(0.01,End_Bal,-1)+1</definedName>
    <definedName name="n">MATCH(0.01,End_Bal,-1)+1</definedName>
    <definedName name="N___0" localSheetId="5">#REF!</definedName>
    <definedName name="N___0">#REF!</definedName>
    <definedName name="N___13" localSheetId="5">#REF!</definedName>
    <definedName name="N___13">#REF!</definedName>
    <definedName name="nagappa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 localSheetId="5">#REF!</definedName>
    <definedName name="NBMF" localSheetId="2">#REF!</definedName>
    <definedName name="NBMF">#REF!</definedName>
    <definedName name="Neck" localSheetId="5">#REF!</definedName>
    <definedName name="Neck" localSheetId="2">#REF!</definedName>
    <definedName name="Neck">#REF!</definedName>
    <definedName name="NEW" localSheetId="2">#REF!</definedName>
    <definedName name="NEW">#REF!</definedName>
    <definedName name="nmmn" localSheetId="2">#REF!</definedName>
    <definedName name="nmmn">#REF!</definedName>
    <definedName name="NN">#REF!</definedName>
    <definedName name="NN___0">#REF!</definedName>
    <definedName name="NN___13">#REF!</definedName>
    <definedName name="nnn" localSheetId="2">#REF!</definedName>
    <definedName name="nnn">#REF!</definedName>
    <definedName name="no" localSheetId="5">[15]Slab!#REF!</definedName>
    <definedName name="no" localSheetId="2">#REF!</definedName>
    <definedName name="no">#REF!</definedName>
    <definedName name="nonmodular" localSheetId="5">#REF!</definedName>
    <definedName name="nonmodular" localSheetId="2">#REF!</definedName>
    <definedName name="nonmodular" localSheetId="1">#REF!</definedName>
    <definedName name="nonmodular">#REF!</definedName>
    <definedName name="nonmodular_4" localSheetId="5">#REF!</definedName>
    <definedName name="nonmodular_4" localSheetId="2">#REF!</definedName>
    <definedName name="nonmodular_4">#REF!</definedName>
    <definedName name="nonmodular_6" localSheetId="5">#REF!</definedName>
    <definedName name="nonmodular_6" localSheetId="2">#REF!</definedName>
    <definedName name="nonmodular_6">#REF!</definedName>
    <definedName name="NOT_SPECIFIED" localSheetId="2">#REF!</definedName>
    <definedName name="NOT_SPECIFIED">#REF!</definedName>
    <definedName name="note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 localSheetId="5">#REF!</definedName>
    <definedName name="ntesu" localSheetId="2">#REF!</definedName>
    <definedName name="ntesu">#REF!</definedName>
    <definedName name="Num_Pmt_Per_Year" localSheetId="5">#REF!</definedName>
    <definedName name="Num_Pmt_Per_Year" localSheetId="2">#REF!</definedName>
    <definedName name="Num_Pmt_Per_Year">#REF!</definedName>
    <definedName name="Number_of_Payments" localSheetId="5">MATCH(0.01,End_Bal,-1)+1</definedName>
    <definedName name="Number_of_Payments" localSheetId="4">MATCH(0.01,End_Bal,-1)+1</definedName>
    <definedName name="Number_of_Payments" localSheetId="2">MATCH(0.01,'Retaining wall'!End_Bal,-1)+1</definedName>
    <definedName name="Number_of_Payments" localSheetId="1">MATCH(0.01,End_Bal,-1)+1</definedName>
    <definedName name="Number_of_Payments" localSheetId="6">MATCH(0.01,End_Bal,-1)+1</definedName>
    <definedName name="Number_of_Payments" localSheetId="7">MATCH(0.01,End_Bal,-1)+1</definedName>
    <definedName name="Number_of_Payments">MATCH(0.01,End_Bal,-1)+1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y">#REF!</definedName>
    <definedName name="Ny___0">#REF!</definedName>
    <definedName name="Ny___13">#REF!</definedName>
    <definedName name="o" localSheetId="2">#REF!</definedName>
    <definedName name="o">#REF!</definedName>
    <definedName name="obpl" localSheetId="2">#REF!</definedName>
    <definedName name="obpl">#REF!</definedName>
    <definedName name="octf" localSheetId="2">#REF!</definedName>
    <definedName name="octf">#REF!</definedName>
    <definedName name="OfficeBoys" localSheetId="2">#REF!</definedName>
    <definedName name="OfficeBoys">#REF!</definedName>
    <definedName name="oio" localSheetId="2">#REF!</definedName>
    <definedName name="oio">#REF!</definedName>
    <definedName name="oipo" localSheetId="2">#REF!</definedName>
    <definedName name="oipo">#REF!</definedName>
    <definedName name="ok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 localSheetId="5">#REF!</definedName>
    <definedName name="ool" localSheetId="2">#REF!</definedName>
    <definedName name="ool">#REF!</definedName>
    <definedName name="ooooooooo" localSheetId="5">#REF!</definedName>
    <definedName name="ooooooooo" localSheetId="2">#REF!</definedName>
    <definedName name="ooooooooo">#REF!</definedName>
    <definedName name="ooopp">#REF!</definedName>
    <definedName name="Open" localSheetId="5">#REF!</definedName>
    <definedName name="Open" localSheetId="2">#REF!</definedName>
    <definedName name="Open">#REF!</definedName>
    <definedName name="option22" localSheetId="2">#REF!</definedName>
    <definedName name="option22">#REF!</definedName>
    <definedName name="osdnvkls" localSheetId="5" hidden="1">#REF!</definedName>
    <definedName name="osdnvkls" localSheetId="4" hidden="1">'[42]Labor abs-NMR'!$I$1:$I$7</definedName>
    <definedName name="osdnvkls" hidden="1">#REF!</definedName>
    <definedName name="OVER_HEADS_ENTRY" localSheetId="5">#REF!</definedName>
    <definedName name="OVER_HEADS_ENTRY" localSheetId="2">#REF!</definedName>
    <definedName name="OVER_HEADS_ENTRY" localSheetId="1">#REF!</definedName>
    <definedName name="OVER_HEADS_ENTRY">#REF!</definedName>
    <definedName name="Overall_Summary_Title" localSheetId="5">#REF!</definedName>
    <definedName name="Overall_Summary_Title" localSheetId="2">#REF!</definedName>
    <definedName name="Overall_Summary_Title">#REF!</definedName>
    <definedName name="OVERHEADS" localSheetId="5">#REF!</definedName>
    <definedName name="OVERHEADS" localSheetId="2">#REF!</definedName>
    <definedName name="OVERHEADS">#REF!</definedName>
    <definedName name="OwnAcctNum" localSheetId="2">#REF!</definedName>
    <definedName name="OwnAcctNum">#REF!</definedName>
    <definedName name="OwnAcctNum_4" localSheetId="2">#REF!</definedName>
    <definedName name="OwnAcctNum_4">#REF!</definedName>
    <definedName name="OwnAcctNum_6" localSheetId="2">#REF!</definedName>
    <definedName name="OwnAcctNum_6">#REF!</definedName>
    <definedName name="P" localSheetId="2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 localSheetId="5">'[23]RA-markate'!$A$389:$B$1034</definedName>
    <definedName name="part">#REF!</definedName>
    <definedName name="paul">50000</definedName>
    <definedName name="Pay_Date" localSheetId="5">#REF!</definedName>
    <definedName name="Pay_Date" localSheetId="2">#REF!</definedName>
    <definedName name="Pay_Date" localSheetId="1">#REF!</definedName>
    <definedName name="Pay_Date">#REF!</definedName>
    <definedName name="Pay_Num" localSheetId="5">#REF!</definedName>
    <definedName name="Pay_Num" localSheetId="2">#REF!</definedName>
    <definedName name="Pay_Num">#REF!</definedName>
    <definedName name="Payment_Date" localSheetId="5">DATE(YEAR(Loan_Start),MONTH(Loan_Start)+Payment_Number,DAY(Loan_Start))</definedName>
    <definedName name="Payment_Date" localSheetId="4">DATE(YEAR(Loan_Start),MONTH(Loan_Start)+Payment_Number,DAY(Loan_Start))</definedName>
    <definedName name="Payment_Date" localSheetId="2">DATE(YEAR('Retaining wall'!Loan_Start),MONTH('Retaining wall'!Loan_Start)+Payment_Number,DAY('Retaining wall'!Loan_Start))</definedName>
    <definedName name="Payment_Date" localSheetId="1">DATE(YEAR(Loan_Start),MONTH(Loan_Start)+Payment_Number,DAY(Loan_Start))</definedName>
    <definedName name="Payment_Date" localSheetId="6">DATE(YEAR(Loan_Start),MONTH(Loan_Start)+Payment_Number,DAY(Loan_Start))</definedName>
    <definedName name="Payment_Date" localSheetId="7">DATE(YEAR(Loan_Start),MONTH(Loan_Start)+Payment_Number,DAY(Loan_Start))</definedName>
    <definedName name="Payment_Date">DATE(YEAR(Loan_Start),MONTH(Loan_Start)+Payment_Number,DAY(Loan_Start))</definedName>
    <definedName name="pb" localSheetId="5">#REF!</definedName>
    <definedName name="pb" localSheetId="2">#REF!</definedName>
    <definedName name="pb" localSheetId="1">#REF!</definedName>
    <definedName name="pb">#REF!</definedName>
    <definedName name="pb___0" localSheetId="5">#REF!</definedName>
    <definedName name="pb___0" localSheetId="1">#REF!</definedName>
    <definedName name="pb___0">#REF!</definedName>
    <definedName name="pb___11" localSheetId="5">#REF!</definedName>
    <definedName name="pb___11" localSheetId="1">#REF!</definedName>
    <definedName name="pb___11">#REF!</definedName>
    <definedName name="pb___12">#REF!</definedName>
    <definedName name="PBILL" localSheetId="2">#REF!</definedName>
    <definedName name="PBILL">#REF!</definedName>
    <definedName name="Pbx" localSheetId="5">[11]Design!#REF!</definedName>
    <definedName name="Pbx" localSheetId="2">#REF!</definedName>
    <definedName name="Pbx" localSheetId="1">#REF!</definedName>
    <definedName name="Pbx">#REF!</definedName>
    <definedName name="Pby" localSheetId="5">[11]Design!#REF!</definedName>
    <definedName name="Pby" localSheetId="2">#REF!</definedName>
    <definedName name="Pby" localSheetId="1">#REF!</definedName>
    <definedName name="Pby">#REF!</definedName>
    <definedName name="PCC" localSheetId="5">'[43]RCC,Ret. Wall'!#REF!</definedName>
    <definedName name="PCC">#REF!</definedName>
    <definedName name="pd" localSheetId="5">'[6]Beam FF,SF Blk 1'!$D$22</definedName>
    <definedName name="pd">#REF!</definedName>
    <definedName name="PD_1" localSheetId="5">#REF!</definedName>
    <definedName name="PD_1" localSheetId="2">#REF!</definedName>
    <definedName name="PD_1" localSheetId="1">#REF!</definedName>
    <definedName name="PD_1">#REF!</definedName>
    <definedName name="PEDESTAL" localSheetId="5">#REF!</definedName>
    <definedName name="PEDESTAL" localSheetId="2">#REF!</definedName>
    <definedName name="PEDESTAL">#REF!</definedName>
    <definedName name="pH">#REF!</definedName>
    <definedName name="pH___0">#REF!</definedName>
    <definedName name="pH___13" localSheetId="5">#REF!</definedName>
    <definedName name="pH___13">#REF!</definedName>
    <definedName name="PhaseCode" localSheetId="2">#REF!</definedName>
    <definedName name="PhaseCode">#REF!</definedName>
    <definedName name="pioi" localSheetId="2">#REF!</definedName>
    <definedName name="pioi">#REF!</definedName>
    <definedName name="PL_1" localSheetId="2">#REF!</definedName>
    <definedName name="PL_1">#REF!</definedName>
    <definedName name="Plant" localSheetId="2">#REF!</definedName>
    <definedName name="Plant">#REF!</definedName>
    <definedName name="plants" localSheetId="2">#REF!</definedName>
    <definedName name="plants">#REF!</definedName>
    <definedName name="Plinth_beam" localSheetId="2">#REF!</definedName>
    <definedName name="Plinth_beam">#REF!</definedName>
    <definedName name="plumbing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 localSheetId="5">#REF!</definedName>
    <definedName name="PLYWOOD" localSheetId="2">#REF!</definedName>
    <definedName name="PLYWOOD">#REF!</definedName>
    <definedName name="PM" localSheetId="5">#REF!</definedName>
    <definedName name="PM" localSheetId="2">#REF!</definedName>
    <definedName name="PM">#REF!</definedName>
    <definedName name="po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 localSheetId="5">#REF!</definedName>
    <definedName name="PO.1" localSheetId="2">#REF!</definedName>
    <definedName name="PO.1">#REF!</definedName>
    <definedName name="PO.2" localSheetId="5">#REF!</definedName>
    <definedName name="PO.2" localSheetId="2">#REF!</definedName>
    <definedName name="PO.2">#REF!</definedName>
    <definedName name="PO_1" localSheetId="5">#REF!</definedName>
    <definedName name="PO_1" localSheetId="2">#REF!</definedName>
    <definedName name="PO_1">#REF!</definedName>
    <definedName name="PO_2" localSheetId="2">#REF!</definedName>
    <definedName name="PO_2">#REF!</definedName>
    <definedName name="PO_3" localSheetId="2">#REF!</definedName>
    <definedName name="PO_3">#REF!</definedName>
    <definedName name="po_4" localSheetId="2">#REF!</definedName>
    <definedName name="po_4">#REF!</definedName>
    <definedName name="po_6" localSheetId="2">#REF!</definedName>
    <definedName name="po_6">#REF!</definedName>
    <definedName name="poles" localSheetId="5">'[12]Structure Bills Qty'!$A$6:$M$13</definedName>
    <definedName name="poles">#REF!</definedName>
    <definedName name="pp" localSheetId="5" hidden="1">#REF!</definedName>
    <definedName name="pp" localSheetId="4" hidden="1">#REF!</definedName>
    <definedName name="pp" localSheetId="2" hidden="1">#REF!</definedName>
    <definedName name="pp" localSheetId="1" hidden="1">#REF!</definedName>
    <definedName name="pp" hidden="1">#REF!</definedName>
    <definedName name="pppppppppp" localSheetId="5">#REF!</definedName>
    <definedName name="pppppppppp" localSheetId="2">#REF!</definedName>
    <definedName name="pppppppppp">#REF!</definedName>
    <definedName name="pr" localSheetId="5">#REF!</definedName>
    <definedName name="pr" localSheetId="2">#REF!</definedName>
    <definedName name="pr">#REF!</definedName>
    <definedName name="prasad145" localSheetId="2">#REF!</definedName>
    <definedName name="prasad145">#REF!</definedName>
    <definedName name="prasad146" localSheetId="2">#REF!</definedName>
    <definedName name="prasad146">#REF!</definedName>
    <definedName name="pre" localSheetId="2">#REF!</definedName>
    <definedName name="pre">#REF!</definedName>
    <definedName name="preli" localSheetId="2">#REF!</definedName>
    <definedName name="preli">#REF!</definedName>
    <definedName name="PRELIM" localSheetId="2">#REF!</definedName>
    <definedName name="PRELIM">#REF!</definedName>
    <definedName name="Preliminaries" localSheetId="2">#REF!</definedName>
    <definedName name="Preliminaries">#REF!</definedName>
    <definedName name="preliminary" localSheetId="2">#REF!</definedName>
    <definedName name="preliminary">#REF!</definedName>
    <definedName name="prelim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 localSheetId="5">#REF!</definedName>
    <definedName name="Prelm_Exp" localSheetId="2">#REF!</definedName>
    <definedName name="Prelm_Exp">#REF!</definedName>
    <definedName name="PREMI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 localSheetId="5">#REF!</definedName>
    <definedName name="PRIME" localSheetId="2">#REF!</definedName>
    <definedName name="PRIME">#REF!</definedName>
    <definedName name="PrimeAddress" localSheetId="5">#REF!</definedName>
    <definedName name="PrimeAddress" localSheetId="2">#REF!</definedName>
    <definedName name="PrimeAddress">#REF!</definedName>
    <definedName name="PrimeAddress_4" localSheetId="5">#REF!</definedName>
    <definedName name="PrimeAddress_4" localSheetId="2">#REF!</definedName>
    <definedName name="PrimeAddress_4">#REF!</definedName>
    <definedName name="PrimeAddress_6" localSheetId="2">#REF!</definedName>
    <definedName name="PrimeAddress_6">#REF!</definedName>
    <definedName name="PrimeCity" localSheetId="2">#REF!</definedName>
    <definedName name="PrimeCity">#REF!</definedName>
    <definedName name="PrimeCity_4" localSheetId="2">#REF!</definedName>
    <definedName name="PrimeCity_4">#REF!</definedName>
    <definedName name="PrimeCity_6" localSheetId="2">#REF!</definedName>
    <definedName name="PrimeCity_6">#REF!</definedName>
    <definedName name="PrimeName" localSheetId="2">#REF!</definedName>
    <definedName name="PrimeName">#REF!</definedName>
    <definedName name="PrimeName_4" localSheetId="2">#REF!</definedName>
    <definedName name="PrimeName_4">#REF!</definedName>
    <definedName name="PrimeName_6" localSheetId="2">#REF!</definedName>
    <definedName name="PrimeName_6">#REF!</definedName>
    <definedName name="PrimePostal" localSheetId="2">#REF!</definedName>
    <definedName name="PrimePostal">#REF!</definedName>
    <definedName name="PrimePostal_4" localSheetId="2">#REF!</definedName>
    <definedName name="PrimePostal_4">#REF!</definedName>
    <definedName name="PrimePostal_6" localSheetId="2">#REF!</definedName>
    <definedName name="PrimePostal_6">#REF!</definedName>
    <definedName name="PrimePrio" localSheetId="2">#REF!</definedName>
    <definedName name="PrimePrio">#REF!</definedName>
    <definedName name="PrimePrio_4" localSheetId="2">#REF!</definedName>
    <definedName name="PrimePrio_4">#REF!</definedName>
    <definedName name="PrimePrio_6" localSheetId="2">#REF!</definedName>
    <definedName name="PrimePrio_6">#REF!</definedName>
    <definedName name="PrimePrio_Text" localSheetId="2">#REF!</definedName>
    <definedName name="PrimePrio_Text">#REF!</definedName>
    <definedName name="PrimePrio_Text_4" localSheetId="2">#REF!</definedName>
    <definedName name="PrimePrio_Text_4">#REF!</definedName>
    <definedName name="PrimePrio_Text_6" localSheetId="2">#REF!</definedName>
    <definedName name="PrimePrio_Text_6">#REF!</definedName>
    <definedName name="PrimeState" localSheetId="2">#REF!</definedName>
    <definedName name="PrimeState">#REF!</definedName>
    <definedName name="PrimeState_4" localSheetId="2">#REF!</definedName>
    <definedName name="PrimeState_4">#REF!</definedName>
    <definedName name="PrimeState_6" localSheetId="2">#REF!</definedName>
    <definedName name="PrimeState_6">#REF!</definedName>
    <definedName name="prin" localSheetId="2">#REF!</definedName>
    <definedName name="prin">#REF!</definedName>
    <definedName name="Princ" localSheetId="2">#REF!</definedName>
    <definedName name="Princ">#REF!</definedName>
    <definedName name="Principal" localSheetId="2">#REF!</definedName>
    <definedName name="Principal">#REF!</definedName>
    <definedName name="Print" localSheetId="2">#REF!</definedName>
    <definedName name="Print">#REF!</definedName>
    <definedName name="print_ar" localSheetId="2">#REF!</definedName>
    <definedName name="print_ar">#REF!</definedName>
    <definedName name="_xlnm.Print_Area" localSheetId="2">#REF!</definedName>
    <definedName name="_xlnm.Print_Area">#REF!</definedName>
    <definedName name="PRINT_AREA_MI" localSheetId="2">#REF!</definedName>
    <definedName name="PRINT_AREA_MI" localSheetId="1">#REF!</definedName>
    <definedName name="PRINT_AREA_MI">#REF!</definedName>
    <definedName name="PRINT_AREA_MI___0" localSheetId="1">#REF!</definedName>
    <definedName name="PRINT_AREA_MI___0">#REF!</definedName>
    <definedName name="PRINT_AREA_MI_4" localSheetId="2">#REF!</definedName>
    <definedName name="PRINT_AREA_MI_4">#REF!</definedName>
    <definedName name="PRINT_AREA_MI_6" localSheetId="2">#REF!</definedName>
    <definedName name="PRINT_AREA_MI_6">#REF!</definedName>
    <definedName name="Print_Area_Reset" localSheetId="5">OFFSET(Beams!Full_Print,0,0,Beams!Last_Row)</definedName>
    <definedName name="Print_Area_Reset" localSheetId="4">OFFSET(Full_Print,0,0,Columns!Last_Row)</definedName>
    <definedName name="Print_Area_Reset" localSheetId="2">OFFSET('Retaining wall'!Full_Print,0,0,'Retaining wall'!Last_Row)</definedName>
    <definedName name="Print_Area_Reset" localSheetId="1">OFFSET('RW Footing'!Full_Print,0,0,'RW Footing'!Last_Row)</definedName>
    <definedName name="Print_Area_Reset" localSheetId="6">OFFSET(Full_Print,0,0,Slabs!Last_Row)</definedName>
    <definedName name="Print_Area_Reset" localSheetId="7">OFFSET(Full_Print,0,0,'Staircase '!Last_Row)</definedName>
    <definedName name="Print_Area_Reset">OFFSET(Full_Print,0,0,Last_Row)</definedName>
    <definedName name="_xlnm.Print_Titles" localSheetId="5">#REF!</definedName>
    <definedName name="_xlnm.Print_Titles" localSheetId="2">#REF!</definedName>
    <definedName name="_xlnm.Print_Titles" localSheetId="1">#REF!</definedName>
    <definedName name="_xlnm.Print_Titles">#REF!</definedName>
    <definedName name="priya" localSheetId="5">#REF!</definedName>
    <definedName name="priya" localSheetId="2">#REF!</definedName>
    <definedName name="priya">#REF!</definedName>
    <definedName name="priya1" localSheetId="5">'[44]Rate analysis'!$C$2</definedName>
    <definedName name="priya1">#REF!</definedName>
    <definedName name="pro" localSheetId="5">'[45]Break up Sheet'!#REF!</definedName>
    <definedName name="pro" localSheetId="2">#REF!</definedName>
    <definedName name="pro" localSheetId="1">#REF!</definedName>
    <definedName name="pro">#REF!</definedName>
    <definedName name="PROD" localSheetId="5">#REF!</definedName>
    <definedName name="PROD" localSheetId="2">#REF!</definedName>
    <definedName name="PROD" localSheetId="1">#REF!</definedName>
    <definedName name="PROD">#REF!</definedName>
    <definedName name="PROD_4" localSheetId="5">#REF!</definedName>
    <definedName name="PROD_4" localSheetId="2">#REF!</definedName>
    <definedName name="PROD_4">#REF!</definedName>
    <definedName name="PROD_6" localSheetId="5">#REF!</definedName>
    <definedName name="PROD_6" localSheetId="2">#REF!</definedName>
    <definedName name="PROD_6">#REF!</definedName>
    <definedName name="ProdCode1" localSheetId="2">#REF!</definedName>
    <definedName name="ProdCode1">#REF!</definedName>
    <definedName name="ProdCode1_4" localSheetId="2">#REF!</definedName>
    <definedName name="ProdCode1_4">#REF!</definedName>
    <definedName name="ProdCode1_6" localSheetId="2">#REF!</definedName>
    <definedName name="ProdCode1_6">#REF!</definedName>
    <definedName name="ProdCode1_Text" localSheetId="2">#REF!</definedName>
    <definedName name="ProdCode1_Text">#REF!</definedName>
    <definedName name="ProdCode1_Text_4" localSheetId="2">#REF!</definedName>
    <definedName name="ProdCode1_Text_4">#REF!</definedName>
    <definedName name="ProdCode1_Text_6" localSheetId="2">#REF!</definedName>
    <definedName name="ProdCode1_Text_6">#REF!</definedName>
    <definedName name="ProdCode2" localSheetId="2">#REF!</definedName>
    <definedName name="ProdCode2">#REF!</definedName>
    <definedName name="ProdCode2_4" localSheetId="2">#REF!</definedName>
    <definedName name="ProdCode2_4">#REF!</definedName>
    <definedName name="ProdCode2_6" localSheetId="2">#REF!</definedName>
    <definedName name="ProdCode2_6">#REF!</definedName>
    <definedName name="ProdCode2_Text" localSheetId="2">#REF!</definedName>
    <definedName name="ProdCode2_Text">#REF!</definedName>
    <definedName name="ProdCode2_Text_4" localSheetId="2">#REF!</definedName>
    <definedName name="ProdCode2_Text_4">#REF!</definedName>
    <definedName name="ProdCode2_Text_6" localSheetId="2">#REF!</definedName>
    <definedName name="ProdCode2_Text_6">#REF!</definedName>
    <definedName name="ProdCode3" localSheetId="2">#REF!</definedName>
    <definedName name="ProdCode3">#REF!</definedName>
    <definedName name="ProdCode3_4" localSheetId="2">#REF!</definedName>
    <definedName name="ProdCode3_4">#REF!</definedName>
    <definedName name="ProdCode3_6" localSheetId="2">#REF!</definedName>
    <definedName name="ProdCode3_6">#REF!</definedName>
    <definedName name="ProdCode3_Text" localSheetId="2">#REF!</definedName>
    <definedName name="ProdCode3_Text">#REF!</definedName>
    <definedName name="ProdCode3_Text_4" localSheetId="2">#REF!</definedName>
    <definedName name="ProdCode3_Text_4">#REF!</definedName>
    <definedName name="ProdCode3_Text_6" localSheetId="2">#REF!</definedName>
    <definedName name="ProdCode3_Text_6">#REF!</definedName>
    <definedName name="PRODCODE3KJGSCJKSDHCV" localSheetId="2">#REF!</definedName>
    <definedName name="PRODCODE3KJGSCJKSDHCV">#REF!</definedName>
    <definedName name="ProdCode4" localSheetId="2">#REF!</definedName>
    <definedName name="ProdCode4">#REF!</definedName>
    <definedName name="ProdCode4_4" localSheetId="2">#REF!</definedName>
    <definedName name="ProdCode4_4">#REF!</definedName>
    <definedName name="ProdCode4_6" localSheetId="2">#REF!</definedName>
    <definedName name="ProdCode4_6">#REF!</definedName>
    <definedName name="ProdCode4_Text" localSheetId="2">#REF!</definedName>
    <definedName name="ProdCode4_Text">#REF!</definedName>
    <definedName name="ProdCode4_Text_4" localSheetId="2">#REF!</definedName>
    <definedName name="ProdCode4_Text_4">#REF!</definedName>
    <definedName name="ProdCode4_Text_6" localSheetId="2">#REF!</definedName>
    <definedName name="ProdCode4_Text_6">#REF!</definedName>
    <definedName name="ProdCode5" localSheetId="2">#REF!</definedName>
    <definedName name="ProdCode5">#REF!</definedName>
    <definedName name="ProdCode5_4" localSheetId="2">#REF!</definedName>
    <definedName name="ProdCode5_4">#REF!</definedName>
    <definedName name="ProdCode5_6" localSheetId="2">#REF!</definedName>
    <definedName name="ProdCode5_6">#REF!</definedName>
    <definedName name="ProdCode5_Text" localSheetId="2">#REF!</definedName>
    <definedName name="ProdCode5_Text">#REF!</definedName>
    <definedName name="ProdCode5_Text_4" localSheetId="2">#REF!</definedName>
    <definedName name="ProdCode5_Text_4">#REF!</definedName>
    <definedName name="ProdCode5_Text_6" localSheetId="2">#REF!</definedName>
    <definedName name="ProdCode5_Text_6">#REF!</definedName>
    <definedName name="ProdPct1" localSheetId="2">#REF!</definedName>
    <definedName name="ProdPct1">#REF!</definedName>
    <definedName name="ProdPct1_4" localSheetId="2">#REF!</definedName>
    <definedName name="ProdPct1_4">#REF!</definedName>
    <definedName name="ProdPct1_6" localSheetId="2">#REF!</definedName>
    <definedName name="ProdPct1_6">#REF!</definedName>
    <definedName name="ProdPct2" localSheetId="2">#REF!</definedName>
    <definedName name="ProdPct2">#REF!</definedName>
    <definedName name="ProdPct2_4" localSheetId="2">#REF!</definedName>
    <definedName name="ProdPct2_4">#REF!</definedName>
    <definedName name="ProdPct2_6" localSheetId="2">#REF!</definedName>
    <definedName name="ProdPct2_6">#REF!</definedName>
    <definedName name="ProdPct3" localSheetId="2">#REF!</definedName>
    <definedName name="ProdPct3">#REF!</definedName>
    <definedName name="ProdPct3_4" localSheetId="2">#REF!</definedName>
    <definedName name="ProdPct3_4">#REF!</definedName>
    <definedName name="ProdPct3_6" localSheetId="2">#REF!</definedName>
    <definedName name="ProdPct3_6">#REF!</definedName>
    <definedName name="ProdPct4" localSheetId="2">#REF!</definedName>
    <definedName name="ProdPct4">#REF!</definedName>
    <definedName name="ProdPct4_4" localSheetId="2">#REF!</definedName>
    <definedName name="ProdPct4_4">#REF!</definedName>
    <definedName name="ProdPct4_6" localSheetId="2">#REF!</definedName>
    <definedName name="ProdPct4_6">#REF!</definedName>
    <definedName name="ProdPct5" localSheetId="2">#REF!</definedName>
    <definedName name="ProdPct5">#REF!</definedName>
    <definedName name="ProdPct5_4" localSheetId="2">#REF!</definedName>
    <definedName name="ProdPct5_4">#REF!</definedName>
    <definedName name="ProdPct5_6" localSheetId="2">#REF!</definedName>
    <definedName name="ProdPct5_6">#REF!</definedName>
    <definedName name="ProjAddress1" localSheetId="2">#REF!</definedName>
    <definedName name="ProjAddress1">#REF!</definedName>
    <definedName name="ProjAddress1_4" localSheetId="2">#REF!</definedName>
    <definedName name="ProjAddress1_4">#REF!</definedName>
    <definedName name="ProjAddress1_6" localSheetId="2">#REF!</definedName>
    <definedName name="ProjAddress1_6">#REF!</definedName>
    <definedName name="ProjAddress2" localSheetId="2">#REF!</definedName>
    <definedName name="ProjAddress2">#REF!</definedName>
    <definedName name="ProjAddress2_4" localSheetId="2">#REF!</definedName>
    <definedName name="ProjAddress2_4">#REF!</definedName>
    <definedName name="ProjAddress2_6" localSheetId="2">#REF!</definedName>
    <definedName name="ProjAddress2_6">#REF!</definedName>
    <definedName name="ProjCity" localSheetId="2">#REF!</definedName>
    <definedName name="ProjCity">#REF!</definedName>
    <definedName name="ProjCity_4" localSheetId="2">#REF!</definedName>
    <definedName name="ProjCity_4">#REF!</definedName>
    <definedName name="ProjCity_6" localSheetId="2">#REF!</definedName>
    <definedName name="ProjCity_6">#REF!</definedName>
    <definedName name="ProjCity1" localSheetId="2">#REF!</definedName>
    <definedName name="ProjCity1">#REF!</definedName>
    <definedName name="ProjCountry" localSheetId="2">#REF!</definedName>
    <definedName name="ProjCountry">#REF!</definedName>
    <definedName name="ProjCountry_4" localSheetId="2">#REF!</definedName>
    <definedName name="ProjCountry_4">#REF!</definedName>
    <definedName name="ProjCountry_6" localSheetId="2">#REF!</definedName>
    <definedName name="ProjCountry_6">#REF!</definedName>
    <definedName name="ProjCounty" localSheetId="2">#REF!</definedName>
    <definedName name="ProjCounty">#REF!</definedName>
    <definedName name="ProjCounty_4" localSheetId="2">#REF!</definedName>
    <definedName name="ProjCounty_4">#REF!</definedName>
    <definedName name="ProjCounty_6" localSheetId="2">#REF!</definedName>
    <definedName name="ProjCounty_6">#REF!</definedName>
    <definedName name="project" localSheetId="2">#REF!</definedName>
    <definedName name="project">#REF!</definedName>
    <definedName name="ProjectLocation" localSheetId="2">#REF!</definedName>
    <definedName name="ProjectLocation">#REF!</definedName>
    <definedName name="ProjectNumber" localSheetId="2">#REF!</definedName>
    <definedName name="ProjectNumber">#REF!</definedName>
    <definedName name="ProjectSubtitle" localSheetId="2">#REF!</definedName>
    <definedName name="ProjectSubtitle">#REF!</definedName>
    <definedName name="ProjectTitle" localSheetId="2">#REF!</definedName>
    <definedName name="ProjectTitle">#REF!</definedName>
    <definedName name="ProjName" localSheetId="2">#REF!</definedName>
    <definedName name="ProjName">#REF!</definedName>
    <definedName name="ProjName_4" localSheetId="2">#REF!</definedName>
    <definedName name="ProjName_4">#REF!</definedName>
    <definedName name="ProjName_6" localSheetId="2">#REF!</definedName>
    <definedName name="ProjName_6">#REF!</definedName>
    <definedName name="ProjNum" localSheetId="2">#REF!</definedName>
    <definedName name="ProjNum">#REF!</definedName>
    <definedName name="ProjNum_4" localSheetId="2">#REF!</definedName>
    <definedName name="ProjNum_4">#REF!</definedName>
    <definedName name="ProjNum_6" localSheetId="2">#REF!</definedName>
    <definedName name="ProjNum_6">#REF!</definedName>
    <definedName name="ProjPostal" localSheetId="2">#REF!</definedName>
    <definedName name="ProjPostal">#REF!</definedName>
    <definedName name="ProjPostal_4" localSheetId="2">#REF!</definedName>
    <definedName name="ProjPostal_4">#REF!</definedName>
    <definedName name="ProjPostal_6" localSheetId="2">#REF!</definedName>
    <definedName name="ProjPostal_6">#REF!</definedName>
    <definedName name="ProjState" localSheetId="2">#REF!</definedName>
    <definedName name="ProjState">#REF!</definedName>
    <definedName name="ProjState_4" localSheetId="2">#REF!</definedName>
    <definedName name="ProjState_4">#REF!</definedName>
    <definedName name="ProjState_6" localSheetId="2">#REF!</definedName>
    <definedName name="ProjState_6">#REF!</definedName>
    <definedName name="PS">#REF!</definedName>
    <definedName name="PS___0">#REF!</definedName>
    <definedName name="PS___13">#REF!</definedName>
    <definedName name="PSABillingMethod" localSheetId="2">#REF!</definedName>
    <definedName name="PSABillingMethod">#REF!</definedName>
    <definedName name="PSABillingMethod_4" localSheetId="2">#REF!</definedName>
    <definedName name="PSABillingMethod_4">#REF!</definedName>
    <definedName name="PSABillingMethod_6" localSheetId="2">#REF!</definedName>
    <definedName name="PSABillingMethod_6">#REF!</definedName>
    <definedName name="pss" localSheetId="2">#REF!</definedName>
    <definedName name="pss">#REF!</definedName>
    <definedName name="pt" localSheetId="5">'[46]HF Blk 1'!#REF!</definedName>
    <definedName name="pt" localSheetId="4">'[45]HF Blk 1'!#REF!</definedName>
    <definedName name="pt" localSheetId="2">#REF!</definedName>
    <definedName name="pt" localSheetId="6">'[45]HF Blk 1'!#REF!</definedName>
    <definedName name="pt" localSheetId="7">'[45]HF Blk 1'!#REF!</definedName>
    <definedName name="pt">#REF!</definedName>
    <definedName name="pun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5">[11]Design!#REF!</definedName>
    <definedName name="Puz" localSheetId="2">#REF!</definedName>
    <definedName name="Puz">#REF!</definedName>
    <definedName name="PV" localSheetId="6">#REF!</definedName>
    <definedName name="PV">#REF!</definedName>
    <definedName name="q" localSheetId="5">#REF!</definedName>
    <definedName name="q" localSheetId="2">#REF!</definedName>
    <definedName name="q" localSheetId="1">#REF!</definedName>
    <definedName name="q">#REF!</definedName>
    <definedName name="qa" localSheetId="5">[47]Sheet1!$A$2:$F$262</definedName>
    <definedName name="qa">#REF!</definedName>
    <definedName name="Qc">#REF!</definedName>
    <definedName name="Qc___0">#REF!</definedName>
    <definedName name="Qc___13" localSheetId="5">#REF!</definedName>
    <definedName name="Qc___13" localSheetId="2">#REF!</definedName>
    <definedName name="Qc___13" localSheetId="1">#REF!</definedName>
    <definedName name="Qc___13">#REF!</definedName>
    <definedName name="Qf" localSheetId="5">#REF!</definedName>
    <definedName name="Qf" localSheetId="1">#REF!</definedName>
    <definedName name="Qf">#REF!</definedName>
    <definedName name="Qf___0" localSheetId="5">#REF!</definedName>
    <definedName name="Qf___0" localSheetId="1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4" hidden="1">#REF!</definedName>
    <definedName name="qq" localSheetId="2" hidden="1">#REF!</definedName>
    <definedName name="qq" hidden="1">#REF!</definedName>
    <definedName name="QRQWD" localSheetId="2">#REF!</definedName>
    <definedName name="QRQWD">#REF!</definedName>
    <definedName name="Qspan">#REF!</definedName>
    <definedName name="QTY" localSheetId="2">#REF!</definedName>
    <definedName name="QTY">#REF!</definedName>
    <definedName name="qua" localSheetId="2">#REF!</definedName>
    <definedName name="qua">#REF!</definedName>
    <definedName name="Quantity" localSheetId="2">#REF!</definedName>
    <definedName name="Quantity">#REF!</definedName>
    <definedName name="QUANTITY1" localSheetId="2">#REF!</definedName>
    <definedName name="QUANTITY1">#REF!</definedName>
    <definedName name="Quantity2" localSheetId="6">#REF!</definedName>
    <definedName name="Quantity2">#REF!</definedName>
    <definedName name="quar" localSheetId="2">#REF!</definedName>
    <definedName name="quar">#REF!</definedName>
    <definedName name="QUARTZ" localSheetId="2">#REF!</definedName>
    <definedName name="QUARTZ">#REF!</definedName>
    <definedName name="quotient">"denominator"</definedName>
    <definedName name="qw" localSheetId="5">#REF!</definedName>
    <definedName name="qw" localSheetId="2">#REF!</definedName>
    <definedName name="qw">#REF!</definedName>
    <definedName name="qwe" localSheetId="5">[47]Sheet1!$2:$2</definedName>
    <definedName name="qwe">#REF!</definedName>
    <definedName name="qwerwqerwe" localSheetId="5">#REF!</definedName>
    <definedName name="qwerwqerwe" localSheetId="2">#REF!</definedName>
    <definedName name="qwerwqerwe" localSheetId="1">#REF!</definedName>
    <definedName name="qwerwqerwe">#REF!</definedName>
    <definedName name="ra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localSheetId="5">#REF!</definedName>
    <definedName name="rad" localSheetId="2">#REF!</definedName>
    <definedName name="rad">#REF!</definedName>
    <definedName name="radhika" localSheetId="5">'[48]Break up Sheet'!#REF!</definedName>
    <definedName name="radhika" localSheetId="2">#REF!</definedName>
    <definedName name="radhika" localSheetId="1">#REF!</definedName>
    <definedName name="radhika">#REF!</definedName>
    <definedName name="rahaer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5">#REF!</definedName>
    <definedName name="RANGE" localSheetId="2">#REF!</definedName>
    <definedName name="RANGE">#REF!</definedName>
    <definedName name="RANGE1" localSheetId="5">#REF!</definedName>
    <definedName name="RANGE1" localSheetId="2">#REF!</definedName>
    <definedName name="RANGE1">#REF!</definedName>
    <definedName name="RANGE2" localSheetId="5">#REF!</definedName>
    <definedName name="RANGE2" localSheetId="2">#REF!</definedName>
    <definedName name="RANGE2">#REF!</definedName>
    <definedName name="RANGE21" localSheetId="2">#REF!</definedName>
    <definedName name="RANGE21">#REF!</definedName>
    <definedName name="range3" localSheetId="2">#REF!</definedName>
    <definedName name="range3">#REF!</definedName>
    <definedName name="RASH" localSheetId="2">#REF!</definedName>
    <definedName name="RASH">#REF!</definedName>
    <definedName name="rashmin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5">'[49]Rate analysis'!$C$2</definedName>
    <definedName name="re">#REF!</definedName>
    <definedName name="Re___0" localSheetId="5">#REF!</definedName>
    <definedName name="Re___0" localSheetId="2">#REF!</definedName>
    <definedName name="Re___0" localSheetId="1">#REF!</definedName>
    <definedName name="Re___0">#REF!</definedName>
    <definedName name="Re___13" localSheetId="5">#REF!</definedName>
    <definedName name="Re___13" localSheetId="1">#REF!</definedName>
    <definedName name="Re___13">#REF!</definedName>
    <definedName name="rec" localSheetId="5">#REF!</definedName>
    <definedName name="rec" localSheetId="2">#REF!</definedName>
    <definedName name="rec">#REF!</definedName>
    <definedName name="Recon" localSheetId="2">#REF!</definedName>
    <definedName name="Recon">#REF!</definedName>
    <definedName name="reconcilation" localSheetId="2">#REF!</definedName>
    <definedName name="reconcilation">#REF!</definedName>
    <definedName name="reconcile" localSheetId="5">'[50]Rate analysis'!$C$2</definedName>
    <definedName name="reconcile">#REF!</definedName>
    <definedName name="Reconcole">#N/A</definedName>
    <definedName name="_xlnm.Recorder" localSheetId="5">#REF!</definedName>
    <definedName name="_xlnm.Recorder" localSheetId="2">#REF!</definedName>
    <definedName name="_xlnm.Recorder">#REF!</definedName>
    <definedName name="rect_4_415" localSheetId="5">#REF!</definedName>
    <definedName name="rect_4_415" localSheetId="2">#REF!</definedName>
    <definedName name="rect_4_415">#REF!</definedName>
    <definedName name="reee" localSheetId="5">#REF!</definedName>
    <definedName name="reee" localSheetId="2">#REF!</definedName>
    <definedName name="reee">#REF!</definedName>
    <definedName name="rege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 localSheetId="5">#REF!</definedName>
    <definedName name="REGULAR_STAFF" localSheetId="2">#REF!</definedName>
    <definedName name="REGULAR_STAFF">#REF!</definedName>
    <definedName name="REGULAR_STAFF_ENTRY" localSheetId="5">#REF!</definedName>
    <definedName name="REGULAR_STAFF_ENTRY" localSheetId="2">#REF!</definedName>
    <definedName name="REGULAR_STAFF_ENTRY">#REF!</definedName>
    <definedName name="rel" localSheetId="5">#REF!</definedName>
    <definedName name="rel" localSheetId="2">#REF!</definedName>
    <definedName name="rel">#REF!</definedName>
    <definedName name="RES" localSheetId="2">#REF!</definedName>
    <definedName name="RES">#REF!</definedName>
    <definedName name="resd" localSheetId="5">'[51]Break up Sheet'!#REF!</definedName>
    <definedName name="resd" localSheetId="2">#REF!</definedName>
    <definedName name="resd">#REF!</definedName>
    <definedName name="reswe" hidden="1">#REF!</definedName>
    <definedName name="Rev" localSheetId="5">#REF!</definedName>
    <definedName name="Rev" localSheetId="2">#REF!</definedName>
    <definedName name="Rev" localSheetId="1">#REF!</definedName>
    <definedName name="Rev">#REF!</definedName>
    <definedName name="REVISED" localSheetId="5">#REF!</definedName>
    <definedName name="REVISED" localSheetId="2">#REF!</definedName>
    <definedName name="REVISED">#REF!</definedName>
    <definedName name="Revision" localSheetId="5">#REF!</definedName>
    <definedName name="Revision" localSheetId="2">#REF!</definedName>
    <definedName name="Revision">#REF!</definedName>
    <definedName name="REW" localSheetId="2">#REF!</definedName>
    <definedName name="REW">#REF!</definedName>
    <definedName name="rgg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 localSheetId="5">#REF!</definedName>
    <definedName name="RID" localSheetId="2">#REF!</definedName>
    <definedName name="RID">#REF!</definedName>
    <definedName name="rig" localSheetId="5">#REF!</definedName>
    <definedName name="rig" localSheetId="2">#REF!</definedName>
    <definedName name="rig">#REF!</definedName>
    <definedName name="rim4_4" localSheetId="5">#REF!</definedName>
    <definedName name="rim4_4" localSheetId="2">#REF!</definedName>
    <definedName name="rim4_4">#REF!</definedName>
    <definedName name="rim4_6" localSheetId="2">#REF!</definedName>
    <definedName name="rim4_6">#REF!</definedName>
    <definedName name="Rl">#REF!</definedName>
    <definedName name="Rl___0">#REF!</definedName>
    <definedName name="Rl___13">#REF!</definedName>
    <definedName name="robot" localSheetId="2">#REF!</definedName>
    <definedName name="robot">#REF!</definedName>
    <definedName name="rosid" localSheetId="2">#REF!</definedName>
    <definedName name="rosid">#REF!</definedName>
    <definedName name="RQQQ" localSheetId="2">#REF!</definedName>
    <definedName name="RQQQ">#REF!</definedName>
    <definedName name="rr" localSheetId="2">#REF!</definedName>
    <definedName name="rr">#REF!</definedName>
    <definedName name="rrr" localSheetId="2">#REF!</definedName>
    <definedName name="rrr">#REF!</definedName>
    <definedName name="RRR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 localSheetId="5">#REF!</definedName>
    <definedName name="rrrrrr" localSheetId="2">#REF!</definedName>
    <definedName name="rrrrrr">#REF!</definedName>
    <definedName name="rrrrrrrrr" localSheetId="5">#REF!</definedName>
    <definedName name="rrrrrrrrr" localSheetId="2">#REF!</definedName>
    <definedName name="rrrrrrrrr" localSheetId="1">#REF!</definedName>
    <definedName name="rrrrrrrrr">#REF!</definedName>
    <definedName name="rrrrrrrrrr" localSheetId="5">#REF!</definedName>
    <definedName name="rrrrrrrrrr" localSheetId="2">#REF!</definedName>
    <definedName name="rrrrrrrrrr">#REF!</definedName>
    <definedName name="rrrrrrrrrrr" localSheetId="2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 localSheetId="2">#REF!</definedName>
    <definedName name="rt">#REF!</definedName>
    <definedName name="rtr" localSheetId="2">#REF!</definedName>
    <definedName name="rtr">#REF!</definedName>
    <definedName name="rtrt" localSheetId="2">#REF!</definedName>
    <definedName name="rtrt">#REF!</definedName>
    <definedName name="rtrt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 localSheetId="5">#REF!</definedName>
    <definedName name="rtrtrt" localSheetId="2">#REF!</definedName>
    <definedName name="rtrtrt">#REF!</definedName>
    <definedName name="rttrt" localSheetId="5">#REF!</definedName>
    <definedName name="rttrt" localSheetId="2">#REF!</definedName>
    <definedName name="rttrt">#REF!</definedName>
    <definedName name="rty" localSheetId="5">#REF!</definedName>
    <definedName name="rty" localSheetId="2">#REF!</definedName>
    <definedName name="rty">#REF!</definedName>
    <definedName name="rtyu" localSheetId="2">#REF!</definedName>
    <definedName name="rtyu">#REF!</definedName>
    <definedName name="RUT" localSheetId="2">#REF!</definedName>
    <definedName name="RUT">#REF!</definedName>
    <definedName name="ryy" localSheetId="2">#REF!</definedName>
    <definedName name="ryy">#REF!</definedName>
    <definedName name="S" localSheetId="2">#REF!</definedName>
    <definedName name="S">#REF!</definedName>
    <definedName name="S0" localSheetId="2">#REF!</definedName>
    <definedName name="S0">#REF!</definedName>
    <definedName name="SA" localSheetId="2">#REF!</definedName>
    <definedName name="SA">#REF!</definedName>
    <definedName name="saa" localSheetId="2">#REF!</definedName>
    <definedName name="saa">#REF!</definedName>
    <definedName name="sadd" localSheetId="2">#REF!</definedName>
    <definedName name="sadd">#REF!</definedName>
    <definedName name="sadfasdf" localSheetId="5">[52]Notes!$D$5:$K$265</definedName>
    <definedName name="sadfasdf">#REF!</definedName>
    <definedName name="sadfdasf" localSheetId="5" hidden="1">#REF!</definedName>
    <definedName name="sadfdasf" localSheetId="4" hidden="1">#REF!</definedName>
    <definedName name="sadfdasf" localSheetId="2" hidden="1">#REF!</definedName>
    <definedName name="sadfdasf" localSheetId="1" hidden="1">#REF!</definedName>
    <definedName name="sadfdasf" hidden="1">#REF!</definedName>
    <definedName name="sadfsadf" localSheetId="5">#REF!</definedName>
    <definedName name="sadfsadf" localSheetId="2">#REF!</definedName>
    <definedName name="sadfsadf">#REF!</definedName>
    <definedName name="sadfsdaf" localSheetId="5">#REF!</definedName>
    <definedName name="sadfsdaf" localSheetId="2">#REF!</definedName>
    <definedName name="sadfsdaf">#REF!</definedName>
    <definedName name="safe" localSheetId="2">#REF!</definedName>
    <definedName name="safe">#REF!</definedName>
    <definedName name="Safety" localSheetId="2">#REF!</definedName>
    <definedName name="Safety">#REF!</definedName>
    <definedName name="salary" localSheetId="2">#REF!</definedName>
    <definedName name="salary">#REF!</definedName>
    <definedName name="SalesMgr" localSheetId="2">#REF!</definedName>
    <definedName name="SalesMgr">#REF!</definedName>
    <definedName name="SalesMgr_4" localSheetId="2">#REF!</definedName>
    <definedName name="SalesMgr_4">#REF!</definedName>
    <definedName name="SalesMgr_6" localSheetId="2">#REF!</definedName>
    <definedName name="SalesMgr_6">#REF!</definedName>
    <definedName name="SASDASD" localSheetId="2">#REF!</definedName>
    <definedName name="SASDASD">#REF!</definedName>
    <definedName name="saucomd" localSheetId="2">#REF!</definedName>
    <definedName name="saucomd">#REF!</definedName>
    <definedName name="saucstf" localSheetId="2">#REF!</definedName>
    <definedName name="saucstf">#REF!</definedName>
    <definedName name="saud" localSheetId="2">#REF!</definedName>
    <definedName name="saud">#REF!</definedName>
    <definedName name="saud_4" localSheetId="2">#REF!</definedName>
    <definedName name="saud_4">#REF!</definedName>
    <definedName name="saud_6" localSheetId="2">#REF!</definedName>
    <definedName name="saud_6">#REF!</definedName>
    <definedName name="saudirf" localSheetId="2">#REF!</definedName>
    <definedName name="saudirf">#REF!</definedName>
    <definedName name="sauf" localSheetId="2">#REF!</definedName>
    <definedName name="sauf">#REF!</definedName>
    <definedName name="sauf_4" localSheetId="2">#REF!</definedName>
    <definedName name="sauf_4">#REF!</definedName>
    <definedName name="sauf_6" localSheetId="2">#REF!</definedName>
    <definedName name="sauf_6">#REF!</definedName>
    <definedName name="sauif" localSheetId="2">#REF!</definedName>
    <definedName name="sauif">#REF!</definedName>
    <definedName name="sauif_4" localSheetId="2">#REF!</definedName>
    <definedName name="sauif_4">#REF!</definedName>
    <definedName name="sauif_6" localSheetId="2">#REF!</definedName>
    <definedName name="sauif_6">#REF!</definedName>
    <definedName name="sauspad" localSheetId="2">#REF!</definedName>
    <definedName name="sauspad">#REF!</definedName>
    <definedName name="sausysd" localSheetId="2">#REF!</definedName>
    <definedName name="sausysd">#REF!</definedName>
    <definedName name="scaffolding" localSheetId="2" hidden="1">#REF!</definedName>
    <definedName name="scaffolding" hidden="1">#REF!</definedName>
    <definedName name="SCC" localSheetId="2">#REF!</definedName>
    <definedName name="SCC">#REF!</definedName>
    <definedName name="SCD" localSheetId="2">#REF!</definedName>
    <definedName name="SCD">#REF!</definedName>
    <definedName name="SCE" localSheetId="2">#REF!</definedName>
    <definedName name="SCE">#REF!</definedName>
    <definedName name="SCED" localSheetId="2">#REF!</definedName>
    <definedName name="SCED">#REF!</definedName>
    <definedName name="Sched_Pay" localSheetId="2">#REF!</definedName>
    <definedName name="Sched_Pay">#REF!</definedName>
    <definedName name="Scheduled_Extra_Payments" localSheetId="2">#REF!</definedName>
    <definedName name="Scheduled_Extra_Payments">#REF!</definedName>
    <definedName name="Scheduled_Interest_Rate" localSheetId="2">#REF!</definedName>
    <definedName name="Scheduled_Interest_Rate">#REF!</definedName>
    <definedName name="Scheduled_Monthly_Payment" localSheetId="2">#REF!</definedName>
    <definedName name="Scheduled_Monthly_Payment">#REF!</definedName>
    <definedName name="schools" localSheetId="2">#REF!</definedName>
    <definedName name="schools">#REF!</definedName>
    <definedName name="Scroll" localSheetId="2">#REF!</definedName>
    <definedName name="Scroll">#REF!</definedName>
    <definedName name="SD" localSheetId="2">#REF!</definedName>
    <definedName name="SD">#REF!</definedName>
    <definedName name="sdasd" localSheetId="5">[53]Notes!$D$3:$L$231</definedName>
    <definedName name="sdasd">#REF!</definedName>
    <definedName name="Sdate" localSheetId="5">#REF!</definedName>
    <definedName name="Sdate" localSheetId="2">#REF!</definedName>
    <definedName name="Sdate" localSheetId="1">#REF!</definedName>
    <definedName name="Sdate">#REF!</definedName>
    <definedName name="sddff" localSheetId="5">#REF!</definedName>
    <definedName name="sddff" localSheetId="2">#REF!</definedName>
    <definedName name="sddff">#REF!</definedName>
    <definedName name="sdfd" localSheetId="5">#REF!</definedName>
    <definedName name="sdfd" localSheetId="2">#REF!</definedName>
    <definedName name="sdfd">#REF!</definedName>
    <definedName name="sdfdf" localSheetId="2">#REF!</definedName>
    <definedName name="sdfdf">#REF!</definedName>
    <definedName name="sdffggg" localSheetId="2">#REF!</definedName>
    <definedName name="sdffggg">#REF!</definedName>
    <definedName name="sdffs" localSheetId="2">#REF!</definedName>
    <definedName name="sdffs">#REF!</definedName>
    <definedName name="sdffsd" localSheetId="2">#REF!</definedName>
    <definedName name="sdffsd">#REF!</definedName>
    <definedName name="sdfgdsfgdf" localSheetId="2">#REF!</definedName>
    <definedName name="sdfgdsfgdf">#REF!</definedName>
    <definedName name="sdfgsdg">#N/A</definedName>
    <definedName name="sdfgsdsdsdf" localSheetId="5">#REF!</definedName>
    <definedName name="sdfgsdsdsdf" localSheetId="2">#REF!</definedName>
    <definedName name="sdfgsdsdsdf">#REF!</definedName>
    <definedName name="sdfjasdfklj" localSheetId="5">#REF!</definedName>
    <definedName name="sdfjasdfklj" localSheetId="2">#REF!</definedName>
    <definedName name="sdfjasdfklj">#REF!</definedName>
    <definedName name="SDFS" localSheetId="5">[11]Design!#REF!</definedName>
    <definedName name="SDFS" localSheetId="2">#REF!</definedName>
    <definedName name="SDFS">#REF!</definedName>
    <definedName name="sdfsd" localSheetId="5">#REF!</definedName>
    <definedName name="sdfsd" localSheetId="2">#REF!</definedName>
    <definedName name="sdfsd" localSheetId="1">#REF!</definedName>
    <definedName name="sdfsd">#REF!</definedName>
    <definedName name="sdfsdf" localSheetId="5">#REF!</definedName>
    <definedName name="sdfsdf" localSheetId="2">#REF!</definedName>
    <definedName name="sdfsdf">#REF!</definedName>
    <definedName name="sdggdsfgsdf" localSheetId="5">#REF!</definedName>
    <definedName name="sdggdsfgsdf" localSheetId="2">#REF!</definedName>
    <definedName name="sdggdsfgsdf">#REF!</definedName>
    <definedName name="sdgsdht" localSheetId="2">#REF!</definedName>
    <definedName name="sdgsdht">#REF!</definedName>
    <definedName name="sdgsdsdf" localSheetId="2">#REF!</definedName>
    <definedName name="sdgsdsdf">#REF!</definedName>
    <definedName name="sdpl" localSheetId="2">#REF!</definedName>
    <definedName name="sdpl">#REF!</definedName>
    <definedName name="SDPLBS" localSheetId="2">#REF!</definedName>
    <definedName name="SDPLBS">#REF!</definedName>
    <definedName name="SDPLFA" localSheetId="2">#REF!</definedName>
    <definedName name="SDPLFA">#REF!</definedName>
    <definedName name="SDPLPL" localSheetId="2">#REF!</definedName>
    <definedName name="SDPLPL">#REF!</definedName>
    <definedName name="sdsd" localSheetId="2">#REF!</definedName>
    <definedName name="sdsd">#REF!</definedName>
    <definedName name="sdsss" localSheetId="2">#REF!</definedName>
    <definedName name="sdsss">#REF!</definedName>
    <definedName name="SDW" localSheetId="2">#REF!</definedName>
    <definedName name="SDW">#REF!</definedName>
    <definedName name="se">#REF!</definedName>
    <definedName name="sec" localSheetId="2">#REF!</definedName>
    <definedName name="sec">#REF!</definedName>
    <definedName name="sec_deposit" localSheetId="2">#REF!</definedName>
    <definedName name="sec_deposit">#REF!</definedName>
    <definedName name="SECT" localSheetId="2">#REF!</definedName>
    <definedName name="SECT">#REF!</definedName>
    <definedName name="sect1" localSheetId="5">'[54]RA-markate'!$A$389:$B$1034</definedName>
    <definedName name="sect1">#REF!</definedName>
    <definedName name="SECTION" localSheetId="5">#REF!</definedName>
    <definedName name="SECTION" localSheetId="2">#REF!</definedName>
    <definedName name="SECTION" localSheetId="1">#REF!</definedName>
    <definedName name="SECTION">#REF!</definedName>
    <definedName name="Section_1_Title" localSheetId="5">#REF!</definedName>
    <definedName name="Section_1_Title" localSheetId="2">#REF!</definedName>
    <definedName name="Section_1_Title">#REF!</definedName>
    <definedName name="Section_2_Title" localSheetId="5">#REF!</definedName>
    <definedName name="Section_2_Title" localSheetId="2">#REF!</definedName>
    <definedName name="Section_2_Title">#REF!</definedName>
    <definedName name="Section_3_Title" localSheetId="2">#REF!</definedName>
    <definedName name="Section_3_Title">#REF!</definedName>
    <definedName name="Section_4_Title" localSheetId="2">#REF!</definedName>
    <definedName name="Section_4_Title">#REF!</definedName>
    <definedName name="Section_5_Title" localSheetId="2">#REF!</definedName>
    <definedName name="Section_5_Title">#REF!</definedName>
    <definedName name="Section_6_Title" localSheetId="2">#REF!</definedName>
    <definedName name="Section_6_Title">#REF!</definedName>
    <definedName name="Section_7_Title" localSheetId="2">#REF!</definedName>
    <definedName name="Section_7_Title">#REF!</definedName>
    <definedName name="Section_8_Title" localSheetId="2">#REF!</definedName>
    <definedName name="Section_8_Title">#REF!</definedName>
    <definedName name="secured" localSheetId="2">#REF!</definedName>
    <definedName name="secured">#REF!</definedName>
    <definedName name="securit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 localSheetId="5">#REF!</definedName>
    <definedName name="SelectedLanguage" localSheetId="2">#REF!</definedName>
    <definedName name="SelectedLanguage">#REF!</definedName>
    <definedName name="SelectedLanguage_4" localSheetId="5">#REF!</definedName>
    <definedName name="SelectedLanguage_4" localSheetId="2">#REF!</definedName>
    <definedName name="SelectedLanguage_4">#REF!</definedName>
    <definedName name="SelectedLanguage_6" localSheetId="5">#REF!</definedName>
    <definedName name="SelectedLanguage_6" localSheetId="2">#REF!</definedName>
    <definedName name="SelectedLanguage_6">#REF!</definedName>
    <definedName name="sencount" hidden="1">1</definedName>
    <definedName name="SER" localSheetId="2">#REF!</definedName>
    <definedName name="SER">#REF!</definedName>
    <definedName name="servf" localSheetId="2">#REF!</definedName>
    <definedName name="servf">#REF!</definedName>
    <definedName name="Setflag" localSheetId="2">#REF!</definedName>
    <definedName name="Setflag">#REF!</definedName>
    <definedName name="SF" localSheetId="2">#REF!</definedName>
    <definedName name="SF">#REF!</definedName>
    <definedName name="sfdfsd" localSheetId="2">#REF!</definedName>
    <definedName name="sfdfsd">#REF!</definedName>
    <definedName name="sfe" hidden="1">#REF!</definedName>
    <definedName name="sfff" localSheetId="2">#REF!</definedName>
    <definedName name="sfff">#REF!</definedName>
    <definedName name="SFFSDF" localSheetId="2">#REF!</definedName>
    <definedName name="SFFSDF">#REF!</definedName>
    <definedName name="sffsff" localSheetId="2">#REF!</definedName>
    <definedName name="sffsff">#REF!</definedName>
    <definedName name="sffssd" localSheetId="2">#REF!</definedName>
    <definedName name="sffssd">#REF!</definedName>
    <definedName name="SFL" localSheetId="5">'[6]Column Blk 1'!$C$950</definedName>
    <definedName name="SFL">#REF!</definedName>
    <definedName name="sfsd" localSheetId="5">#REF!</definedName>
    <definedName name="sfsd" localSheetId="2">#REF!</definedName>
    <definedName name="sfsd" localSheetId="1">#REF!</definedName>
    <definedName name="sfsd">#REF!</definedName>
    <definedName name="SFSDFS" localSheetId="5">#REF!</definedName>
    <definedName name="SFSDFS" localSheetId="2">#REF!</definedName>
    <definedName name="SFSDFS">#REF!</definedName>
    <definedName name="SFSDFSD" localSheetId="5">#REF!</definedName>
    <definedName name="SFSDFSD" localSheetId="2">#REF!</definedName>
    <definedName name="SFSDFSD">#REF!</definedName>
    <definedName name="SFSDFSDF" localSheetId="2">#REF!</definedName>
    <definedName name="SFSDFSDF">#REF!</definedName>
    <definedName name="SFSDFSF" localSheetId="2">#REF!</definedName>
    <definedName name="SFSDFSF">#REF!</definedName>
    <definedName name="sfsf" localSheetId="2">#REF!</definedName>
    <definedName name="sfsf">#REF!</definedName>
    <definedName name="sfsfs" localSheetId="5">'[19]Labor abs-NMR'!$20:$20</definedName>
    <definedName name="sfsfs">#REF!</definedName>
    <definedName name="sfssdfs" localSheetId="5">#REF!</definedName>
    <definedName name="sfssdfs" localSheetId="2">#REF!</definedName>
    <definedName name="sfssdfs" localSheetId="1">#REF!</definedName>
    <definedName name="sfssdfs">#REF!</definedName>
    <definedName name="sfssf" localSheetId="5" hidden="1">#REF!</definedName>
    <definedName name="sfssf" localSheetId="4" hidden="1">'[18]Labor abs-NMR'!$I$1:$I$7</definedName>
    <definedName name="sfssf" hidden="1">#REF!</definedName>
    <definedName name="SFWEWFRWER" localSheetId="5">'[55]Break up Sheet'!#REF!</definedName>
    <definedName name="SFWEWFRWER" localSheetId="2">#REF!</definedName>
    <definedName name="SFWEWFRWER" localSheetId="1">#REF!</definedName>
    <definedName name="SFWEWFRWER">#REF!</definedName>
    <definedName name="sg" localSheetId="5">#REF!</definedName>
    <definedName name="sg" localSheetId="2">#REF!</definedName>
    <definedName name="sg" localSheetId="1">#REF!</definedName>
    <definedName name="sg">#REF!</definedName>
    <definedName name="sgfe" hidden="1">#REF!</definedName>
    <definedName name="sgfssfs" localSheetId="5">#REF!</definedName>
    <definedName name="sgfssfs" localSheetId="2">#REF!</definedName>
    <definedName name="sgfssfs">#REF!</definedName>
    <definedName name="sgggggg" localSheetId="5" hidden="1">#REF!</definedName>
    <definedName name="sgggggg" localSheetId="2" hidden="1">#REF!</definedName>
    <definedName name="sgggggg" hidden="1">#REF!</definedName>
    <definedName name="s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 localSheetId="5">#REF!</definedName>
    <definedName name="shaji545" localSheetId="2">#REF!</definedName>
    <definedName name="shaji545">#REF!</definedName>
    <definedName name="shank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 localSheetId="5">#REF!</definedName>
    <definedName name="shar" localSheetId="2">#REF!</definedName>
    <definedName name="shar" localSheetId="1">#REF!</definedName>
    <definedName name="shar">#REF!</definedName>
    <definedName name="Shear" hidden="1">#REF!</definedName>
    <definedName name="Sheet" localSheetId="5" hidden="1">#REF!</definedName>
    <definedName name="Sheet" hidden="1">#REF!</definedName>
    <definedName name="sheet1">#REF!</definedName>
    <definedName name="sheet1___0">#REF!</definedName>
    <definedName name="sheet1___13" localSheetId="5">#REF!</definedName>
    <definedName name="sheet1___13">#REF!</definedName>
    <definedName name="SHOPBOQ" localSheetId="2">#REF!</definedName>
    <definedName name="SHOPBOQ">#REF!</definedName>
    <definedName name="SHOPHED" localSheetId="2">#REF!</definedName>
    <definedName name="SHOPHED">#REF!</definedName>
    <definedName name="SHRLMR" localSheetId="5">Scheduled_Payment+Extra_Payment</definedName>
    <definedName name="SHRLMR" localSheetId="4">Scheduled_Payment+Extra_Payment</definedName>
    <definedName name="SHRLMR" localSheetId="2">Scheduled_Payment+Extra_Payment</definedName>
    <definedName name="SHRLMR" localSheetId="1">Scheduled_Payment+Extra_Payment</definedName>
    <definedName name="SHRLMR" localSheetId="6">Scheduled_Payment+Extra_Payment</definedName>
    <definedName name="SHRLMR" localSheetId="7">Scheduled_Payment+Extra_Payment</definedName>
    <definedName name="SHRLMR">Scheduled_Payment+Extra_Payment</definedName>
    <definedName name="Sht" localSheetId="5">#REF!</definedName>
    <definedName name="Sht" localSheetId="2">#REF!</definedName>
    <definedName name="Sht" localSheetId="1">#REF!</definedName>
    <definedName name="Sht">#REF!</definedName>
    <definedName name="si" localSheetId="5">#REF!</definedName>
    <definedName name="si" localSheetId="1">#REF!</definedName>
    <definedName name="si">#REF!</definedName>
    <definedName name="sigma0.2" localSheetId="5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 localSheetId="5">'[41]Break up Sheet'!#REF!</definedName>
    <definedName name="sini" localSheetId="2">#REF!</definedName>
    <definedName name="sini" localSheetId="1">#REF!</definedName>
    <definedName name="sini">#REF!</definedName>
    <definedName name="SiteID" localSheetId="5">#REF!</definedName>
    <definedName name="SiteID" localSheetId="2">#REF!</definedName>
    <definedName name="SiteID" localSheetId="1">#REF!</definedName>
    <definedName name="SiteID">#REF!</definedName>
    <definedName name="SiteID_4" localSheetId="5">#REF!</definedName>
    <definedName name="SiteID_4" localSheetId="2">#REF!</definedName>
    <definedName name="SiteID_4">#REF!</definedName>
    <definedName name="SiteID_6" localSheetId="5">#REF!</definedName>
    <definedName name="SiteID_6" localSheetId="2">#REF!</definedName>
    <definedName name="SiteID_6">#REF!</definedName>
    <definedName name="SiteType" localSheetId="2">#REF!</definedName>
    <definedName name="SiteType">#REF!</definedName>
    <definedName name="SiteType_4" localSheetId="2">#REF!</definedName>
    <definedName name="SiteType_4">#REF!</definedName>
    <definedName name="SiteType_6" localSheetId="2">#REF!</definedName>
    <definedName name="SiteType_6">#REF!</definedName>
    <definedName name="siva" localSheetId="2">#REF!</definedName>
    <definedName name="siva">#REF!</definedName>
    <definedName name="sl" localSheetId="5">'[6]Column Blk 1'!$D$17</definedName>
    <definedName name="sl">#REF!</definedName>
    <definedName name="SmallProj" localSheetId="5">#REF!</definedName>
    <definedName name="SmallProj" localSheetId="2">#REF!</definedName>
    <definedName name="SmallProj" localSheetId="1">#REF!</definedName>
    <definedName name="SmallProj">#REF!</definedName>
    <definedName name="SmallProj_4" localSheetId="5">#REF!</definedName>
    <definedName name="SmallProj_4" localSheetId="2">#REF!</definedName>
    <definedName name="SmallProj_4">#REF!</definedName>
    <definedName name="SmallProj_6" localSheetId="5">#REF!</definedName>
    <definedName name="SmallProj_6" localSheetId="2">#REF!</definedName>
    <definedName name="SmallProj_6">#REF!</definedName>
    <definedName name="SmallProj_Text" localSheetId="2">#REF!</definedName>
    <definedName name="SmallProj_Text">#REF!</definedName>
    <definedName name="SmallProj_Text_4" localSheetId="2">#REF!</definedName>
    <definedName name="SmallProj_Text_4">#REF!</definedName>
    <definedName name="SmallProj_Text_6" localSheetId="2">#REF!</definedName>
    <definedName name="SmallProj_Text_6">#REF!</definedName>
    <definedName name="soasia" localSheetId="2" hidden="1">#REF!</definedName>
    <definedName name="soasia" hidden="1">#REF!</definedName>
    <definedName name="sobha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 localSheetId="5">#REF!</definedName>
    <definedName name="SOL" localSheetId="2">#REF!</definedName>
    <definedName name="SOL">#REF!</definedName>
    <definedName name="SOLA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 localSheetId="5">#REF!</definedName>
    <definedName name="SOLVENT" localSheetId="2">#REF!</definedName>
    <definedName name="SOLVENT">#REF!</definedName>
    <definedName name="solvents" localSheetId="5">#REF!</definedName>
    <definedName name="solvents" localSheetId="2">#REF!</definedName>
    <definedName name="solvents">#REF!</definedName>
    <definedName name="sond" localSheetId="5">#REF!</definedName>
    <definedName name="sond" localSheetId="2">#REF!</definedName>
    <definedName name="sond">#REF!</definedName>
    <definedName name="sondf" localSheetId="2">#REF!</definedName>
    <definedName name="sondf">#REF!</definedName>
    <definedName name="soo" localSheetId="2" hidden="1">#REF!</definedName>
    <definedName name="soo" hidden="1">#REF!</definedName>
    <definedName name="sp" localSheetId="2">#REF!</definedName>
    <definedName name="sp">#REF!</definedName>
    <definedName name="SP_1" localSheetId="2">#REF!</definedName>
    <definedName name="SP_1">#REF!</definedName>
    <definedName name="SP_2" localSheetId="2">#REF!</definedName>
    <definedName name="SP_2">#REF!</definedName>
    <definedName name="SP1Branch" localSheetId="2">#REF!</definedName>
    <definedName name="SP1Branch">#REF!</definedName>
    <definedName name="SP1Branch_4" localSheetId="2">#REF!</definedName>
    <definedName name="SP1Branch_4">#REF!</definedName>
    <definedName name="SP1Branch_6" localSheetId="2">#REF!</definedName>
    <definedName name="SP1Branch_6">#REF!</definedName>
    <definedName name="SP1Credit" localSheetId="2">#REF!</definedName>
    <definedName name="SP1Credit">#REF!</definedName>
    <definedName name="SP1Credit_4" localSheetId="2">#REF!</definedName>
    <definedName name="SP1Credit_4">#REF!</definedName>
    <definedName name="SP1Credit_6" localSheetId="2">#REF!</definedName>
    <definedName name="SP1Credit_6">#REF!</definedName>
    <definedName name="SP1Name" localSheetId="2">#REF!</definedName>
    <definedName name="SP1Name">#REF!</definedName>
    <definedName name="SP1Name_4" localSheetId="2">#REF!</definedName>
    <definedName name="SP1Name_4">#REF!</definedName>
    <definedName name="SP1Name_6" localSheetId="2">#REF!</definedName>
    <definedName name="SP1Name_6">#REF!</definedName>
    <definedName name="SP1Number" localSheetId="2">#REF!</definedName>
    <definedName name="SP1Number">#REF!</definedName>
    <definedName name="SP1Number_4" localSheetId="2">#REF!</definedName>
    <definedName name="SP1Number_4">#REF!</definedName>
    <definedName name="SP1Number_6" localSheetId="2">#REF!</definedName>
    <definedName name="SP1Number_6">#REF!</definedName>
    <definedName name="SP2Branch" localSheetId="2">#REF!</definedName>
    <definedName name="SP2Branch">#REF!</definedName>
    <definedName name="SP2Branch_4" localSheetId="2">#REF!</definedName>
    <definedName name="SP2Branch_4">#REF!</definedName>
    <definedName name="SP2Branch_6" localSheetId="2">#REF!</definedName>
    <definedName name="SP2Branch_6">#REF!</definedName>
    <definedName name="SP2Credit" localSheetId="2">#REF!</definedName>
    <definedName name="SP2Credit">#REF!</definedName>
    <definedName name="SP2Credit_4" localSheetId="2">#REF!</definedName>
    <definedName name="SP2Credit_4">#REF!</definedName>
    <definedName name="SP2Credit_6" localSheetId="2">#REF!</definedName>
    <definedName name="SP2Credit_6">#REF!</definedName>
    <definedName name="SP2Name" localSheetId="2">#REF!</definedName>
    <definedName name="SP2Name">#REF!</definedName>
    <definedName name="SP2Name_4" localSheetId="2">#REF!</definedName>
    <definedName name="SP2Name_4">#REF!</definedName>
    <definedName name="SP2Name_6" localSheetId="2">#REF!</definedName>
    <definedName name="SP2Name_6">#REF!</definedName>
    <definedName name="SP2Number" localSheetId="2">#REF!</definedName>
    <definedName name="SP2Number">#REF!</definedName>
    <definedName name="SP2Number_4" localSheetId="2">#REF!</definedName>
    <definedName name="SP2Number_4">#REF!</definedName>
    <definedName name="SP2Number_6" localSheetId="2">#REF!</definedName>
    <definedName name="SP2Number_6">#REF!</definedName>
    <definedName name="SP3Branch" localSheetId="2">#REF!</definedName>
    <definedName name="SP3Branch">#REF!</definedName>
    <definedName name="SP3Branch_4" localSheetId="2">#REF!</definedName>
    <definedName name="SP3Branch_4">#REF!</definedName>
    <definedName name="SP3Branch_6" localSheetId="2">#REF!</definedName>
    <definedName name="SP3Branch_6">#REF!</definedName>
    <definedName name="SP3Credit" localSheetId="2">#REF!</definedName>
    <definedName name="SP3Credit">#REF!</definedName>
    <definedName name="SP3Credit_4" localSheetId="2">#REF!</definedName>
    <definedName name="SP3Credit_4">#REF!</definedName>
    <definedName name="SP3Credit_6" localSheetId="2">#REF!</definedName>
    <definedName name="SP3Credit_6">#REF!</definedName>
    <definedName name="SP3Name" localSheetId="2">#REF!</definedName>
    <definedName name="SP3Name">#REF!</definedName>
    <definedName name="SP3Name_4" localSheetId="2">#REF!</definedName>
    <definedName name="SP3Name_4">#REF!</definedName>
    <definedName name="SP3Name_6" localSheetId="2">#REF!</definedName>
    <definedName name="SP3Name_6">#REF!</definedName>
    <definedName name="SP3Number" localSheetId="2">#REF!</definedName>
    <definedName name="SP3Number">#REF!</definedName>
    <definedName name="SP3Number_4" localSheetId="2">#REF!</definedName>
    <definedName name="SP3Number_4">#REF!</definedName>
    <definedName name="SP3Number_6" localSheetId="2">#REF!</definedName>
    <definedName name="SP3Number_6">#REF!</definedName>
    <definedName name="SP4Branch" localSheetId="2">#REF!</definedName>
    <definedName name="SP4Branch">#REF!</definedName>
    <definedName name="SP4Branch_4" localSheetId="2">#REF!</definedName>
    <definedName name="SP4Branch_4">#REF!</definedName>
    <definedName name="SP4Branch_6" localSheetId="2">#REF!</definedName>
    <definedName name="SP4Branch_6">#REF!</definedName>
    <definedName name="SP4Credit" localSheetId="2">#REF!</definedName>
    <definedName name="SP4Credit">#REF!</definedName>
    <definedName name="SP4Credit_4" localSheetId="2">#REF!</definedName>
    <definedName name="SP4Credit_4">#REF!</definedName>
    <definedName name="SP4Credit_6" localSheetId="2">#REF!</definedName>
    <definedName name="SP4Credit_6">#REF!</definedName>
    <definedName name="SP4Name" localSheetId="2">#REF!</definedName>
    <definedName name="SP4Name">#REF!</definedName>
    <definedName name="SP4Name_4" localSheetId="2">#REF!</definedName>
    <definedName name="SP4Name_4">#REF!</definedName>
    <definedName name="SP4Name_6" localSheetId="2">#REF!</definedName>
    <definedName name="SP4Name_6">#REF!</definedName>
    <definedName name="SP4Number" localSheetId="2">#REF!</definedName>
    <definedName name="SP4Number">#REF!</definedName>
    <definedName name="SP4Number_4" localSheetId="2">#REF!</definedName>
    <definedName name="SP4Number_4">#REF!</definedName>
    <definedName name="SP4Number_6" localSheetId="2">#REF!</definedName>
    <definedName name="SP4Number_6">#REF!</definedName>
    <definedName name="SP5Branch" localSheetId="2">#REF!</definedName>
    <definedName name="SP5Branch">#REF!</definedName>
    <definedName name="SP5Branch_4" localSheetId="2">#REF!</definedName>
    <definedName name="SP5Branch_4">#REF!</definedName>
    <definedName name="SP5Branch_6" localSheetId="2">#REF!</definedName>
    <definedName name="SP5Branch_6">#REF!</definedName>
    <definedName name="SP5Credit" localSheetId="2">#REF!</definedName>
    <definedName name="SP5Credit">#REF!</definedName>
    <definedName name="SP5Credit_4" localSheetId="2">#REF!</definedName>
    <definedName name="SP5Credit_4">#REF!</definedName>
    <definedName name="SP5Credit_6" localSheetId="2">#REF!</definedName>
    <definedName name="SP5Credit_6">#REF!</definedName>
    <definedName name="SP5Name" localSheetId="2">#REF!</definedName>
    <definedName name="SP5Name">#REF!</definedName>
    <definedName name="SP5Name_4" localSheetId="2">#REF!</definedName>
    <definedName name="SP5Name_4">#REF!</definedName>
    <definedName name="SP5Name_6" localSheetId="2">#REF!</definedName>
    <definedName name="SP5Name_6">#REF!</definedName>
    <definedName name="SP5Number" localSheetId="2">#REF!</definedName>
    <definedName name="SP5Number">#REF!</definedName>
    <definedName name="SP5Number_4" localSheetId="2">#REF!</definedName>
    <definedName name="SP5Number_4">#REF!</definedName>
    <definedName name="SP5Number_6" localSheetId="2">#REF!</definedName>
    <definedName name="SP5Number_6">#REF!</definedName>
    <definedName name="spares" localSheetId="2">#REF!</definedName>
    <definedName name="spares">#REF!</definedName>
    <definedName name="SpecClass" localSheetId="2">#REF!</definedName>
    <definedName name="SpecClass">#REF!</definedName>
    <definedName name="SpecClass_4" localSheetId="2">#REF!</definedName>
    <definedName name="SpecClass_4">#REF!</definedName>
    <definedName name="SpecClass_6" localSheetId="2">#REF!</definedName>
    <definedName name="SpecClass_6">#REF!</definedName>
    <definedName name="SpecClass_Text" localSheetId="2">#REF!</definedName>
    <definedName name="SpecClass_Text">#REF!</definedName>
    <definedName name="SpecClass_Text_4" localSheetId="2">#REF!</definedName>
    <definedName name="SpecClass_Text_4">#REF!</definedName>
    <definedName name="SpecClass_Text_6" localSheetId="2">#REF!</definedName>
    <definedName name="SpecClass_Text_6">#REF!</definedName>
    <definedName name="SpecEnv1" localSheetId="2">#REF!</definedName>
    <definedName name="SpecEnv1">#REF!</definedName>
    <definedName name="SpecEnv1_4" localSheetId="2">#REF!</definedName>
    <definedName name="SpecEnv1_4">#REF!</definedName>
    <definedName name="SpecEnv1_6" localSheetId="2">#REF!</definedName>
    <definedName name="SpecEnv1_6">#REF!</definedName>
    <definedName name="SpecEnv1_Text" localSheetId="2">#REF!</definedName>
    <definedName name="SpecEnv1_Text">#REF!</definedName>
    <definedName name="SpecEnv1_Text_4" localSheetId="2">#REF!</definedName>
    <definedName name="SpecEnv1_Text_4">#REF!</definedName>
    <definedName name="SpecEnv1_Text_6" localSheetId="2">#REF!</definedName>
    <definedName name="SpecEnv1_Text_6">#REF!</definedName>
    <definedName name="SpecEnv2" localSheetId="2">#REF!</definedName>
    <definedName name="SpecEnv2">#REF!</definedName>
    <definedName name="SpecEnv2_4" localSheetId="2">#REF!</definedName>
    <definedName name="SpecEnv2_4">#REF!</definedName>
    <definedName name="SpecEnv2_6" localSheetId="2">#REF!</definedName>
    <definedName name="SpecEnv2_6">#REF!</definedName>
    <definedName name="SpecEnv2_Text" localSheetId="2">#REF!</definedName>
    <definedName name="SpecEnv2_Text">#REF!</definedName>
    <definedName name="SpecEnv2_Text_4" localSheetId="2">#REF!</definedName>
    <definedName name="SpecEnv2_Text_4">#REF!</definedName>
    <definedName name="SpecEnv2_Text_6" localSheetId="2">#REF!</definedName>
    <definedName name="SpecEnv2_Text_6">#REF!</definedName>
    <definedName name="SPLR" localSheetId="2">#REF!</definedName>
    <definedName name="SPLR">#REF!</definedName>
    <definedName name="SPLR_4" localSheetId="2">#REF!</definedName>
    <definedName name="SPLR_4">#REF!</definedName>
    <definedName name="SPLR_6" localSheetId="2">#REF!</definedName>
    <definedName name="SPLR_6">#REF!</definedName>
    <definedName name="sprare" localSheetId="2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5">#N/A</definedName>
    <definedName name="SR" localSheetId="4">DATE(YEAR(#REF!),MONTH(#REF!)+Payment_Number,DAY(#REF!))</definedName>
    <definedName name="SR" localSheetId="2">DATE(YEAR(#REF!),MONTH(#REF!)+Payment_Number,DAY(#REF!))</definedName>
    <definedName name="SR" localSheetId="1">DATE(YEAR(#REF!),MONTH(#REF!)+Payment_Number,DAY(#REF!))</definedName>
    <definedName name="SR" localSheetId="6">DATE(YEAR(#REF!),MONTH(#REF!)+Payment_Number,DAY(#REF!))</definedName>
    <definedName name="SR" localSheetId="7">DATE(YEAR(#REF!),MONTH(#REF!)+Payment_Number,DAY(#REF!))</definedName>
    <definedName name="SR">DATE(YEAR(#REF!),MONTH(#REF!)+Payment_Number,DAY(#REF!))</definedName>
    <definedName name="SR_NO." localSheetId="5">'[7]MASTER_RATE ANALYSIS'!$B$190:$G$190</definedName>
    <definedName name="SR_NO.">#REF!</definedName>
    <definedName name="srasf" localSheetId="5">#REF!</definedName>
    <definedName name="srasf" localSheetId="2">#REF!</definedName>
    <definedName name="srasf" localSheetId="1">#REF!</definedName>
    <definedName name="srasf">#REF!</definedName>
    <definedName name="SRRRRR" localSheetId="5">#REF!</definedName>
    <definedName name="SRRRRR" localSheetId="2">#REF!</definedName>
    <definedName name="SRRRRR">#REF!</definedName>
    <definedName name="SrvcCode1" localSheetId="5">#REF!</definedName>
    <definedName name="SrvcCode1" localSheetId="2">#REF!</definedName>
    <definedName name="SrvcCode1">#REF!</definedName>
    <definedName name="SrvcCode1_4" localSheetId="2">#REF!</definedName>
    <definedName name="SrvcCode1_4">#REF!</definedName>
    <definedName name="SrvcCode1_6" localSheetId="2">#REF!</definedName>
    <definedName name="SrvcCode1_6">#REF!</definedName>
    <definedName name="SrvcCode1_Text" localSheetId="2">#REF!</definedName>
    <definedName name="SrvcCode1_Text">#REF!</definedName>
    <definedName name="SrvcCode1_Text_4" localSheetId="2">#REF!</definedName>
    <definedName name="SrvcCode1_Text_4">#REF!</definedName>
    <definedName name="SrvcCode1_Text_6" localSheetId="2">#REF!</definedName>
    <definedName name="SrvcCode1_Text_6">#REF!</definedName>
    <definedName name="SrvcCode2" localSheetId="2">#REF!</definedName>
    <definedName name="SrvcCode2">#REF!</definedName>
    <definedName name="SrvcCode2_4" localSheetId="2">#REF!</definedName>
    <definedName name="SrvcCode2_4">#REF!</definedName>
    <definedName name="SrvcCode2_6" localSheetId="2">#REF!</definedName>
    <definedName name="SrvcCode2_6">#REF!</definedName>
    <definedName name="SrvcCode2_Text" localSheetId="2">#REF!</definedName>
    <definedName name="SrvcCode2_Text">#REF!</definedName>
    <definedName name="SrvcCode2_Text_4" localSheetId="2">#REF!</definedName>
    <definedName name="SrvcCode2_Text_4">#REF!</definedName>
    <definedName name="SrvcCode2_Text_6" localSheetId="2">#REF!</definedName>
    <definedName name="SrvcCode2_Text_6">#REF!</definedName>
    <definedName name="SrvcCode3" localSheetId="2">#REF!</definedName>
    <definedName name="SrvcCode3">#REF!</definedName>
    <definedName name="SrvcCode3_4" localSheetId="2">#REF!</definedName>
    <definedName name="SrvcCode3_4">#REF!</definedName>
    <definedName name="SrvcCode3_6" localSheetId="2">#REF!</definedName>
    <definedName name="SrvcCode3_6">#REF!</definedName>
    <definedName name="SrvcCode3_Text" localSheetId="2">#REF!</definedName>
    <definedName name="SrvcCode3_Text">#REF!</definedName>
    <definedName name="SrvcCode3_Text_4" localSheetId="2">#REF!</definedName>
    <definedName name="SrvcCode3_Text_4">#REF!</definedName>
    <definedName name="SrvcCode3_Text_6" localSheetId="2">#REF!</definedName>
    <definedName name="SrvcCode3_Text_6">#REF!</definedName>
    <definedName name="SrvcCode4" localSheetId="2">#REF!</definedName>
    <definedName name="SrvcCode4">#REF!</definedName>
    <definedName name="SrvcCode4_4" localSheetId="2">#REF!</definedName>
    <definedName name="SrvcCode4_4">#REF!</definedName>
    <definedName name="SrvcCode4_6" localSheetId="2">#REF!</definedName>
    <definedName name="SrvcCode4_6">#REF!</definedName>
    <definedName name="SrvcCode4_Text" localSheetId="2">#REF!</definedName>
    <definedName name="SrvcCode4_Text">#REF!</definedName>
    <definedName name="SrvcCode4_Text_4" localSheetId="2">#REF!</definedName>
    <definedName name="SrvcCode4_Text_4">#REF!</definedName>
    <definedName name="SrvcCode4_Text_6" localSheetId="2">#REF!</definedName>
    <definedName name="SrvcCode4_Text_6">#REF!</definedName>
    <definedName name="SrvcCode5" localSheetId="2">#REF!</definedName>
    <definedName name="SrvcCode5">#REF!</definedName>
    <definedName name="SrvcCode5_4" localSheetId="2">#REF!</definedName>
    <definedName name="SrvcCode5_4">#REF!</definedName>
    <definedName name="SrvcCode5_6" localSheetId="2">#REF!</definedName>
    <definedName name="SrvcCode5_6">#REF!</definedName>
    <definedName name="SrvcCode5_Text" localSheetId="2">#REF!</definedName>
    <definedName name="SrvcCode5_Text">#REF!</definedName>
    <definedName name="SrvcCode5_Text_4" localSheetId="2">#REF!</definedName>
    <definedName name="SrvcCode5_Text_4">#REF!</definedName>
    <definedName name="SrvcCode5_Text_6" localSheetId="2">#REF!</definedName>
    <definedName name="SrvcCode5_Text_6">#REF!</definedName>
    <definedName name="ss" localSheetId="2">#REF!</definedName>
    <definedName name="ss">#REF!</definedName>
    <definedName name="ssa" localSheetId="2">#REF!</definedName>
    <definedName name="ssa">#REF!</definedName>
    <definedName name="ssfsfsf" localSheetId="5">'[20]Labor abs-NMR'!$2:$2</definedName>
    <definedName name="ssfsfsf">#REF!</definedName>
    <definedName name="ssfss" localSheetId="5">'[19]Labor abs-NMR'!$B$7645:$B$7693</definedName>
    <definedName name="ssfss">#REF!</definedName>
    <definedName name="ssfssf" localSheetId="5">'[20]Labor abs-NMR'!$A$2:$F$282</definedName>
    <definedName name="ssfssf">#REF!</definedName>
    <definedName name="sss" localSheetId="5">#REF!</definedName>
    <definedName name="sss" localSheetId="2">#REF!</definedName>
    <definedName name="sss" localSheetId="1">#REF!</definedName>
    <definedName name="sss">#REF!</definedName>
    <definedName name="sssdsf" localSheetId="5">#REF!</definedName>
    <definedName name="sssdsf" localSheetId="2">#REF!</definedName>
    <definedName name="sssdsf">#REF!</definedName>
    <definedName name="sssss" localSheetId="5" hidden="1">#REF!</definedName>
    <definedName name="sssss" localSheetId="2" hidden="1">#REF!</definedName>
    <definedName name="sssss" hidden="1">#REF!</definedName>
    <definedName name="SSWEWE" localSheetId="2" hidden="1">#REF!</definedName>
    <definedName name="SSWEWE" hidden="1">#REF!</definedName>
    <definedName name="ST" localSheetId="5">'[6]Swimming pool'!$D$17</definedName>
    <definedName name="ST">#REF!</definedName>
    <definedName name="staffing" localSheetId="5">#REF!</definedName>
    <definedName name="staffing" localSheetId="2">#REF!</definedName>
    <definedName name="staffing" localSheetId="1">#REF!</definedName>
    <definedName name="staffing">#REF!</definedName>
    <definedName name="Stage" localSheetId="5">#REF!</definedName>
    <definedName name="Stage" localSheetId="2">#REF!</definedName>
    <definedName name="Stage">#REF!</definedName>
    <definedName name="Staircase" localSheetId="5">#REF!</definedName>
    <definedName name="Staircase" localSheetId="2">#REF!</definedName>
    <definedName name="Staircase">#REF!</definedName>
    <definedName name="Staircase2" localSheetId="2">#REF!</definedName>
    <definedName name="Staircase2">#REF!</definedName>
    <definedName name="Start_Date" localSheetId="2">#REF!</definedName>
    <definedName name="Start_Date">#REF!</definedName>
    <definedName name="StartDate" localSheetId="2">#REF!</definedName>
    <definedName name="StartDate">#REF!</definedName>
    <definedName name="StartDate_4" localSheetId="2">#REF!</definedName>
    <definedName name="StartDate_4">#REF!</definedName>
    <definedName name="StartDate_6" localSheetId="2">#REF!</definedName>
    <definedName name="StartDate_6">#REF!</definedName>
    <definedName name="steel" localSheetId="2">#REF!</definedName>
    <definedName name="steel">#REF!</definedName>
    <definedName name="steelc.b.d" localSheetId="5">'[56]149'!#REF!</definedName>
    <definedName name="steelc.b.d" localSheetId="2">#REF!</definedName>
    <definedName name="steelc.b.d">#REF!</definedName>
    <definedName name="stetre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 localSheetId="5">#REF!</definedName>
    <definedName name="stock" localSheetId="2">#REF!</definedName>
    <definedName name="stock">#REF!</definedName>
    <definedName name="stoolag08" localSheetId="5">#REF!</definedName>
    <definedName name="stoolag08" localSheetId="2">#REF!</definedName>
    <definedName name="stoolag08">#REF!</definedName>
    <definedName name="stoolag50" localSheetId="5">#REF!</definedName>
    <definedName name="stoolag50" localSheetId="2">#REF!</definedName>
    <definedName name="stoolag50">#REF!</definedName>
    <definedName name="stoolag81" localSheetId="2">#REF!</definedName>
    <definedName name="stoolag81">#REF!</definedName>
    <definedName name="StrID" localSheetId="2">#REF!</definedName>
    <definedName name="StrID">#REF!</definedName>
    <definedName name="structure" localSheetId="2">#REF!</definedName>
    <definedName name="structure">#REF!</definedName>
    <definedName name="stt" localSheetId="2">#REF!</definedName>
    <definedName name="stt">#REF!</definedName>
    <definedName name="su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 localSheetId="5">#REF!</definedName>
    <definedName name="Subject" localSheetId="2">#REF!</definedName>
    <definedName name="Subject">#REF!</definedName>
    <definedName name="SUMMARY" localSheetId="5">#REF!</definedName>
    <definedName name="SUMMARY" localSheetId="2">#REF!</definedName>
    <definedName name="SUMMARY">#REF!</definedName>
    <definedName name="suresh" localSheetId="5">#REF!</definedName>
    <definedName name="suresh" localSheetId="2">#REF!</definedName>
    <definedName name="suresh">#REF!</definedName>
    <definedName name="SURYA" localSheetId="2">#REF!</definedName>
    <definedName name="SURYA">#REF!</definedName>
    <definedName name="sushma" localSheetId="2">#REF!</definedName>
    <definedName name="sushma">#REF!</definedName>
    <definedName name="swf" localSheetId="2">#REF!</definedName>
    <definedName name="swf">#REF!</definedName>
    <definedName name="swf_4" localSheetId="2">#REF!</definedName>
    <definedName name="swf_4">#REF!</definedName>
    <definedName name="swf_6" localSheetId="2">#REF!</definedName>
    <definedName name="swf_6">#REF!</definedName>
    <definedName name="swimmingpool" localSheetId="2">#REF!</definedName>
    <definedName name="swimmingpool">#REF!</definedName>
    <definedName name="sysysey" localSheetId="5">Scheduled_Payment+Extra_Payment</definedName>
    <definedName name="sysysey" localSheetId="4">Scheduled_Payment+Extra_Payment</definedName>
    <definedName name="sysysey" localSheetId="2">Scheduled_Payment+Extra_Payment</definedName>
    <definedName name="sysysey" localSheetId="1">Scheduled_Payment+Extra_Payment</definedName>
    <definedName name="sysysey" localSheetId="6">Scheduled_Payment+Extra_Payment</definedName>
    <definedName name="sysysey" localSheetId="7">Scheduled_Payment+Extra_Payment</definedName>
    <definedName name="sysysey">Scheduled_Payment+Extra_Payment</definedName>
    <definedName name="syteye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 localSheetId="5">#REF!</definedName>
    <definedName name="t" localSheetId="2">#REF!</definedName>
    <definedName name="t">#REF!</definedName>
    <definedName name="t___0">#REF!</definedName>
    <definedName name="t___13">#REF!</definedName>
    <definedName name="T0" localSheetId="5">#REF!</definedName>
    <definedName name="T0" localSheetId="2">#REF!</definedName>
    <definedName name="T0">#REF!</definedName>
    <definedName name="TA_1" localSheetId="5">#REF!</definedName>
    <definedName name="TA_1" localSheetId="2">#REF!</definedName>
    <definedName name="TA_1">#REF!</definedName>
    <definedName name="TA_2" localSheetId="2">#REF!</definedName>
    <definedName name="TA_2">#REF!</definedName>
    <definedName name="Table" localSheetId="2">#REF!</definedName>
    <definedName name="Table">#REF!</definedName>
    <definedName name="table1" localSheetId="5">'[3]SPT vs PHI'!$E$2:$F$47</definedName>
    <definedName name="table1">#REF!</definedName>
    <definedName name="TABLE2" localSheetId="5">#REF!</definedName>
    <definedName name="TABLE2" localSheetId="2">#REF!</definedName>
    <definedName name="TABLE2">#REF!</definedName>
    <definedName name="table3" localSheetId="6">#REF!</definedName>
    <definedName name="table3">#REF!</definedName>
    <definedName name="TABLE4" localSheetId="6">#REF!</definedName>
    <definedName name="TABLE4">#REF!</definedName>
    <definedName name="TableRange" localSheetId="5">#REF!</definedName>
    <definedName name="TableRange" localSheetId="2">#REF!</definedName>
    <definedName name="TableRange">#REF!</definedName>
    <definedName name="tak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 localSheetId="5">#REF!</definedName>
    <definedName name="tallu" localSheetId="2">#REF!</definedName>
    <definedName name="tallu">#REF!</definedName>
    <definedName name="tally" localSheetId="2">#REF!</definedName>
    <definedName name="tally">#REF!</definedName>
    <definedName name="tc" localSheetId="2">#REF!</definedName>
    <definedName name="tc">#REF!</definedName>
    <definedName name="t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 localSheetId="5">#REF!</definedName>
    <definedName name="TECHI" localSheetId="2">#REF!</definedName>
    <definedName name="TECHI">#REF!</definedName>
    <definedName name="TechnoSpace" localSheetId="5">#REF!</definedName>
    <definedName name="TechnoSpace" localSheetId="2">#REF!</definedName>
    <definedName name="TechnoSpace">#REF!</definedName>
    <definedName name="tee" localSheetId="5">#REF!</definedName>
    <definedName name="tee" localSheetId="2">#REF!</definedName>
    <definedName name="tee">#REF!</definedName>
    <definedName name="tel" localSheetId="2">#REF!</definedName>
    <definedName name="tel">#REF!</definedName>
    <definedName name="TELEVISION" localSheetId="2">#REF!</definedName>
    <definedName name="TELEVISION">#REF!</definedName>
    <definedName name="temp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 localSheetId="5">#REF!</definedName>
    <definedName name="TEND" localSheetId="2">#REF!</definedName>
    <definedName name="TEND">#REF!</definedName>
    <definedName name="TEs">#REF!</definedName>
    <definedName name="TEs___0" localSheetId="5">#REF!</definedName>
    <definedName name="TEs___0" localSheetId="2">#REF!</definedName>
    <definedName name="TEs___0" localSheetId="1">#REF!</definedName>
    <definedName name="TEs___0">#REF!</definedName>
    <definedName name="TEs___13" localSheetId="5">#REF!</definedName>
    <definedName name="TEs___13">#REF!</definedName>
    <definedName name="testseye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 localSheetId="5">#REF!</definedName>
    <definedName name="tet" localSheetId="2">#REF!</definedName>
    <definedName name="tet">#REF!</definedName>
    <definedName name="TEt___0" localSheetId="5">#REF!</definedName>
    <definedName name="TEt___0" localSheetId="2">#REF!</definedName>
    <definedName name="TEt___0" localSheetId="1">#REF!</definedName>
    <definedName name="TEt___0">#REF!</definedName>
    <definedName name="TEt___13" localSheetId="5">#REF!</definedName>
    <definedName name="TEt___13">#REF!</definedName>
    <definedName name="TF">#REF!</definedName>
    <definedName name="TFL" localSheetId="5">'[6]Column Blk 1'!$C$1155</definedName>
    <definedName name="TFL">#REF!</definedName>
    <definedName name="TierCode" localSheetId="5">#REF!</definedName>
    <definedName name="TierCode" localSheetId="2">#REF!</definedName>
    <definedName name="TierCode" localSheetId="1">#REF!</definedName>
    <definedName name="TierCode">#REF!</definedName>
    <definedName name="TierCode_4" localSheetId="5">#REF!</definedName>
    <definedName name="TierCode_4" localSheetId="2">#REF!</definedName>
    <definedName name="TierCode_4">#REF!</definedName>
    <definedName name="TierCode_6" localSheetId="5">#REF!</definedName>
    <definedName name="TierCode_6" localSheetId="2">#REF!</definedName>
    <definedName name="TierCode_6">#REF!</definedName>
    <definedName name="TierCode_Text" localSheetId="2">#REF!</definedName>
    <definedName name="TierCode_Text">#REF!</definedName>
    <definedName name="TierCode_Text_4" localSheetId="2">#REF!</definedName>
    <definedName name="TierCode_Text_4">#REF!</definedName>
    <definedName name="TierCode_Text_6" localSheetId="2">#REF!</definedName>
    <definedName name="TierCode_Text_6">#REF!</definedName>
    <definedName name="tileaq" localSheetId="2">#REF!</definedName>
    <definedName name="tileaq">#REF!</definedName>
    <definedName name="Timberstep" localSheetId="2">#REF!</definedName>
    <definedName name="Timberstep">#REF!</definedName>
    <definedName name="Title" localSheetId="5">'[57]Civil Boq'!$D$3</definedName>
    <definedName name="Title">#REF!</definedName>
    <definedName name="Title1" localSheetId="5">#REF!</definedName>
    <definedName name="Title1" localSheetId="2">#REF!</definedName>
    <definedName name="Title1" localSheetId="1">#REF!</definedName>
    <definedName name="Title1">#REF!</definedName>
    <definedName name="Title2" localSheetId="5">#REF!</definedName>
    <definedName name="Title2" localSheetId="2">#REF!</definedName>
    <definedName name="Title2">#REF!</definedName>
    <definedName name="tol" localSheetId="5">#REF!</definedName>
    <definedName name="tol" localSheetId="2">#REF!</definedName>
    <definedName name="tol">#REF!</definedName>
    <definedName name="tools" localSheetId="2">#REF!</definedName>
    <definedName name="tools">#REF!</definedName>
    <definedName name="tools1" localSheetId="2">#REF!</definedName>
    <definedName name="tools1">#REF!</definedName>
    <definedName name="topl" localSheetId="2">#REF!</definedName>
    <definedName name="topl">#REF!</definedName>
    <definedName name="topn" localSheetId="2">#REF!</definedName>
    <definedName name="topn">#REF!</definedName>
    <definedName name="TOTAL_CONSUMPTION" localSheetId="2">#REF!</definedName>
    <definedName name="TOTAL_CONSUMPTION">#REF!</definedName>
    <definedName name="Total_Interest" localSheetId="2">#REF!</definedName>
    <definedName name="Total_Interest">#REF!</definedName>
    <definedName name="Total_Pay" localSheetId="2">#REF!</definedName>
    <definedName name="Total_Pay">#REF!</definedName>
    <definedName name="Total_Payment" localSheetId="5">Scheduled_Payment+Extra_Payment</definedName>
    <definedName name="Total_Payment" localSheetId="4">Scheduled_Payment+Extra_Payment</definedName>
    <definedName name="Total_Payment" localSheetId="2">Scheduled_Payment+Extra_Payment</definedName>
    <definedName name="Total_Payment" localSheetId="1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>Scheduled_Payment+Extra_Payment</definedName>
    <definedName name="towre" localSheetId="5">#REF!</definedName>
    <definedName name="towre" localSheetId="2">#REF!</definedName>
    <definedName name="towre" localSheetId="1">#REF!</definedName>
    <definedName name="towre">#REF!</definedName>
    <definedName name="tr" localSheetId="5">#REF!</definedName>
    <definedName name="tr" localSheetId="2">#REF!</definedName>
    <definedName name="tr">#REF!</definedName>
    <definedName name="tranformer" localSheetId="5" hidden="1">#REF!</definedName>
    <definedName name="tranformer" hidden="1">#REF!</definedName>
    <definedName name="TRAN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 localSheetId="5">#REF!</definedName>
    <definedName name="trrtr" localSheetId="2">#REF!</definedName>
    <definedName name="trrtr">#REF!</definedName>
    <definedName name="tS" localSheetId="5">#REF!</definedName>
    <definedName name="tS" localSheetId="2">#REF!</definedName>
    <definedName name="tS" localSheetId="1">#REF!</definedName>
    <definedName name="tS">#REF!</definedName>
    <definedName name="tS___0" localSheetId="5">#REF!</definedName>
    <definedName name="tS___0">#REF!</definedName>
    <definedName name="tS___13">#REF!</definedName>
    <definedName name="tt" localSheetId="2">#REF!</definedName>
    <definedName name="tt">#REF!</definedName>
    <definedName name="ttt" hidden="1">#REF!</definedName>
    <definedName name="tttt" localSheetId="2">#REF!</definedName>
    <definedName name="tttt">#REF!</definedName>
    <definedName name="ttttt" localSheetId="2">#REF!</definedName>
    <definedName name="ttttt">#REF!</definedName>
    <definedName name="tttttt" localSheetId="2">#REF!</definedName>
    <definedName name="tttttt">#REF!</definedName>
    <definedName name="tttttttt">#REF!</definedName>
    <definedName name="ttttttttt" localSheetId="2">#REF!</definedName>
    <definedName name="ttttttttt">#REF!</definedName>
    <definedName name="tu" localSheetId="2">#REF!</definedName>
    <definedName name="tu">#REF!</definedName>
    <definedName name="TUES1">#REF!</definedName>
    <definedName name="tulip" localSheetId="2">#REF!</definedName>
    <definedName name="tulip">#REF!</definedName>
    <definedName name="tuti" localSheetId="2" hidden="1">#REF!</definedName>
    <definedName name="tuti" hidden="1">#REF!</definedName>
    <definedName name="tutyoiou">#N/A</definedName>
    <definedName name="TV" localSheetId="5">#REF!</definedName>
    <definedName name="TV" localSheetId="2">#REF!</definedName>
    <definedName name="TV">#REF!</definedName>
    <definedName name="TVV" localSheetId="5">#REF!</definedName>
    <definedName name="TVV" localSheetId="2">#REF!</definedName>
    <definedName name="TVV">#REF!</definedName>
    <definedName name="ty" localSheetId="5" hidden="1">#REF!</definedName>
    <definedName name="ty" localSheetId="2" hidden="1">#REF!</definedName>
    <definedName name="ty" hidden="1">#REF!</definedName>
    <definedName name="tyeesgy" localSheetId="2">#REF!</definedName>
    <definedName name="tyeesgy">#REF!</definedName>
    <definedName name="type" localSheetId="2">#REF!</definedName>
    <definedName name="type">#REF!</definedName>
    <definedName name="Type1">#REF!</definedName>
    <definedName name="Type2">#REF!</definedName>
    <definedName name="Type3" localSheetId="2">#REF!</definedName>
    <definedName name="Type3">#REF!</definedName>
    <definedName name="tyt" localSheetId="2">#REF!</definedName>
    <definedName name="tyt">#REF!</definedName>
    <definedName name="tyy" localSheetId="2">#REF!</definedName>
    <definedName name="tyy">#REF!</definedName>
    <definedName name="u" localSheetId="2">#REF!</definedName>
    <definedName name="u">#REF!</definedName>
    <definedName name="UGF" localSheetId="5">'[6]Column Blk 1'!$C$323</definedName>
    <definedName name="UGF">#REF!</definedName>
    <definedName name="uiui" localSheetId="5">#REF!</definedName>
    <definedName name="uiui" localSheetId="2">#REF!</definedName>
    <definedName name="uiui" localSheetId="1">#REF!</definedName>
    <definedName name="uiui">#REF!</definedName>
    <definedName name="uiyo" localSheetId="5">#REF!</definedName>
    <definedName name="uiyo" localSheetId="2">#REF!</definedName>
    <definedName name="uiyo">#REF!</definedName>
    <definedName name="UNITS" localSheetId="5">#REF!</definedName>
    <definedName name="UNITS">#REF!</definedName>
    <definedName name="unsecured" localSheetId="2">#REF!</definedName>
    <definedName name="unsecured">#REF!</definedName>
    <definedName name="usd" localSheetId="2">#REF!</definedName>
    <definedName name="usd">#REF!</definedName>
    <definedName name="Use_Alternates" localSheetId="2">#REF!</definedName>
    <definedName name="Use_Alternates">#REF!</definedName>
    <definedName name="uu">#REF!</definedName>
    <definedName name="uuu" localSheetId="2">#REF!</definedName>
    <definedName name="uuu">#REF!</definedName>
    <definedName name="uuuuuuuu" localSheetId="2">#REF!</definedName>
    <definedName name="uuuuuuuu">#REF!</definedName>
    <definedName name="uyiui" localSheetId="2">#REF!</definedName>
    <definedName name="uyiui">#REF!</definedName>
    <definedName name="va">#REF!</definedName>
    <definedName name="va___0">#REF!</definedName>
    <definedName name="va___13">#REF!</definedName>
    <definedName name="VA_1" localSheetId="2">#REF!</definedName>
    <definedName name="VA_1">#REF!</definedName>
    <definedName name="VA_2" localSheetId="2">#REF!</definedName>
    <definedName name="VA_2">#REF!</definedName>
    <definedName name="VA_3" localSheetId="2">#REF!</definedName>
    <definedName name="VA_3">#REF!</definedName>
    <definedName name="VADODARA_________________________________CLIENT_______________M_s" localSheetId="5">'[7]MASTER_RATE ANALYSIS'!$B$185:$G$185</definedName>
    <definedName name="VADODARA_________________________________CLIENT_______________M_s">#REF!</definedName>
    <definedName name="vahas" localSheetId="5">#REF!</definedName>
    <definedName name="vahas" localSheetId="2">#REF!</definedName>
    <definedName name="vahas" localSheetId="1">#REF!</definedName>
    <definedName name="vahas">#REF!</definedName>
    <definedName name="Values_Entered" localSheetId="5">IF(Beams!Loan_Amount*Interest_Rate*Loan_Years*Loan_Start&gt;0,1,0)</definedName>
    <definedName name="Values_Entered" localSheetId="4">IF(Loan_Amount*Interest_Rate*Loan_Years*Loan_Start&gt;0,1,0)</definedName>
    <definedName name="Values_Entered" localSheetId="2">IF('Retaining wall'!Loan_Amount*'Retaining wall'!Interest_Rate*'Retaining wall'!Loan_Years*'Retaining wall'!Loan_Start&gt;0,1,0)</definedName>
    <definedName name="Values_Entered" localSheetId="1">IF(Loan_Amount*Interest_Rate*Loan_Years*Loan_Start&gt;0,1,0)</definedName>
    <definedName name="Values_Entered" localSheetId="6">IF(Loan_Amount*Interest_Rate*Loan_Years*Loan_Start&gt;0,1,0)</definedName>
    <definedName name="Values_Entered" localSheetId="7">IF(Loan_Amount*Interest_Rate*Loan_Years*Loan_Start&gt;0,1,0)</definedName>
    <definedName name="Values_Entered">IF(Loan_Amount*Interest_Rate*Loan_Years*Loan_Start&gt;0,1,0)</definedName>
    <definedName name="VANDEMATARAM" localSheetId="5">#REF!</definedName>
    <definedName name="VANDEMATARAM" localSheetId="2">#REF!</definedName>
    <definedName name="VANDEMATARAM" localSheetId="1">#REF!</definedName>
    <definedName name="VANDEMATARAM">#REF!</definedName>
    <definedName name="variance" localSheetId="5">#REF!</definedName>
    <definedName name="variance" localSheetId="2">#REF!</definedName>
    <definedName name="variance" localSheetId="1">#REF!</definedName>
    <definedName name="variance">#REF!</definedName>
    <definedName name="variance.." localSheetId="5">#REF!</definedName>
    <definedName name="variance.." localSheetId="2">#REF!</definedName>
    <definedName name="variance..">#REF!</definedName>
    <definedName name="vatf" localSheetId="2">#REF!</definedName>
    <definedName name="vatf">#REF!</definedName>
    <definedName name="vatf_4" localSheetId="2">#REF!</definedName>
    <definedName name="vatf_4">#REF!</definedName>
    <definedName name="vatf_6" localSheetId="2">#REF!</definedName>
    <definedName name="vatf_6">#REF!</definedName>
    <definedName name="VB">#REF!</definedName>
    <definedName name="vbv" localSheetId="2">#REF!</definedName>
    <definedName name="vbv">#REF!</definedName>
    <definedName name="vbvb" localSheetId="2">#REF!</definedName>
    <definedName name="vbvb">#REF!</definedName>
    <definedName name="vc" localSheetId="2">#REF!</definedName>
    <definedName name="vc">#REF!</definedName>
    <definedName name="VD">#REF!</definedName>
    <definedName name="veh" localSheetId="2">#REF!</definedName>
    <definedName name="veh">#REF!</definedName>
    <definedName name="vehicle" localSheetId="2">#REF!</definedName>
    <definedName name="vehicle">#REF!</definedName>
    <definedName name="Velocity_DiCL" localSheetId="6">#REF!</definedName>
    <definedName name="Velocity_DiCL">#REF!</definedName>
    <definedName name="Velocity_ORD" localSheetId="6">#REF!</definedName>
    <definedName name="Velocity_ORD">#REF!</definedName>
    <definedName name="Vend">#REF!</definedName>
    <definedName name="VENEER" localSheetId="2">#REF!</definedName>
    <definedName name="VENEER">#REF!</definedName>
    <definedName name="Vf">#REF!</definedName>
    <definedName name="vgj" localSheetId="5">'[12]Structure Bills Qty'!$1:$3</definedName>
    <definedName name="vgj">#REF!</definedName>
    <definedName name="vijay" localSheetId="5">#REF!</definedName>
    <definedName name="vijay" localSheetId="2">#REF!</definedName>
    <definedName name="vijay" localSheetId="1">#REF!</definedName>
    <definedName name="vijay">#REF!</definedName>
    <definedName name="VIVEKANANDA" localSheetId="5">#REF!</definedName>
    <definedName name="VIVEKANANDA">#REF!</definedName>
    <definedName name="vjj" localSheetId="5">#REF!</definedName>
    <definedName name="vjj" localSheetId="2">#REF!</definedName>
    <definedName name="vjj">#REF!</definedName>
    <definedName name="VNFVBDVFBZDSD" localSheetId="2">#REF!</definedName>
    <definedName name="VNFVBDVFBZDSD">#REF!</definedName>
    <definedName name="Vsigma">#REF!</definedName>
    <definedName name="vv" localSheetId="2">#REF!</definedName>
    <definedName name="vv">#REF!</definedName>
    <definedName name="vxckbmjklbgjnklgbmjh" localSheetId="2" hidden="1">#REF!</definedName>
    <definedName name="vxckbmjklbgjnklgbmjh" hidden="1">#REF!</definedName>
    <definedName name="Vz">#REF!</definedName>
    <definedName name="w" localSheetId="2">#REF!</definedName>
    <definedName name="w">#REF!</definedName>
    <definedName name="Waiting">"Picture 1"</definedName>
    <definedName name="Water_Proofing" localSheetId="5">#REF!</definedName>
    <definedName name="Water_Proofing" localSheetId="2">#REF!</definedName>
    <definedName name="Water_Proofing">#REF!</definedName>
    <definedName name="wdf" localSheetId="5">#REF!</definedName>
    <definedName name="wdf" localSheetId="2">#REF!</definedName>
    <definedName name="wdf">#REF!</definedName>
    <definedName name="we" localSheetId="5">#REF!</definedName>
    <definedName name="we" localSheetId="2">#REF!</definedName>
    <definedName name="we">#REF!</definedName>
    <definedName name="wee" localSheetId="2">#REF!</definedName>
    <definedName name="wee">#REF!</definedName>
    <definedName name="werwe" localSheetId="2">#REF!</definedName>
    <definedName name="werwe">#REF!</definedName>
    <definedName name="wetewt" localSheetId="2">#REF!</definedName>
    <definedName name="wetewt">#REF!</definedName>
    <definedName name="wewe" localSheetId="2">#REF!</definedName>
    <definedName name="wewe">#REF!</definedName>
    <definedName name="wfrwfrwefw" localSheetId="2">#REF!</definedName>
    <definedName name="wfrwfrwefw">#REF!</definedName>
    <definedName name="WHITEWOOD" localSheetId="2">#REF!</definedName>
    <definedName name="WHITEWOOD">#REF!</definedName>
    <definedName name="wid">#REF!</definedName>
    <definedName name="wip" localSheetId="2">#REF!</definedName>
    <definedName name="wip">#REF!</definedName>
    <definedName name="WLP">#REF!</definedName>
    <definedName name="wood1344" localSheetId="5">'[56]149'!#REF!</definedName>
    <definedName name="wood1344" localSheetId="2">#REF!</definedName>
    <definedName name="wood1344" localSheetId="1">#REF!</definedName>
    <definedName name="wood1344">#REF!</definedName>
    <definedName name="woodc.b.d" localSheetId="5">'[56]149'!#REF!</definedName>
    <definedName name="woodc.b.d" localSheetId="2">#REF!</definedName>
    <definedName name="woodc.b.d">#REF!</definedName>
    <definedName name="woodenflooring" localSheetId="5">#REF!</definedName>
    <definedName name="woodenflooring" localSheetId="2">#REF!</definedName>
    <definedName name="woodenflooring" localSheetId="1">#REF!</definedName>
    <definedName name="woodenflooring">#REF!</definedName>
    <definedName name="work" localSheetId="5">#REF!</definedName>
    <definedName name="work" localSheetId="2">#REF!</definedName>
    <definedName name="work">#REF!</definedName>
    <definedName name="WP" localSheetId="5">#REF!</definedName>
    <definedName name="WP">#REF!</definedName>
    <definedName name="wreqwrt" localSheetId="2">#REF!</definedName>
    <definedName name="wreqwrt">#REF!</definedName>
    <definedName name="wrftw" localSheetId="2">#REF!</definedName>
    <definedName name="wrftw">#REF!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 localSheetId="5">#REF!</definedName>
    <definedName name="wswww" localSheetId="2">#REF!</definedName>
    <definedName name="wswww">#REF!</definedName>
    <definedName name="wtrwwefr" localSheetId="5">#REF!</definedName>
    <definedName name="wtrwwefr" localSheetId="2">#REF!</definedName>
    <definedName name="wtrwwefr">#REF!</definedName>
    <definedName name="ww" localSheetId="5" hidden="1">[34]Micro!#REF!</definedName>
    <definedName name="ww" localSheetId="4" hidden="1">[34]Micro!#REF!</definedName>
    <definedName name="ww" localSheetId="2" hidden="1">#REF!</definedName>
    <definedName name="ww" hidden="1">#REF!</definedName>
    <definedName name="wwwwww" localSheetId="5" hidden="1">[34]Micro!#REF!</definedName>
    <definedName name="wwwwww" localSheetId="4" hidden="1">[34]Micro!#REF!</definedName>
    <definedName name="wwwwww" localSheetId="2" hidden="1">#REF!</definedName>
    <definedName name="wwwwww" hidden="1">#REF!</definedName>
    <definedName name="wwwwwwe" hidden="1">#REF!</definedName>
    <definedName name="x" localSheetId="5">#REF!</definedName>
    <definedName name="x" localSheetId="2">#REF!</definedName>
    <definedName name="x" localSheetId="1">#REF!</definedName>
    <definedName name="x">#REF!</definedName>
    <definedName name="xc" localSheetId="5">'[58]Break up Sheet'!#REF!</definedName>
    <definedName name="xc" localSheetId="2">#REF!</definedName>
    <definedName name="xc" localSheetId="1">#REF!</definedName>
    <definedName name="xc">#REF!</definedName>
    <definedName name="xcv" localSheetId="5">#REF!</definedName>
    <definedName name="xcv" localSheetId="2">#REF!</definedName>
    <definedName name="xcv" localSheetId="1">#REF!</definedName>
    <definedName name="xcv">#REF!</definedName>
    <definedName name="Xl" localSheetId="5">#REF!</definedName>
    <definedName name="Xl" localSheetId="1">#REF!</definedName>
    <definedName name="Xl">#REF!</definedName>
    <definedName name="Xl___0" localSheetId="5">#REF!</definedName>
    <definedName name="Xl___0">#REF!</definedName>
    <definedName name="Xl___13">#REF!</definedName>
    <definedName name="xV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 localSheetId="5">#REF!</definedName>
    <definedName name="xx" localSheetId="2">#REF!</definedName>
    <definedName name="xx">#REF!</definedName>
    <definedName name="xyz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 localSheetId="5">#REF!</definedName>
    <definedName name="xz" localSheetId="2">#REF!</definedName>
    <definedName name="xz" localSheetId="1">#REF!</definedName>
    <definedName name="xz">#REF!</definedName>
    <definedName name="xzfvv" localSheetId="5">#REF!</definedName>
    <definedName name="xzfvv" localSheetId="2">#REF!</definedName>
    <definedName name="xzfvv">#REF!</definedName>
    <definedName name="y5ey" localSheetId="5">#REF!</definedName>
    <definedName name="y5ey" localSheetId="2">#REF!</definedName>
    <definedName name="y5ey">#REF!</definedName>
    <definedName name="yb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localSheetId="5">#REF!</definedName>
    <definedName name="yu" localSheetId="2">#REF!</definedName>
    <definedName name="yu">#REF!</definedName>
    <definedName name="yuyu" localSheetId="5">#REF!</definedName>
    <definedName name="yuyu" localSheetId="2">#REF!</definedName>
    <definedName name="yuyu">#REF!</definedName>
    <definedName name="ywerteqrt" localSheetId="5">#REF!</definedName>
    <definedName name="ywerteqrt" localSheetId="2">#REF!</definedName>
    <definedName name="ywerteqrt">#REF!</definedName>
    <definedName name="yyy" localSheetId="2">#REF!</definedName>
    <definedName name="yyy">#REF!</definedName>
    <definedName name="yyyyyyyyyyy" localSheetId="2">#REF!</definedName>
    <definedName name="yyyyyyyyyyy">#REF!</definedName>
    <definedName name="z" localSheetId="2">#REF!</definedName>
    <definedName name="z">#REF!</definedName>
    <definedName name="Z_01EEECA8_52E8_4BA6_B221_CB6D3C468C80_.wvu.Cols" localSheetId="4" hidden="1">#REF!</definedName>
    <definedName name="Z_01EEECA8_52E8_4BA6_B221_CB6D3C468C80_.wvu.Cols" localSheetId="2" hidden="1">#REF!</definedName>
    <definedName name="Z_01EEECA8_52E8_4BA6_B221_CB6D3C468C80_.wvu.Cols" hidden="1">#REF!</definedName>
    <definedName name="Z_01EEECA8_52E8_4BA6_B221_CB6D3C468C80_.wvu.FilterData" localSheetId="2" hidden="1">#REF!</definedName>
    <definedName name="Z_01EEECA8_52E8_4BA6_B221_CB6D3C468C80_.wvu.FilterData" hidden="1">#REF!</definedName>
    <definedName name="Z_05B31AF9_1963_454A_8EB5_CBE6E7E22E32_.wvu.Cols" localSheetId="3" hidden="1">Footing!$H:$P</definedName>
    <definedName name="Z_05B31AF9_1963_454A_8EB5_CBE6E7E22E32_.wvu.Cols" localSheetId="1" hidden="1">'RW Footing'!$H:$P</definedName>
    <definedName name="Z_05B31AF9_1963_454A_8EB5_CBE6E7E22E32_.wvu.Rows" localSheetId="5" hidden="1">Beams!$42:$42</definedName>
    <definedName name="Z_05B31AF9_1963_454A_8EB5_CBE6E7E22E32_.wvu.Rows" localSheetId="3" hidden="1">Footing!$10:$10</definedName>
    <definedName name="Z_05B31AF9_1963_454A_8EB5_CBE6E7E22E32_.wvu.Rows" localSheetId="1" hidden="1">'RW Footing'!$10:$10</definedName>
    <definedName name="Z_05B31AF9_1963_454A_8EB5_CBE6E7E22E32_.wvu.Rows" localSheetId="6" hidden="1">Slabs!$8:$8</definedName>
    <definedName name="Z_08E5046C_D36F_4045_8142_1BC1FB7180A2_.wvu.FilterData" localSheetId="5" hidden="1">Beams!#REF!</definedName>
    <definedName name="Z_0B3EF283_BAAE_40DA_B109_606B8002D5D4_.wvu.FilterData" localSheetId="2" hidden="1">#REF!</definedName>
    <definedName name="Z_0B3EF283_BAAE_40DA_B109_606B8002D5D4_.wvu.FilterData" localSheetId="1" hidden="1">#REF!</definedName>
    <definedName name="Z_0B3EF283_BAAE_40DA_B109_606B8002D5D4_.wvu.FilterData" hidden="1">#REF!</definedName>
    <definedName name="Z_0C509CAE_4B28_497F_9463_E056D87AE422_.wvu.Rows" localSheetId="5" hidden="1">#REF!</definedName>
    <definedName name="Z_0C509CAE_4B28_497F_9463_E056D87AE422_.wvu.Rows" localSheetId="4" hidden="1">[34]Micro!#REF!</definedName>
    <definedName name="Z_0C509CAE_4B28_497F_9463_E056D87AE422_.wvu.Rows" localSheetId="2" hidden="1">#REF!</definedName>
    <definedName name="Z_0C509CAE_4B28_497F_9463_E056D87AE422_.wvu.Rows" localSheetId="1" hidden="1">#REF!</definedName>
    <definedName name="Z_0C509CAE_4B28_497F_9463_E056D87AE422_.wvu.Rows" hidden="1">#REF!</definedName>
    <definedName name="Z_10016970_3048_49C5_B201_78E59165CBC6_.wvu.FilterData" localSheetId="5" hidden="1">Beams!#REF!</definedName>
    <definedName name="Z_10016970_3048_49C5_B201_78E59165CBC6_.wvu.Rows" localSheetId="5" hidden="1">Beams!$26:$42</definedName>
    <definedName name="Z_1126C0F6_F703_46DC_B08A_94478026D75F_.wvu.FilterData" localSheetId="5" hidden="1">Beams!#REF!</definedName>
    <definedName name="Z_1126C0F6_F703_46DC_B08A_94478026D75F_.wvu.Rows" localSheetId="5" hidden="1">Beams!$26:$42</definedName>
    <definedName name="Z_1ACBF9BF_8F87_4352_9D38_AD238D9E5D8E_.wvu.FilterData" localSheetId="5" hidden="1">Beams!$B$44:$AF$688</definedName>
    <definedName name="Z_32A9A9BD_1396_4502_B1CD_CBCC5E9795D0_.wvu.FilterData" localSheetId="2" hidden="1">'Retaining wall'!$B$29:$AI$50</definedName>
    <definedName name="Z_3A264900_855F_414C_AE6F_AE4E344E2957_.wvu.Rows" localSheetId="4" hidden="1">Columns!#REF!</definedName>
    <definedName name="Z_40291916_B61B_429B_89D6_FAEC98F3EE26_.wvu.FilterData" localSheetId="5" hidden="1">Beams!$B$44:$AF$688</definedName>
    <definedName name="Z_42CFA833_BDBA_4426_83A4_65C6EF9784CD_.wvu.FilterData" localSheetId="5" hidden="1">Beams!#REF!</definedName>
    <definedName name="Z_42CFA833_BDBA_4426_83A4_65C6EF9784CD_.wvu.Rows" localSheetId="5" hidden="1">Beams!$26:$42</definedName>
    <definedName name="Z_4951847F_281E_4EF8_A3E9_57A3047F0B4F_.wvu.FilterData" localSheetId="2" hidden="1">'Retaining wall'!$B$29:$AI$50</definedName>
    <definedName name="Z_4C9C85DD_11E2_4C28_8656_168FAB913E69_.wvu.Rows" localSheetId="4" hidden="1">Columns!#REF!</definedName>
    <definedName name="Z_50FDCB41_05F6_4F27_B837_5AE8BD288148_.wvu.Cols" localSheetId="4" hidden="1">Columns!$S:$V,Columns!$AD:$AG,Columns!#REF!</definedName>
    <definedName name="Z_55475FCD_8E49_4DAD_8284_DBAFE5C83E67_.wvu.Cols" localSheetId="5" hidden="1">Beams!$Q:$S</definedName>
    <definedName name="Z_55475FCD_8E49_4DAD_8284_DBAFE5C83E67_.wvu.FilterData" localSheetId="5" hidden="1">Beams!#REF!</definedName>
    <definedName name="Z_55475FCD_8E49_4DAD_8284_DBAFE5C83E67_.wvu.Rows" localSheetId="5" hidden="1">Beams!$26:$42</definedName>
    <definedName name="Z_5A4CDE39_BC84_48C0_8208_6970E7A71896_.wvu.Cols" localSheetId="5" hidden="1">#REF!,#REF!,#REF!</definedName>
    <definedName name="Z_5A4CDE39_BC84_48C0_8208_6970E7A71896_.wvu.Cols" localSheetId="4" hidden="1">'[58]GM &amp; TA'!$F$1:$F$65536,'[58]GM &amp; TA'!$G$1:$G$65536,'[58]GM &amp; TA'!$I$1:$T$65536</definedName>
    <definedName name="Z_5A4CDE39_BC84_48C0_8208_6970E7A71896_.wvu.Cols" hidden="1">#REF!,#REF!,#REF!</definedName>
    <definedName name="Z_64FBE21F_D610_4122_B662_C1CA556F0E6B_.wvu.Rows" localSheetId="5" hidden="1">#REF!,#REF!</definedName>
    <definedName name="Z_64FBE21F_D610_4122_B662_C1CA556F0E6B_.wvu.Rows" localSheetId="4" hidden="1">[34]Macro!$A$9:$IV$47,[34]Macro!$A$49:$IV$49</definedName>
    <definedName name="Z_64FBE21F_D610_4122_B662_C1CA556F0E6B_.wvu.Rows" hidden="1">#REF!,#REF!</definedName>
    <definedName name="Z_67879F2D_A365_4C5F_ACA2_06A222DC585F_.wvu.FilterData" localSheetId="5" hidden="1">#REF!</definedName>
    <definedName name="Z_67879F2D_A365_4C5F_ACA2_06A222DC585F_.wvu.FilterData" localSheetId="4" hidden="1">#REF!</definedName>
    <definedName name="Z_67879F2D_A365_4C5F_ACA2_06A222DC585F_.wvu.FilterData" localSheetId="2" hidden="1">#REF!</definedName>
    <definedName name="Z_67879F2D_A365_4C5F_ACA2_06A222DC585F_.wvu.FilterData" localSheetId="1" hidden="1">#REF!</definedName>
    <definedName name="Z_67879F2D_A365_4C5F_ACA2_06A222DC585F_.wvu.FilterData" hidden="1">#REF!</definedName>
    <definedName name="Z_6CDCF69B_5AF1_4147_8314_DDC51BBAE13A_.wvu.FilterData" localSheetId="5" hidden="1">#REF!</definedName>
    <definedName name="Z_6CDCF69B_5AF1_4147_8314_DDC51BBAE13A_.wvu.FilterData" localSheetId="4" hidden="1">#REF!</definedName>
    <definedName name="Z_6CDCF69B_5AF1_4147_8314_DDC51BBAE13A_.wvu.FilterData" localSheetId="2" hidden="1">#REF!</definedName>
    <definedName name="Z_6CDCF69B_5AF1_4147_8314_DDC51BBAE13A_.wvu.FilterData" hidden="1">#REF!</definedName>
    <definedName name="Z_6DB97BAF_9450_4690_95B8_4499208F3E52_.wvu.FilterData" localSheetId="2" hidden="1">'Retaining wall'!$B$29:$AI$50</definedName>
    <definedName name="Z_70CABDBB_081F_404E_8BC8_2C988156E425_.wvu.FilterData" localSheetId="5" hidden="1">Beams!$B$44:$AF$688</definedName>
    <definedName name="Z_7DB7E0CE_9C6B_4963_911D_B7E75FB55A66_.wvu.FilterData" localSheetId="5" hidden="1">Beams!$B$44:$AF$688</definedName>
    <definedName name="Z_7E5BF30C_C7E7_44DA_9576_366325220763_.wvu.Rows" localSheetId="4" hidden="1">Columns!#REF!</definedName>
    <definedName name="Z_800CD695_FDE0_41B4_8F19_72658D765B0B_.wvu.FilterData" localSheetId="2" hidden="1">'Retaining wall'!$B$29:$AI$50</definedName>
    <definedName name="Z_821080B5_A53F_46D5_A7A8_C550E9A6DB8E_.wvu.Rows" localSheetId="5" hidden="1">'[34]Scaff-Rose'!#REF!</definedName>
    <definedName name="Z_821080B5_A53F_46D5_A7A8_C550E9A6DB8E_.wvu.Rows" localSheetId="4" hidden="1">'[34]Scaff-Rose'!#REF!</definedName>
    <definedName name="Z_821080B5_A53F_46D5_A7A8_C550E9A6DB8E_.wvu.Rows" localSheetId="2" hidden="1">#REF!</definedName>
    <definedName name="Z_821080B5_A53F_46D5_A7A8_C550E9A6DB8E_.wvu.Rows" hidden="1">#REF!</definedName>
    <definedName name="Z_89FC4C3A_6586_42BA_B0E6_F0959042E6A0_.wvu.Rows" localSheetId="5" hidden="1">'[34]Scaff-Rose'!#REF!</definedName>
    <definedName name="Z_89FC4C3A_6586_42BA_B0E6_F0959042E6A0_.wvu.Rows" localSheetId="4" hidden="1">'[34]Scaff-Rose'!#REF!</definedName>
    <definedName name="Z_89FC4C3A_6586_42BA_B0E6_F0959042E6A0_.wvu.Rows" localSheetId="2" hidden="1">#REF!</definedName>
    <definedName name="Z_89FC4C3A_6586_42BA_B0E6_F0959042E6A0_.wvu.Rows" hidden="1">#REF!</definedName>
    <definedName name="Z_8FCC9949_BB10_48DD_835F_9D6E68B3AE12_.wvu.PrintTitles" localSheetId="5" hidden="1">#REF!</definedName>
    <definedName name="Z_8FCC9949_BB10_48DD_835F_9D6E68B3AE12_.wvu.PrintTitles" localSheetId="4" hidden="1">#REF!</definedName>
    <definedName name="Z_8FCC9949_BB10_48DD_835F_9D6E68B3AE12_.wvu.PrintTitles" localSheetId="2" hidden="1">#REF!</definedName>
    <definedName name="Z_8FCC9949_BB10_48DD_835F_9D6E68B3AE12_.wvu.PrintTitles" localSheetId="1" hidden="1">#REF!</definedName>
    <definedName name="Z_8FCC9949_BB10_48DD_835F_9D6E68B3AE12_.wvu.PrintTitles" hidden="1">#REF!</definedName>
    <definedName name="Z_8FCC9949_BB10_48DD_835F_9D6E68B3AE12_.wvu.Rows" localSheetId="5" hidden="1">'[58]GM &amp; TA'!#REF!,'[58]GM &amp; TA'!#REF!</definedName>
    <definedName name="Z_8FCC9949_BB10_48DD_835F_9D6E68B3AE12_.wvu.Rows" localSheetId="4" hidden="1">'[58]GM &amp; TA'!#REF!,'[58]GM &amp; TA'!#REF!</definedName>
    <definedName name="Z_8FCC9949_BB10_48DD_835F_9D6E68B3AE12_.wvu.Rows" localSheetId="2" hidden="1">#REF!,#REF!</definedName>
    <definedName name="Z_8FCC9949_BB10_48DD_835F_9D6E68B3AE12_.wvu.Rows" localSheetId="1" hidden="1">#REF!,#REF!</definedName>
    <definedName name="Z_8FCC9949_BB10_48DD_835F_9D6E68B3AE12_.wvu.Rows" hidden="1">#REF!,#REF!</definedName>
    <definedName name="Z_9631A94D_44FB_4E6D_AA15_1CA5E0FDD530_.wvu.Cols" localSheetId="3" hidden="1">Footing!$H:$P</definedName>
    <definedName name="Z_9631A94D_44FB_4E6D_AA15_1CA5E0FDD530_.wvu.Cols" localSheetId="1" hidden="1">'RW Footing'!$H:$P</definedName>
    <definedName name="Z_9631A94D_44FB_4E6D_AA15_1CA5E0FDD530_.wvu.Rows" localSheetId="5" hidden="1">Beams!$42:$42</definedName>
    <definedName name="Z_9631A94D_44FB_4E6D_AA15_1CA5E0FDD530_.wvu.Rows" localSheetId="3" hidden="1">Footing!$10:$10</definedName>
    <definedName name="Z_9631A94D_44FB_4E6D_AA15_1CA5E0FDD530_.wvu.Rows" localSheetId="1" hidden="1">'RW Footing'!$10:$10</definedName>
    <definedName name="Z_9631A94D_44FB_4E6D_AA15_1CA5E0FDD530_.wvu.Rows" localSheetId="6" hidden="1">Slabs!$8:$8</definedName>
    <definedName name="Z_97AF8B62_D04D_48F2_A853_93998C7922D6_.wvu.FilterData" localSheetId="5" hidden="1">#REF!</definedName>
    <definedName name="Z_97AF8B62_D04D_48F2_A853_93998C7922D6_.wvu.FilterData" localSheetId="4" hidden="1">#REF!</definedName>
    <definedName name="Z_97AF8B62_D04D_48F2_A853_93998C7922D6_.wvu.FilterData" localSheetId="2" hidden="1">#REF!</definedName>
    <definedName name="Z_97AF8B62_D04D_48F2_A853_93998C7922D6_.wvu.FilterData" localSheetId="1" hidden="1">#REF!</definedName>
    <definedName name="Z_97AF8B62_D04D_48F2_A853_93998C7922D6_.wvu.FilterData" hidden="1">#REF!</definedName>
    <definedName name="Z_9D6FF851_5C74_4B21_84A0_A0508C1C7EB5_.wvu.FilterData" localSheetId="6" hidden="1">Slabs!#REF!</definedName>
    <definedName name="Z_9F278A40_BF82_4E3D_9E8B_F7A34E58042E_.wvu.FilterData" localSheetId="5" hidden="1">#REF!</definedName>
    <definedName name="Z_9F278A40_BF82_4E3D_9E8B_F7A34E58042E_.wvu.FilterData" localSheetId="2" hidden="1">#REF!</definedName>
    <definedName name="Z_9F278A40_BF82_4E3D_9E8B_F7A34E58042E_.wvu.FilterData" hidden="1">#REF!</definedName>
    <definedName name="Z_A34ED118_452E_495E_802C_676DA6A61918_.wvu.Cols" localSheetId="3" hidden="1">Footing!$H:$P</definedName>
    <definedName name="Z_A34ED118_452E_495E_802C_676DA6A61918_.wvu.Cols" localSheetId="1" hidden="1">'RW Footing'!$H:$P</definedName>
    <definedName name="Z_A34ED118_452E_495E_802C_676DA6A61918_.wvu.Rows" localSheetId="5" hidden="1">Beams!$42:$42</definedName>
    <definedName name="Z_A34ED118_452E_495E_802C_676DA6A61918_.wvu.Rows" localSheetId="3" hidden="1">Footing!$10:$10</definedName>
    <definedName name="Z_A34ED118_452E_495E_802C_676DA6A61918_.wvu.Rows" localSheetId="1" hidden="1">'RW Footing'!$10:$10</definedName>
    <definedName name="Z_A34ED118_452E_495E_802C_676DA6A61918_.wvu.Rows" localSheetId="6" hidden="1">Slabs!$8:$8</definedName>
    <definedName name="Z_A6872A12_5F1B_4AF0_958D_5D9F2433BCA9_.wvu.Rows" localSheetId="4" hidden="1">Columns!$2:$2</definedName>
    <definedName name="Z_A9302D36_889B_4F46_A10B_C574BB9CC635_.wvu.FilterData" localSheetId="5" hidden="1">Beams!#REF!</definedName>
    <definedName name="Z_A9302D36_889B_4F46_A10B_C574BB9CC635_.wvu.Rows" localSheetId="5" hidden="1">Beams!$42:$42</definedName>
    <definedName name="Z_AEA2114A_6436_43E0_AD21_B51B561DCEE3_.wvu.Rows" localSheetId="6" hidden="1">Slabs!#REF!</definedName>
    <definedName name="Z_BBDAE9F1_3FAA_4FA1_A931_BF3C82A38E11_.wvu.Cols" localSheetId="3" hidden="1">Footing!$H:$P</definedName>
    <definedName name="Z_BBDAE9F1_3FAA_4FA1_A931_BF3C82A38E11_.wvu.Cols" localSheetId="1" hidden="1">'RW Footing'!$H:$P</definedName>
    <definedName name="Z_BBDAE9F1_3FAA_4FA1_A931_BF3C82A38E11_.wvu.Rows" localSheetId="5" hidden="1">Beams!$42:$42</definedName>
    <definedName name="Z_BBDAE9F1_3FAA_4FA1_A931_BF3C82A38E11_.wvu.Rows" localSheetId="3" hidden="1">Footing!$10:$10</definedName>
    <definedName name="Z_BBDAE9F1_3FAA_4FA1_A931_BF3C82A38E11_.wvu.Rows" localSheetId="1" hidden="1">'RW Footing'!$10:$10</definedName>
    <definedName name="Z_BBDAE9F1_3FAA_4FA1_A931_BF3C82A38E11_.wvu.Rows" localSheetId="6" hidden="1">Slabs!$8:$8</definedName>
    <definedName name="Z_C057D03B_D21B_4CC4_BB34_48A6F236E695_.wvu.Rows" localSheetId="6" hidden="1">Slabs!#REF!</definedName>
    <definedName name="Z_CC544EF6_9347_4946_A7D7_D201E57E0320_.wvu.FilterData" localSheetId="2" hidden="1">'Retaining wall'!$B$29:$AI$50</definedName>
    <definedName name="Z_D31A18AF_396B_4806_8CD8_0BFAF2B7EE90_.wvu.FilterData" localSheetId="5" hidden="1">Beams!$B$44:$AF$688</definedName>
    <definedName name="Z_D3967B31_08B9_49A1_9B87_0C592B259BBA_.wvu.FilterData" localSheetId="6" hidden="1">Slabs!$A$18:$M$18</definedName>
    <definedName name="Z_D51C990B_2A51_41F9_9CC4_411BB84F5E23_.wvu.Rows" localSheetId="6" hidden="1">Slabs!#REF!</definedName>
    <definedName name="Z_D6A446B5_C66A_4617_8186_024AFEE7D6C0_.wvu.Rows" localSheetId="4" hidden="1">Columns!#REF!</definedName>
    <definedName name="Z_E61184E6_4A82_48AD_BD46_AD03682B9E61_.wvu.Rows" localSheetId="5" hidden="1">[34]Micro!#REF!</definedName>
    <definedName name="Z_E61184E6_4A82_48AD_BD46_AD03682B9E61_.wvu.Rows" localSheetId="4" hidden="1">[34]Micro!#REF!</definedName>
    <definedName name="Z_E61184E6_4A82_48AD_BD46_AD03682B9E61_.wvu.Rows" localSheetId="2" hidden="1">#REF!</definedName>
    <definedName name="Z_E61184E6_4A82_48AD_BD46_AD03682B9E61_.wvu.Rows" localSheetId="1" hidden="1">#REF!</definedName>
    <definedName name="Z_E61184E6_4A82_48AD_BD46_AD03682B9E61_.wvu.Rows" hidden="1">#REF!</definedName>
    <definedName name="Z_EA424862_9DB5_4158_B57E_464B76E20666_.wvu.FilterData" localSheetId="5" hidden="1">#REF!</definedName>
    <definedName name="Z_EA424862_9DB5_4158_B57E_464B76E20666_.wvu.FilterData" localSheetId="4" hidden="1">#REF!</definedName>
    <definedName name="Z_EA424862_9DB5_4158_B57E_464B76E20666_.wvu.FilterData" localSheetId="2" hidden="1">#REF!</definedName>
    <definedName name="Z_EA424862_9DB5_4158_B57E_464B76E20666_.wvu.FilterData" localSheetId="1" hidden="1">#REF!</definedName>
    <definedName name="Z_EA424862_9DB5_4158_B57E_464B76E20666_.wvu.FilterData" hidden="1">#REF!</definedName>
    <definedName name="Z_F56F135F_44F3_478B_BCC3_5E739B702BEF_.wvu.Cols" localSheetId="5" hidden="1">#REF!</definedName>
    <definedName name="Z_F56F135F_44F3_478B_BCC3_5E739B702BEF_.wvu.Cols" localSheetId="2" hidden="1">#REF!</definedName>
    <definedName name="Z_F56F135F_44F3_478B_BCC3_5E739B702BEF_.wvu.Cols" hidden="1">#REF!</definedName>
    <definedName name="Z_F56F135F_44F3_478B_BCC3_5E739B702BEF_.wvu.FilterData" localSheetId="5" hidden="1">#REF!</definedName>
    <definedName name="Z_F56F135F_44F3_478B_BCC3_5E739B702BEF_.wvu.FilterData" localSheetId="2" hidden="1">#REF!</definedName>
    <definedName name="Z_F56F135F_44F3_478B_BCC3_5E739B702BEF_.wvu.FilterData" hidden="1">#REF!</definedName>
    <definedName name="Z_F56F135F_44F3_478B_BCC3_5E739B702BEF_.wvu.PrintTitles" localSheetId="5" hidden="1">#REF!,#REF!</definedName>
    <definedName name="Z_F56F135F_44F3_478B_BCC3_5E739B702BEF_.wvu.PrintTitles" localSheetId="4" hidden="1">#REF!,#REF!</definedName>
    <definedName name="Z_F56F135F_44F3_478B_BCC3_5E739B702BEF_.wvu.PrintTitles" localSheetId="2" hidden="1">#REF!,#REF!</definedName>
    <definedName name="Z_F56F135F_44F3_478B_BCC3_5E739B702BEF_.wvu.PrintTitles" localSheetId="1" hidden="1">#REF!,#REF!</definedName>
    <definedName name="Z_F56F135F_44F3_478B_BCC3_5E739B702BEF_.wvu.PrintTitles" hidden="1">#REF!,#REF!</definedName>
    <definedName name="Z_FEFEFE07_35BE_4930_9B2B_490270017063_.wvu.FilterData" localSheetId="5" hidden="1">Beams!#REF!</definedName>
    <definedName name="Z_FEFEFE07_35BE_4930_9B2B_490270017063_.wvu.Rows" localSheetId="5" hidden="1">Beams!$42:$42</definedName>
    <definedName name="ZAS" localSheetId="5">#REF!</definedName>
    <definedName name="ZAS" localSheetId="2">#REF!</definedName>
    <definedName name="ZAS">#REF!</definedName>
    <definedName name="zaz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5">'[55]Break up Sheet'!#REF!</definedName>
    <definedName name="zee" localSheetId="2">#REF!</definedName>
    <definedName name="zee">#REF!</definedName>
    <definedName name="zl" localSheetId="5">#REF!</definedName>
    <definedName name="zl" localSheetId="2">#REF!</definedName>
    <definedName name="zl" localSheetId="1">#REF!</definedName>
    <definedName name="zl">#REF!</definedName>
    <definedName name="zl___0" localSheetId="5">#REF!</definedName>
    <definedName name="zl___0" localSheetId="1">#REF!</definedName>
    <definedName name="zl___0">#REF!</definedName>
    <definedName name="zl___13" localSheetId="5">#REF!</definedName>
    <definedName name="zl___13" localSheetId="1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 localSheetId="2">#REF!</definedName>
    <definedName name="zvzv">#REF!</definedName>
    <definedName name="zx" localSheetId="5">'[19]Labor abs-PW'!$1:$3</definedName>
    <definedName name="zx">#REF!</definedName>
    <definedName name="zxv" localSheetId="5">#REF!</definedName>
    <definedName name="zxv" localSheetId="2">#REF!</definedName>
    <definedName name="zxv" localSheetId="1">#REF!</definedName>
    <definedName name="zxv">#REF!</definedName>
    <definedName name="zxvxzcvb" localSheetId="5">#REF!</definedName>
    <definedName name="zxvxzcvb" localSheetId="2">#REF!</definedName>
    <definedName name="zxvxzcvb">#REF!</definedName>
    <definedName name="ZY" localSheetId="5">#REF!</definedName>
    <definedName name="ZY">#REF!</definedName>
    <definedName name="ZY___0">#REF!</definedName>
    <definedName name="ZY___13">#REF!</definedName>
    <definedName name="zz" localSheetId="2">#REF!</definedName>
    <definedName name="zz">#REF!</definedName>
    <definedName name="zzx" localSheetId="2">#REF!</definedName>
    <definedName name="zzx">#REF!</definedName>
    <definedName name="zzz" localSheetId="2">#REF!</definedName>
    <definedName name="zzz">#REF!</definedName>
  </definedNames>
  <calcPr calcId="191029"/>
  <customWorkbookViews>
    <customWorkbookView name="Hemanth S - Personal View" guid="{BBDAE9F1-3FAA-4FA1-A931-BF3C82A38E11}" mergeInterval="0" personalView="1" maximized="1" xWindow="-11" yWindow="-11" windowWidth="1942" windowHeight="1030" activeSheetId="7"/>
    <customWorkbookView name="SUDHAHARAN M - Personal View" guid="{9631A94D-44FB-4E6D-AA15-1CA5E0FDD530}" mergeInterval="0" personalView="1" maximized="1" xWindow="-8" yWindow="-8" windowWidth="1382" windowHeight="736" activeSheetId="1"/>
    <customWorkbookView name="Jashwanth A - Personal View" guid="{05B31AF9-1963-454A-8EB5-CBE6E7E22E32}" mergeInterval="0" personalView="1" maximized="1" xWindow="-11" yWindow="-11" windowWidth="1942" windowHeight="1030" activeSheetId="2"/>
    <customWorkbookView name="Sharath M1 - Personal View" guid="{A34ED118-452E-495E-802C-676DA6A61918}" mergeInterval="0" personalView="1" maximized="1" xWindow="-8" yWindow="-8" windowWidth="1616" windowHeight="868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5" l="1"/>
  <c r="H118" i="5"/>
  <c r="G118" i="5"/>
  <c r="G119" i="5"/>
  <c r="H117" i="5"/>
  <c r="G117" i="5"/>
  <c r="E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R10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G120" i="5" l="1"/>
  <c r="H120" i="5"/>
  <c r="J261" i="7"/>
  <c r="I261" i="7"/>
  <c r="H17" i="8"/>
  <c r="AB52" i="2"/>
  <c r="AD52" i="2" s="1"/>
  <c r="T52" i="2" s="1"/>
  <c r="AB51" i="2"/>
  <c r="AB50" i="2"/>
  <c r="AD50" i="2" s="1"/>
  <c r="T50" i="2" s="1"/>
  <c r="AB49" i="2"/>
  <c r="AD49" i="2" s="1"/>
  <c r="T49" i="2" s="1"/>
  <c r="AB48" i="2"/>
  <c r="AB47" i="2"/>
  <c r="AB46" i="2"/>
  <c r="AD46" i="2" s="1"/>
  <c r="T46" i="2" s="1"/>
  <c r="AD47" i="2"/>
  <c r="T47" i="2" s="1"/>
  <c r="AB45" i="2"/>
  <c r="AB44" i="2"/>
  <c r="AB43" i="2"/>
  <c r="AB42" i="2"/>
  <c r="AB41" i="2"/>
  <c r="AD51" i="2"/>
  <c r="T51" i="2" s="1"/>
  <c r="AD48" i="2"/>
  <c r="T48" i="2" s="1"/>
  <c r="AD45" i="2"/>
  <c r="T45" i="2" s="1"/>
  <c r="AD44" i="2"/>
  <c r="T44" i="2" s="1"/>
  <c r="AD43" i="2"/>
  <c r="T43" i="2" s="1"/>
  <c r="AD42" i="2"/>
  <c r="T42" i="2" s="1"/>
  <c r="AD41" i="2"/>
  <c r="T41" i="2" s="1"/>
  <c r="AD40" i="2"/>
  <c r="T40" i="2" s="1"/>
  <c r="AD39" i="2"/>
  <c r="T39" i="2" s="1"/>
  <c r="AD38" i="2"/>
  <c r="T38" i="2" s="1"/>
  <c r="AD37" i="2"/>
  <c r="T37" i="2" s="1"/>
  <c r="AD36" i="2"/>
  <c r="T36" i="2" s="1"/>
  <c r="AD35" i="2"/>
  <c r="T35" i="2" s="1"/>
  <c r="AD34" i="2"/>
  <c r="T34" i="2" s="1"/>
  <c r="AD33" i="2"/>
  <c r="T33" i="2" s="1"/>
  <c r="AD32" i="2"/>
  <c r="T32" i="2" s="1"/>
  <c r="AD31" i="2"/>
  <c r="T31" i="2" s="1"/>
  <c r="AC52" i="2"/>
  <c r="AC51" i="2"/>
  <c r="AC50" i="2"/>
  <c r="AC49" i="2"/>
  <c r="AC48" i="2"/>
  <c r="AC47" i="2"/>
  <c r="AC46" i="2"/>
  <c r="AC45" i="2"/>
  <c r="AC44" i="2"/>
  <c r="AC43" i="2"/>
  <c r="AC42" i="2"/>
  <c r="AC41" i="2"/>
  <c r="AB40" i="2"/>
  <c r="R48" i="2"/>
  <c r="AB39" i="2"/>
  <c r="AB38" i="2"/>
  <c r="AB36" i="2"/>
  <c r="AB35" i="2"/>
  <c r="AB34" i="2"/>
  <c r="AB33" i="2"/>
  <c r="AB37" i="2"/>
  <c r="AB32" i="2"/>
  <c r="AC31" i="2"/>
  <c r="AB31" i="2"/>
  <c r="AC31" i="4"/>
  <c r="AD41" i="4"/>
  <c r="T41" i="4" s="1"/>
  <c r="AD40" i="4"/>
  <c r="T40" i="4" s="1"/>
  <c r="AD39" i="4"/>
  <c r="T39" i="4" s="1"/>
  <c r="AD38" i="4"/>
  <c r="T38" i="4" s="1"/>
  <c r="AD37" i="4"/>
  <c r="T37" i="4" s="1"/>
  <c r="AD36" i="4"/>
  <c r="T36" i="4" s="1"/>
  <c r="AD35" i="4"/>
  <c r="T35" i="4" s="1"/>
  <c r="AD34" i="4"/>
  <c r="T34" i="4" s="1"/>
  <c r="AD33" i="4"/>
  <c r="T33" i="4" s="1"/>
  <c r="AD32" i="4"/>
  <c r="T32" i="4" s="1"/>
  <c r="AD31" i="4"/>
  <c r="T31" i="4" s="1"/>
  <c r="AB40" i="4"/>
  <c r="AB39" i="4"/>
  <c r="AB38" i="4"/>
  <c r="AC32" i="4"/>
  <c r="AC33" i="4"/>
  <c r="AB33" i="4"/>
  <c r="AB31" i="4"/>
  <c r="L19" i="5"/>
  <c r="H109" i="8"/>
  <c r="F109" i="8"/>
  <c r="G109" i="8" s="1"/>
  <c r="H62" i="8"/>
  <c r="F62" i="8"/>
  <c r="G62" i="8" s="1"/>
  <c r="F16" i="8"/>
  <c r="H19" i="8"/>
  <c r="F19" i="8"/>
  <c r="G19" i="8" s="1"/>
  <c r="E17" i="8"/>
  <c r="F60" i="8"/>
  <c r="H133" i="8" l="1"/>
  <c r="F133" i="8"/>
  <c r="G133" i="8" s="1"/>
  <c r="F132" i="8"/>
  <c r="H132" i="8" s="1"/>
  <c r="F131" i="8"/>
  <c r="H128" i="8"/>
  <c r="F128" i="8"/>
  <c r="G128" i="8" s="1"/>
  <c r="F127" i="8"/>
  <c r="G127" i="8" s="1"/>
  <c r="F126" i="8"/>
  <c r="H123" i="8"/>
  <c r="F123" i="8"/>
  <c r="G123" i="8" s="1"/>
  <c r="F122" i="8"/>
  <c r="G122" i="8" s="1"/>
  <c r="F121" i="8"/>
  <c r="H114" i="8"/>
  <c r="F114" i="8"/>
  <c r="G114" i="8" s="1"/>
  <c r="F113" i="8"/>
  <c r="H113" i="8" s="1"/>
  <c r="F112" i="8"/>
  <c r="H108" i="8"/>
  <c r="F108" i="8"/>
  <c r="G108" i="8" s="1"/>
  <c r="F107" i="8"/>
  <c r="G107" i="8" s="1"/>
  <c r="F106" i="8"/>
  <c r="C98" i="8"/>
  <c r="D99" i="8" s="1"/>
  <c r="F93" i="8"/>
  <c r="H93" i="8" s="1"/>
  <c r="F92" i="8"/>
  <c r="H89" i="8"/>
  <c r="F89" i="8"/>
  <c r="G89" i="8" s="1"/>
  <c r="F88" i="8"/>
  <c r="G88" i="8" s="1"/>
  <c r="F87" i="8"/>
  <c r="H84" i="8"/>
  <c r="F84" i="8"/>
  <c r="G84" i="8" s="1"/>
  <c r="F83" i="8"/>
  <c r="D82" i="8" s="1"/>
  <c r="F82" i="8"/>
  <c r="F76" i="8"/>
  <c r="H76" i="8" s="1"/>
  <c r="F75" i="8"/>
  <c r="H72" i="8"/>
  <c r="F72" i="8"/>
  <c r="G72" i="8" s="1"/>
  <c r="F71" i="8"/>
  <c r="G71" i="8" s="1"/>
  <c r="F70" i="8"/>
  <c r="H67" i="8"/>
  <c r="F67" i="8"/>
  <c r="G67" i="8" s="1"/>
  <c r="F66" i="8"/>
  <c r="G66" i="8" s="1"/>
  <c r="F65" i="8"/>
  <c r="H61" i="8"/>
  <c r="F61" i="8"/>
  <c r="G61" i="8" s="1"/>
  <c r="G60" i="8"/>
  <c r="F59" i="8"/>
  <c r="F50" i="8"/>
  <c r="G50" i="8" s="1"/>
  <c r="F49" i="8"/>
  <c r="H46" i="8"/>
  <c r="F46" i="8"/>
  <c r="G46" i="8" s="1"/>
  <c r="F45" i="8"/>
  <c r="H45" i="8" s="1"/>
  <c r="F44" i="8"/>
  <c r="H41" i="8"/>
  <c r="F41" i="8"/>
  <c r="G41" i="8" s="1"/>
  <c r="F40" i="8"/>
  <c r="G40" i="8" s="1"/>
  <c r="F39" i="8"/>
  <c r="F33" i="8"/>
  <c r="H33" i="8" s="1"/>
  <c r="F32" i="8"/>
  <c r="H29" i="8"/>
  <c r="F29" i="8"/>
  <c r="G29" i="8" s="1"/>
  <c r="F28" i="8"/>
  <c r="G28" i="8" s="1"/>
  <c r="F27" i="8"/>
  <c r="H24" i="8"/>
  <c r="F24" i="8"/>
  <c r="G24" i="8" s="1"/>
  <c r="F23" i="8"/>
  <c r="G23" i="8" s="1"/>
  <c r="F22" i="8"/>
  <c r="H18" i="8"/>
  <c r="F18" i="8"/>
  <c r="G18" i="8" s="1"/>
  <c r="F17" i="8"/>
  <c r="D22" i="8" l="1"/>
  <c r="G22" i="8" s="1"/>
  <c r="D27" i="8"/>
  <c r="G27" i="8" s="1"/>
  <c r="D87" i="8"/>
  <c r="H87" i="8" s="1"/>
  <c r="D70" i="8"/>
  <c r="G70" i="8" s="1"/>
  <c r="H122" i="8"/>
  <c r="G83" i="8"/>
  <c r="H83" i="8"/>
  <c r="H127" i="8"/>
  <c r="H66" i="8"/>
  <c r="H71" i="8"/>
  <c r="H28" i="8"/>
  <c r="H88" i="8"/>
  <c r="D126" i="8"/>
  <c r="H126" i="8" s="1"/>
  <c r="D112" i="8"/>
  <c r="H112" i="8" s="1"/>
  <c r="G17" i="8"/>
  <c r="D16" i="8"/>
  <c r="G16" i="8" s="1"/>
  <c r="H40" i="8"/>
  <c r="G113" i="8"/>
  <c r="D65" i="8"/>
  <c r="H65" i="8" s="1"/>
  <c r="D121" i="8"/>
  <c r="H121" i="8" s="1"/>
  <c r="H23" i="8"/>
  <c r="D39" i="8"/>
  <c r="H82" i="8"/>
  <c r="D32" i="8"/>
  <c r="D44" i="8"/>
  <c r="H50" i="8"/>
  <c r="H60" i="8"/>
  <c r="D75" i="8"/>
  <c r="D92" i="8"/>
  <c r="H107" i="8"/>
  <c r="D131" i="8"/>
  <c r="D49" i="8"/>
  <c r="D59" i="8"/>
  <c r="D106" i="8"/>
  <c r="G33" i="8"/>
  <c r="G45" i="8"/>
  <c r="G76" i="8"/>
  <c r="G93" i="8"/>
  <c r="G132" i="8"/>
  <c r="G82" i="8"/>
  <c r="H22" i="8" l="1"/>
  <c r="H27" i="8"/>
  <c r="G87" i="8"/>
  <c r="H70" i="8"/>
  <c r="G121" i="8"/>
  <c r="G126" i="8"/>
  <c r="G112" i="8"/>
  <c r="G39" i="8"/>
  <c r="H39" i="8"/>
  <c r="G65" i="8"/>
  <c r="H106" i="8"/>
  <c r="G106" i="8"/>
  <c r="H75" i="8"/>
  <c r="G75" i="8"/>
  <c r="H131" i="8"/>
  <c r="G131" i="8"/>
  <c r="H44" i="8"/>
  <c r="G44" i="8"/>
  <c r="H49" i="8"/>
  <c r="G49" i="8"/>
  <c r="H16" i="8"/>
  <c r="H32" i="8"/>
  <c r="G32" i="8"/>
  <c r="H59" i="8"/>
  <c r="G59" i="8"/>
  <c r="H92" i="8"/>
  <c r="H94" i="8" s="1"/>
  <c r="G92" i="8"/>
  <c r="G94" i="8" l="1"/>
  <c r="G135" i="8"/>
  <c r="G52" i="8"/>
  <c r="G116" i="8"/>
  <c r="H52" i="8"/>
  <c r="H135" i="8"/>
  <c r="G34" i="8"/>
  <c r="G77" i="8"/>
  <c r="H34" i="8"/>
  <c r="H116" i="8"/>
  <c r="H77" i="8"/>
  <c r="E5" i="8" s="1"/>
  <c r="F4" i="8" l="1"/>
  <c r="E4" i="8"/>
  <c r="F5" i="8"/>
  <c r="D5" i="8"/>
  <c r="D4" i="8"/>
  <c r="G4" i="8" l="1"/>
  <c r="G5" i="8"/>
  <c r="AH153" i="6" l="1"/>
  <c r="AG15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N153" i="6"/>
  <c r="K153" i="6"/>
  <c r="G153" i="6"/>
  <c r="F153" i="6"/>
  <c r="E153" i="6"/>
  <c r="D153" i="6"/>
  <c r="AH708" i="6"/>
  <c r="AG708" i="6"/>
  <c r="N708" i="6"/>
  <c r="K708" i="6"/>
  <c r="G708" i="6"/>
  <c r="F708" i="6"/>
  <c r="E708" i="6"/>
  <c r="D708" i="6"/>
  <c r="B708" i="6"/>
  <c r="AF707" i="6"/>
  <c r="Z707" i="6"/>
  <c r="O707" i="6"/>
  <c r="P707" i="6" s="1"/>
  <c r="L707" i="6"/>
  <c r="M707" i="6" s="1"/>
  <c r="I707" i="6"/>
  <c r="H707" i="6"/>
  <c r="AF706" i="6"/>
  <c r="Z706" i="6"/>
  <c r="O706" i="6"/>
  <c r="P706" i="6" s="1"/>
  <c r="L706" i="6"/>
  <c r="I706" i="6"/>
  <c r="H706" i="6"/>
  <c r="AF705" i="6"/>
  <c r="Z705" i="6"/>
  <c r="O705" i="6"/>
  <c r="P705" i="6" s="1"/>
  <c r="L705" i="6"/>
  <c r="M705" i="6" s="1"/>
  <c r="I705" i="6"/>
  <c r="H705" i="6"/>
  <c r="AF704" i="6"/>
  <c r="Z704" i="6"/>
  <c r="O704" i="6"/>
  <c r="P704" i="6" s="1"/>
  <c r="L704" i="6"/>
  <c r="I704" i="6"/>
  <c r="H704" i="6"/>
  <c r="AF703" i="6"/>
  <c r="Z703" i="6"/>
  <c r="O703" i="6"/>
  <c r="P703" i="6" s="1"/>
  <c r="L703" i="6"/>
  <c r="M703" i="6" s="1"/>
  <c r="I703" i="6"/>
  <c r="H703" i="6"/>
  <c r="AF702" i="6"/>
  <c r="Z702" i="6"/>
  <c r="O702" i="6"/>
  <c r="P702" i="6" s="1"/>
  <c r="L702" i="6"/>
  <c r="I702" i="6"/>
  <c r="H702" i="6"/>
  <c r="AF701" i="6"/>
  <c r="Z701" i="6"/>
  <c r="O701" i="6"/>
  <c r="P701" i="6" s="1"/>
  <c r="L701" i="6"/>
  <c r="M701" i="6" s="1"/>
  <c r="I701" i="6"/>
  <c r="H701" i="6"/>
  <c r="AE700" i="6"/>
  <c r="Z700" i="6"/>
  <c r="O700" i="6"/>
  <c r="P700" i="6" s="1"/>
  <c r="L700" i="6"/>
  <c r="I700" i="6"/>
  <c r="H700" i="6"/>
  <c r="AE699" i="6"/>
  <c r="Z699" i="6"/>
  <c r="O699" i="6"/>
  <c r="P699" i="6" s="1"/>
  <c r="L699" i="6"/>
  <c r="M699" i="6" s="1"/>
  <c r="I699" i="6"/>
  <c r="H699" i="6"/>
  <c r="AF698" i="6"/>
  <c r="Z698" i="6"/>
  <c r="O698" i="6"/>
  <c r="P698" i="6" s="1"/>
  <c r="L698" i="6"/>
  <c r="I698" i="6"/>
  <c r="H698" i="6"/>
  <c r="AF697" i="6"/>
  <c r="Z697" i="6"/>
  <c r="O697" i="6"/>
  <c r="P697" i="6" s="1"/>
  <c r="L697" i="6"/>
  <c r="S697" i="6" s="1"/>
  <c r="I697" i="6"/>
  <c r="H697" i="6"/>
  <c r="AE696" i="6"/>
  <c r="Z696" i="6"/>
  <c r="O696" i="6"/>
  <c r="P696" i="6" s="1"/>
  <c r="L696" i="6"/>
  <c r="I696" i="6"/>
  <c r="H696" i="6"/>
  <c r="AF695" i="6"/>
  <c r="Z695" i="6"/>
  <c r="O695" i="6"/>
  <c r="P695" i="6" s="1"/>
  <c r="L695" i="6"/>
  <c r="M695" i="6" s="1"/>
  <c r="I695" i="6"/>
  <c r="H695" i="6"/>
  <c r="AF694" i="6"/>
  <c r="Z694" i="6"/>
  <c r="O694" i="6"/>
  <c r="P694" i="6" s="1"/>
  <c r="L694" i="6"/>
  <c r="I694" i="6"/>
  <c r="H694" i="6"/>
  <c r="B694" i="6"/>
  <c r="B695" i="6" s="1"/>
  <c r="B696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AE693" i="6"/>
  <c r="Z693" i="6"/>
  <c r="O693" i="6"/>
  <c r="P693" i="6" s="1"/>
  <c r="L693" i="6"/>
  <c r="M693" i="6" s="1"/>
  <c r="I693" i="6"/>
  <c r="H693" i="6"/>
  <c r="S707" i="6" l="1"/>
  <c r="M697" i="6"/>
  <c r="S695" i="6"/>
  <c r="S701" i="6"/>
  <c r="S705" i="6"/>
  <c r="H708" i="6"/>
  <c r="E15" i="6" s="1"/>
  <c r="P15" i="6" s="1"/>
  <c r="S699" i="6"/>
  <c r="S696" i="6"/>
  <c r="S703" i="6"/>
  <c r="S693" i="6"/>
  <c r="I708" i="6"/>
  <c r="S698" i="6"/>
  <c r="S700" i="6"/>
  <c r="S702" i="6"/>
  <c r="S704" i="6"/>
  <c r="S706" i="6"/>
  <c r="L708" i="6"/>
  <c r="Z708" i="6"/>
  <c r="O708" i="6"/>
  <c r="S694" i="6"/>
  <c r="P708" i="6"/>
  <c r="J695" i="6"/>
  <c r="AE695" i="6" s="1"/>
  <c r="J697" i="6"/>
  <c r="AE697" i="6" s="1"/>
  <c r="J699" i="6"/>
  <c r="AF699" i="6" s="1"/>
  <c r="J701" i="6"/>
  <c r="AE701" i="6" s="1"/>
  <c r="J703" i="6"/>
  <c r="AE703" i="6" s="1"/>
  <c r="J705" i="6"/>
  <c r="AE705" i="6" s="1"/>
  <c r="J707" i="6"/>
  <c r="AE707" i="6" s="1"/>
  <c r="M694" i="6"/>
  <c r="J694" i="6" s="1"/>
  <c r="AE694" i="6" s="1"/>
  <c r="M696" i="6"/>
  <c r="J696" i="6" s="1"/>
  <c r="AF696" i="6" s="1"/>
  <c r="B697" i="6"/>
  <c r="M704" i="6"/>
  <c r="J704" i="6" s="1"/>
  <c r="AE704" i="6" s="1"/>
  <c r="M706" i="6"/>
  <c r="J706" i="6" s="1"/>
  <c r="AE706" i="6" s="1"/>
  <c r="J693" i="6"/>
  <c r="M698" i="6"/>
  <c r="J698" i="6" s="1"/>
  <c r="AE698" i="6" s="1"/>
  <c r="M700" i="6"/>
  <c r="J700" i="6" s="1"/>
  <c r="AF700" i="6" s="1"/>
  <c r="M702" i="6"/>
  <c r="J702" i="6" s="1"/>
  <c r="AE702" i="6" s="1"/>
  <c r="S708" i="6" l="1"/>
  <c r="AE708" i="6"/>
  <c r="M708" i="6"/>
  <c r="J708" i="6"/>
  <c r="E22" i="6" s="1"/>
  <c r="P22" i="6" s="1"/>
  <c r="AF693" i="6"/>
  <c r="AF708" i="6" s="1"/>
  <c r="D324" i="6" l="1"/>
  <c r="H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AI93" i="6"/>
  <c r="AI92" i="6"/>
  <c r="AI91" i="6"/>
  <c r="AI90" i="6"/>
  <c r="AI89" i="6"/>
  <c r="AI88" i="6"/>
  <c r="AI87" i="6"/>
  <c r="AI86" i="6"/>
  <c r="AI85" i="6"/>
  <c r="AI84" i="6"/>
  <c r="AI83" i="6"/>
  <c r="AI82" i="6"/>
  <c r="AI81" i="6"/>
  <c r="AI80" i="6"/>
  <c r="AI79" i="6"/>
  <c r="AI78" i="6"/>
  <c r="AI77" i="6"/>
  <c r="AI76" i="6"/>
  <c r="AI75" i="6"/>
  <c r="AI74" i="6"/>
  <c r="AI73" i="6"/>
  <c r="AI72" i="6"/>
  <c r="AI71" i="6"/>
  <c r="AI70" i="6"/>
  <c r="AI69" i="6"/>
  <c r="AI68" i="6"/>
  <c r="AI67" i="6"/>
  <c r="AI66" i="6"/>
  <c r="AI65" i="6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F10" i="3"/>
  <c r="E10" i="3"/>
  <c r="J67" i="3"/>
  <c r="I67" i="3"/>
  <c r="C64" i="3"/>
  <c r="C65" i="3" s="1"/>
  <c r="C66" i="3" s="1"/>
  <c r="F65" i="3"/>
  <c r="D65" i="3"/>
  <c r="D66" i="3" s="1"/>
  <c r="F64" i="3"/>
  <c r="D63" i="3"/>
  <c r="D62" i="3"/>
  <c r="F62" i="3"/>
  <c r="F61" i="3"/>
  <c r="C61" i="3"/>
  <c r="C62" i="3" s="1"/>
  <c r="D59" i="3"/>
  <c r="F59" i="3"/>
  <c r="C59" i="3"/>
  <c r="C60" i="3" s="1"/>
  <c r="F58" i="3"/>
  <c r="J58" i="3" s="1"/>
  <c r="C58" i="3"/>
  <c r="J57" i="3"/>
  <c r="J56" i="3"/>
  <c r="J55" i="3"/>
  <c r="D57" i="3"/>
  <c r="C57" i="3"/>
  <c r="F56" i="3"/>
  <c r="D56" i="3"/>
  <c r="F55" i="3"/>
  <c r="C56" i="3"/>
  <c r="C55" i="3"/>
  <c r="H107" i="5"/>
  <c r="G107" i="5"/>
  <c r="C112" i="5"/>
  <c r="G112" i="5" s="1"/>
  <c r="H106" i="5"/>
  <c r="H108" i="5" s="1"/>
  <c r="I57" i="3"/>
  <c r="J54" i="7" l="1"/>
  <c r="F13" i="7" s="1"/>
  <c r="AI153" i="6"/>
  <c r="E10" i="6" s="1"/>
  <c r="P10" i="6" s="1"/>
  <c r="I64" i="3"/>
  <c r="I65" i="3"/>
  <c r="J66" i="3"/>
  <c r="I66" i="3"/>
  <c r="J64" i="3"/>
  <c r="J65" i="3"/>
  <c r="C63" i="3"/>
  <c r="J62" i="3"/>
  <c r="I62" i="3"/>
  <c r="I61" i="3"/>
  <c r="J61" i="3"/>
  <c r="I58" i="3"/>
  <c r="I59" i="3"/>
  <c r="J59" i="3"/>
  <c r="D60" i="3"/>
  <c r="I55" i="3"/>
  <c r="H112" i="5"/>
  <c r="G106" i="5"/>
  <c r="G108" i="5" s="1"/>
  <c r="I56" i="3"/>
  <c r="I63" i="3" l="1"/>
  <c r="J63" i="3"/>
  <c r="I60" i="3"/>
  <c r="J60" i="3"/>
  <c r="B688" i="6"/>
  <c r="B507" i="6"/>
  <c r="B324" i="6"/>
  <c r="B153" i="6"/>
  <c r="O529" i="6" l="1"/>
  <c r="O530" i="6"/>
  <c r="O531" i="6"/>
  <c r="Z687" i="6"/>
  <c r="I687" i="6"/>
  <c r="O687" i="6"/>
  <c r="P687" i="6" s="1"/>
  <c r="Z686" i="6"/>
  <c r="I686" i="6"/>
  <c r="L686" i="6"/>
  <c r="Z685" i="6"/>
  <c r="I685" i="6"/>
  <c r="H685" i="6"/>
  <c r="Z684" i="6"/>
  <c r="I684" i="6"/>
  <c r="O684" i="6"/>
  <c r="P684" i="6" s="1"/>
  <c r="Z683" i="6"/>
  <c r="I683" i="6"/>
  <c r="AF683" i="6"/>
  <c r="Z682" i="6"/>
  <c r="L682" i="6"/>
  <c r="I682" i="6"/>
  <c r="AF682" i="6"/>
  <c r="Z681" i="6"/>
  <c r="O681" i="6"/>
  <c r="P681" i="6" s="1"/>
  <c r="I681" i="6"/>
  <c r="L681" i="6"/>
  <c r="M681" i="6" s="1"/>
  <c r="Z680" i="6"/>
  <c r="O680" i="6"/>
  <c r="P680" i="6" s="1"/>
  <c r="I680" i="6"/>
  <c r="H680" i="6"/>
  <c r="Z679" i="6"/>
  <c r="I679" i="6"/>
  <c r="O679" i="6"/>
  <c r="P679" i="6" s="1"/>
  <c r="Z678" i="6"/>
  <c r="O678" i="6"/>
  <c r="P678" i="6" s="1"/>
  <c r="I678" i="6"/>
  <c r="L678" i="6"/>
  <c r="Z677" i="6"/>
  <c r="I677" i="6"/>
  <c r="O677" i="6"/>
  <c r="P677" i="6" s="1"/>
  <c r="Z676" i="6"/>
  <c r="O676" i="6"/>
  <c r="P676" i="6" s="1"/>
  <c r="I676" i="6"/>
  <c r="L676" i="6"/>
  <c r="Z675" i="6"/>
  <c r="I675" i="6"/>
  <c r="AF675" i="6"/>
  <c r="Z674" i="6"/>
  <c r="I674" i="6"/>
  <c r="H674" i="6"/>
  <c r="L674" i="6"/>
  <c r="Z673" i="6"/>
  <c r="L673" i="6"/>
  <c r="M673" i="6" s="1"/>
  <c r="I673" i="6"/>
  <c r="H673" i="6"/>
  <c r="AF673" i="6"/>
  <c r="Z672" i="6"/>
  <c r="I672" i="6"/>
  <c r="AF672" i="6"/>
  <c r="Z671" i="6"/>
  <c r="I671" i="6"/>
  <c r="O671" i="6"/>
  <c r="P671" i="6" s="1"/>
  <c r="Z670" i="6"/>
  <c r="I670" i="6"/>
  <c r="L670" i="6"/>
  <c r="Z669" i="6"/>
  <c r="I669" i="6"/>
  <c r="H669" i="6"/>
  <c r="Z668" i="6"/>
  <c r="L668" i="6"/>
  <c r="M668" i="6" s="1"/>
  <c r="I668" i="6"/>
  <c r="O668" i="6"/>
  <c r="P668" i="6" s="1"/>
  <c r="Z667" i="6"/>
  <c r="I667" i="6"/>
  <c r="AF667" i="6"/>
  <c r="Z666" i="6"/>
  <c r="O666" i="6"/>
  <c r="P666" i="6" s="1"/>
  <c r="I666" i="6"/>
  <c r="H666" i="6"/>
  <c r="AF666" i="6"/>
  <c r="Z665" i="6"/>
  <c r="I665" i="6"/>
  <c r="L665" i="6"/>
  <c r="AF664" i="6"/>
  <c r="Z664" i="6"/>
  <c r="I664" i="6"/>
  <c r="O664" i="6"/>
  <c r="P664" i="6" s="1"/>
  <c r="Z663" i="6"/>
  <c r="I663" i="6"/>
  <c r="O663" i="6"/>
  <c r="P663" i="6" s="1"/>
  <c r="Z662" i="6"/>
  <c r="I662" i="6"/>
  <c r="L662" i="6"/>
  <c r="Z661" i="6"/>
  <c r="I661" i="6"/>
  <c r="O661" i="6"/>
  <c r="P661" i="6" s="1"/>
  <c r="Z660" i="6"/>
  <c r="I660" i="6"/>
  <c r="L660" i="6"/>
  <c r="Z659" i="6"/>
  <c r="I659" i="6"/>
  <c r="H659" i="6"/>
  <c r="Z658" i="6"/>
  <c r="I658" i="6"/>
  <c r="H658" i="6"/>
  <c r="O658" i="6"/>
  <c r="P658" i="6" s="1"/>
  <c r="Z657" i="6"/>
  <c r="I657" i="6"/>
  <c r="AF657" i="6"/>
  <c r="Z656" i="6"/>
  <c r="I656" i="6"/>
  <c r="AF656" i="6"/>
  <c r="Z655" i="6"/>
  <c r="I655" i="6"/>
  <c r="O655" i="6"/>
  <c r="P655" i="6" s="1"/>
  <c r="Z654" i="6"/>
  <c r="I654" i="6"/>
  <c r="H654" i="6"/>
  <c r="Z653" i="6"/>
  <c r="I653" i="6"/>
  <c r="O653" i="6"/>
  <c r="P653" i="6" s="1"/>
  <c r="Z652" i="6"/>
  <c r="I652" i="6"/>
  <c r="L652" i="6"/>
  <c r="AF651" i="6"/>
  <c r="Z651" i="6"/>
  <c r="I651" i="6"/>
  <c r="H651" i="6"/>
  <c r="Z650" i="6"/>
  <c r="I650" i="6"/>
  <c r="O650" i="6"/>
  <c r="P650" i="6" s="1"/>
  <c r="Z649" i="6"/>
  <c r="O649" i="6"/>
  <c r="P649" i="6" s="1"/>
  <c r="I649" i="6"/>
  <c r="AF649" i="6"/>
  <c r="Z648" i="6"/>
  <c r="I648" i="6"/>
  <c r="L648" i="6"/>
  <c r="Z647" i="6"/>
  <c r="I647" i="6"/>
  <c r="O647" i="6"/>
  <c r="P647" i="6" s="1"/>
  <c r="Z646" i="6"/>
  <c r="I646" i="6"/>
  <c r="AF646" i="6"/>
  <c r="Z645" i="6"/>
  <c r="I645" i="6"/>
  <c r="H645" i="6"/>
  <c r="O645" i="6"/>
  <c r="P645" i="6" s="1"/>
  <c r="Z644" i="6"/>
  <c r="I644" i="6"/>
  <c r="L644" i="6"/>
  <c r="Z643" i="6"/>
  <c r="I643" i="6"/>
  <c r="AF643" i="6"/>
  <c r="Z642" i="6"/>
  <c r="I642" i="6"/>
  <c r="O642" i="6"/>
  <c r="P642" i="6" s="1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O405" i="6"/>
  <c r="Z500" i="6"/>
  <c r="L500" i="6"/>
  <c r="I500" i="6"/>
  <c r="H500" i="6"/>
  <c r="AF500" i="6"/>
  <c r="Z499" i="6"/>
  <c r="O499" i="6"/>
  <c r="P499" i="6" s="1"/>
  <c r="L499" i="6"/>
  <c r="I499" i="6"/>
  <c r="H499" i="6"/>
  <c r="AF499" i="6"/>
  <c r="AF498" i="6"/>
  <c r="Z498" i="6"/>
  <c r="O498" i="6"/>
  <c r="P498" i="6" s="1"/>
  <c r="L498" i="6"/>
  <c r="M498" i="6" s="1"/>
  <c r="I498" i="6"/>
  <c r="H498" i="6"/>
  <c r="Z497" i="6"/>
  <c r="I497" i="6"/>
  <c r="H497" i="6"/>
  <c r="Z496" i="6"/>
  <c r="L496" i="6"/>
  <c r="M496" i="6" s="1"/>
  <c r="I496" i="6"/>
  <c r="O496" i="6"/>
  <c r="P496" i="6" s="1"/>
  <c r="Z495" i="6"/>
  <c r="O495" i="6"/>
  <c r="P495" i="6" s="1"/>
  <c r="L495" i="6"/>
  <c r="I495" i="6"/>
  <c r="H495" i="6"/>
  <c r="AF495" i="6"/>
  <c r="AF494" i="6"/>
  <c r="Z494" i="6"/>
  <c r="O494" i="6"/>
  <c r="P494" i="6" s="1"/>
  <c r="I494" i="6"/>
  <c r="H494" i="6"/>
  <c r="L494" i="6"/>
  <c r="AF493" i="6"/>
  <c r="Z493" i="6"/>
  <c r="O493" i="6"/>
  <c r="P493" i="6" s="1"/>
  <c r="L493" i="6"/>
  <c r="M493" i="6" s="1"/>
  <c r="I493" i="6"/>
  <c r="Z492" i="6"/>
  <c r="I492" i="6"/>
  <c r="H492" i="6"/>
  <c r="AF492" i="6"/>
  <c r="Z491" i="6"/>
  <c r="O491" i="6"/>
  <c r="P491" i="6" s="1"/>
  <c r="I491" i="6"/>
  <c r="H491" i="6"/>
  <c r="L491" i="6"/>
  <c r="AF490" i="6"/>
  <c r="Z490" i="6"/>
  <c r="O490" i="6"/>
  <c r="P490" i="6" s="1"/>
  <c r="L490" i="6"/>
  <c r="M490" i="6" s="1"/>
  <c r="I490" i="6"/>
  <c r="H490" i="6"/>
  <c r="AF489" i="6"/>
  <c r="Z489" i="6"/>
  <c r="I489" i="6"/>
  <c r="H489" i="6"/>
  <c r="Z488" i="6"/>
  <c r="O488" i="6"/>
  <c r="P488" i="6" s="1"/>
  <c r="I488" i="6"/>
  <c r="AF487" i="6"/>
  <c r="Z487" i="6"/>
  <c r="O487" i="6"/>
  <c r="P487" i="6" s="1"/>
  <c r="I487" i="6"/>
  <c r="H487" i="6"/>
  <c r="L487" i="6"/>
  <c r="Z486" i="6"/>
  <c r="O486" i="6"/>
  <c r="P486" i="6" s="1"/>
  <c r="I486" i="6"/>
  <c r="AF485" i="6"/>
  <c r="Z485" i="6"/>
  <c r="O485" i="6"/>
  <c r="P485" i="6" s="1"/>
  <c r="L485" i="6"/>
  <c r="M485" i="6" s="1"/>
  <c r="I485" i="6"/>
  <c r="H485" i="6"/>
  <c r="AF484" i="6"/>
  <c r="Z484" i="6"/>
  <c r="L484" i="6"/>
  <c r="M484" i="6" s="1"/>
  <c r="I484" i="6"/>
  <c r="H484" i="6"/>
  <c r="Z483" i="6"/>
  <c r="I483" i="6"/>
  <c r="O483" i="6"/>
  <c r="P483" i="6" s="1"/>
  <c r="AF482" i="6"/>
  <c r="Z482" i="6"/>
  <c r="L482" i="6"/>
  <c r="M482" i="6" s="1"/>
  <c r="I482" i="6"/>
  <c r="H482" i="6"/>
  <c r="Z481" i="6"/>
  <c r="I481" i="6"/>
  <c r="AF481" i="6"/>
  <c r="Z480" i="6"/>
  <c r="L480" i="6"/>
  <c r="I480" i="6"/>
  <c r="AF480" i="6"/>
  <c r="AF479" i="6"/>
  <c r="Z479" i="6"/>
  <c r="O479" i="6"/>
  <c r="P479" i="6" s="1"/>
  <c r="L479" i="6"/>
  <c r="I479" i="6"/>
  <c r="H479" i="6"/>
  <c r="Z478" i="6"/>
  <c r="I478" i="6"/>
  <c r="AF478" i="6"/>
  <c r="Z477" i="6"/>
  <c r="L477" i="6"/>
  <c r="M477" i="6" s="1"/>
  <c r="I477" i="6"/>
  <c r="Z476" i="6"/>
  <c r="I476" i="6"/>
  <c r="AF476" i="6"/>
  <c r="Z475" i="6"/>
  <c r="I475" i="6"/>
  <c r="L475" i="6"/>
  <c r="M475" i="6" s="1"/>
  <c r="AF474" i="6"/>
  <c r="Z474" i="6"/>
  <c r="L474" i="6"/>
  <c r="M474" i="6" s="1"/>
  <c r="I474" i="6"/>
  <c r="H474" i="6"/>
  <c r="Z473" i="6"/>
  <c r="I473" i="6"/>
  <c r="O473" i="6"/>
  <c r="P473" i="6" s="1"/>
  <c r="Z472" i="6"/>
  <c r="L472" i="6"/>
  <c r="I472" i="6"/>
  <c r="H472" i="6"/>
  <c r="AF472" i="6"/>
  <c r="AF471" i="6"/>
  <c r="Z471" i="6"/>
  <c r="O471" i="6"/>
  <c r="P471" i="6" s="1"/>
  <c r="L471" i="6"/>
  <c r="M471" i="6" s="1"/>
  <c r="I471" i="6"/>
  <c r="H471" i="6"/>
  <c r="Z470" i="6"/>
  <c r="I470" i="6"/>
  <c r="H470" i="6"/>
  <c r="O470" i="6"/>
  <c r="P470" i="6" s="1"/>
  <c r="AF469" i="6"/>
  <c r="Z469" i="6"/>
  <c r="O469" i="6"/>
  <c r="P469" i="6" s="1"/>
  <c r="L469" i="6"/>
  <c r="I469" i="6"/>
  <c r="Z468" i="6"/>
  <c r="I468" i="6"/>
  <c r="H468" i="6"/>
  <c r="O468" i="6"/>
  <c r="P468" i="6" s="1"/>
  <c r="Z467" i="6"/>
  <c r="I467" i="6"/>
  <c r="H467" i="6"/>
  <c r="L467" i="6"/>
  <c r="M467" i="6" s="1"/>
  <c r="Z466" i="6"/>
  <c r="I466" i="6"/>
  <c r="H466" i="6"/>
  <c r="Z465" i="6"/>
  <c r="L465" i="6"/>
  <c r="I465" i="6"/>
  <c r="O465" i="6"/>
  <c r="P465" i="6" s="1"/>
  <c r="Z464" i="6"/>
  <c r="L464" i="6"/>
  <c r="M464" i="6" s="1"/>
  <c r="I464" i="6"/>
  <c r="H464" i="6"/>
  <c r="AF464" i="6"/>
  <c r="AF463" i="6"/>
  <c r="Z463" i="6"/>
  <c r="O463" i="6"/>
  <c r="P463" i="6" s="1"/>
  <c r="L463" i="6"/>
  <c r="M463" i="6" s="1"/>
  <c r="I463" i="6"/>
  <c r="H463" i="6"/>
  <c r="Z462" i="6"/>
  <c r="L462" i="6"/>
  <c r="M462" i="6" s="1"/>
  <c r="I462" i="6"/>
  <c r="O462" i="6"/>
  <c r="Z461" i="6"/>
  <c r="I461" i="6"/>
  <c r="O461" i="6"/>
  <c r="P461" i="6" s="1"/>
  <c r="Z460" i="6"/>
  <c r="I460" i="6"/>
  <c r="O460" i="6"/>
  <c r="P460" i="6" s="1"/>
  <c r="AF459" i="6"/>
  <c r="Z459" i="6"/>
  <c r="I459" i="6"/>
  <c r="H459" i="6"/>
  <c r="L459" i="6"/>
  <c r="M459" i="6" s="1"/>
  <c r="Z458" i="6"/>
  <c r="O458" i="6"/>
  <c r="P458" i="6" s="1"/>
  <c r="L458" i="6"/>
  <c r="M458" i="6" s="1"/>
  <c r="I458" i="6"/>
  <c r="H458" i="6"/>
  <c r="AF457" i="6"/>
  <c r="Z457" i="6"/>
  <c r="I457" i="6"/>
  <c r="O457" i="6"/>
  <c r="P457" i="6" s="1"/>
  <c r="Z456" i="6"/>
  <c r="O456" i="6"/>
  <c r="P456" i="6" s="1"/>
  <c r="L456" i="6"/>
  <c r="M456" i="6" s="1"/>
  <c r="I456" i="6"/>
  <c r="H456" i="6"/>
  <c r="AF456" i="6"/>
  <c r="AF455" i="6"/>
  <c r="Z455" i="6"/>
  <c r="O455" i="6"/>
  <c r="P455" i="6" s="1"/>
  <c r="L455" i="6"/>
  <c r="M455" i="6" s="1"/>
  <c r="I455" i="6"/>
  <c r="H455" i="6"/>
  <c r="AF454" i="6"/>
  <c r="Z454" i="6"/>
  <c r="O454" i="6"/>
  <c r="P454" i="6" s="1"/>
  <c r="L454" i="6"/>
  <c r="M454" i="6" s="1"/>
  <c r="I454" i="6"/>
  <c r="H454" i="6"/>
  <c r="Z453" i="6"/>
  <c r="I453" i="6"/>
  <c r="H453" i="6"/>
  <c r="O453" i="6"/>
  <c r="P453" i="6" s="1"/>
  <c r="AF452" i="6"/>
  <c r="Z452" i="6"/>
  <c r="O452" i="6"/>
  <c r="P452" i="6" s="1"/>
  <c r="L452" i="6"/>
  <c r="I452" i="6"/>
  <c r="Z451" i="6"/>
  <c r="I451" i="6"/>
  <c r="AF450" i="6"/>
  <c r="Z450" i="6"/>
  <c r="O450" i="6"/>
  <c r="P450" i="6" s="1"/>
  <c r="L450" i="6"/>
  <c r="I450" i="6"/>
  <c r="H450" i="6"/>
  <c r="Z449" i="6"/>
  <c r="I449" i="6"/>
  <c r="Z448" i="6"/>
  <c r="L448" i="6"/>
  <c r="I448" i="6"/>
  <c r="AF448" i="6"/>
  <c r="AF447" i="6"/>
  <c r="Z447" i="6"/>
  <c r="O447" i="6"/>
  <c r="P447" i="6" s="1"/>
  <c r="L447" i="6"/>
  <c r="I447" i="6"/>
  <c r="H447" i="6"/>
  <c r="Z446" i="6"/>
  <c r="I446" i="6"/>
  <c r="AF446" i="6"/>
  <c r="Z445" i="6"/>
  <c r="L445" i="6"/>
  <c r="M445" i="6" s="1"/>
  <c r="I445" i="6"/>
  <c r="Z444" i="6"/>
  <c r="I444" i="6"/>
  <c r="AF444" i="6"/>
  <c r="Z443" i="6"/>
  <c r="I443" i="6"/>
  <c r="L443" i="6"/>
  <c r="M443" i="6" s="1"/>
  <c r="AF442" i="6"/>
  <c r="Z442" i="6"/>
  <c r="L442" i="6"/>
  <c r="M442" i="6" s="1"/>
  <c r="I442" i="6"/>
  <c r="H442" i="6"/>
  <c r="Z441" i="6"/>
  <c r="I441" i="6"/>
  <c r="O441" i="6"/>
  <c r="P441" i="6" s="1"/>
  <c r="Z440" i="6"/>
  <c r="L440" i="6"/>
  <c r="I440" i="6"/>
  <c r="H440" i="6"/>
  <c r="AF440" i="6"/>
  <c r="AF439" i="6"/>
  <c r="Z439" i="6"/>
  <c r="O439" i="6"/>
  <c r="P439" i="6" s="1"/>
  <c r="L439" i="6"/>
  <c r="M439" i="6" s="1"/>
  <c r="I439" i="6"/>
  <c r="H439" i="6"/>
  <c r="Z438" i="6"/>
  <c r="I438" i="6"/>
  <c r="H438" i="6"/>
  <c r="O438" i="6"/>
  <c r="P438" i="6" s="1"/>
  <c r="AF437" i="6"/>
  <c r="Z437" i="6"/>
  <c r="O437" i="6"/>
  <c r="P437" i="6" s="1"/>
  <c r="L437" i="6"/>
  <c r="M437" i="6" s="1"/>
  <c r="I437" i="6"/>
  <c r="Z436" i="6"/>
  <c r="I436" i="6"/>
  <c r="H436" i="6"/>
  <c r="O436" i="6"/>
  <c r="P436" i="6" s="1"/>
  <c r="Z435" i="6"/>
  <c r="O435" i="6"/>
  <c r="P435" i="6" s="1"/>
  <c r="I435" i="6"/>
  <c r="H435" i="6"/>
  <c r="L435" i="6"/>
  <c r="Z434" i="6"/>
  <c r="I434" i="6"/>
  <c r="Z433" i="6"/>
  <c r="L433" i="6"/>
  <c r="I433" i="6"/>
  <c r="H433" i="6"/>
  <c r="O433" i="6"/>
  <c r="P433" i="6" s="1"/>
  <c r="Z432" i="6"/>
  <c r="I432" i="6"/>
  <c r="AF432" i="6"/>
  <c r="Z431" i="6"/>
  <c r="I431" i="6"/>
  <c r="AF431" i="6"/>
  <c r="Z430" i="6"/>
  <c r="I430" i="6"/>
  <c r="Z429" i="6"/>
  <c r="O429" i="6"/>
  <c r="P429" i="6" s="1"/>
  <c r="L429" i="6"/>
  <c r="M429" i="6" s="1"/>
  <c r="I429" i="6"/>
  <c r="H429" i="6"/>
  <c r="AF429" i="6"/>
  <c r="AF428" i="6"/>
  <c r="Z428" i="6"/>
  <c r="O428" i="6"/>
  <c r="P428" i="6" s="1"/>
  <c r="L428" i="6"/>
  <c r="I428" i="6"/>
  <c r="H428" i="6"/>
  <c r="Z427" i="6"/>
  <c r="O427" i="6"/>
  <c r="P427" i="6" s="1"/>
  <c r="L427" i="6"/>
  <c r="M427" i="6" s="1"/>
  <c r="I427" i="6"/>
  <c r="AF427" i="6"/>
  <c r="AF426" i="6"/>
  <c r="Z426" i="6"/>
  <c r="O426" i="6"/>
  <c r="P426" i="6" s="1"/>
  <c r="L426" i="6"/>
  <c r="I426" i="6"/>
  <c r="H426" i="6"/>
  <c r="Z425" i="6"/>
  <c r="O425" i="6"/>
  <c r="P425" i="6" s="1"/>
  <c r="I425" i="6"/>
  <c r="H425" i="6"/>
  <c r="L425" i="6"/>
  <c r="AF424" i="6"/>
  <c r="Z424" i="6"/>
  <c r="O424" i="6"/>
  <c r="P424" i="6" s="1"/>
  <c r="I424" i="6"/>
  <c r="L424" i="6"/>
  <c r="AF423" i="6"/>
  <c r="Z423" i="6"/>
  <c r="I423" i="6"/>
  <c r="Z422" i="6"/>
  <c r="I422" i="6"/>
  <c r="Z421" i="6"/>
  <c r="O421" i="6"/>
  <c r="P421" i="6" s="1"/>
  <c r="L421" i="6"/>
  <c r="M421" i="6" s="1"/>
  <c r="I421" i="6"/>
  <c r="H421" i="6"/>
  <c r="AF421" i="6"/>
  <c r="Z506" i="6"/>
  <c r="Z505" i="6"/>
  <c r="Z504" i="6"/>
  <c r="Z503" i="6"/>
  <c r="Z502" i="6"/>
  <c r="Z50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J681" i="6" l="1"/>
  <c r="AE681" i="6" s="1"/>
  <c r="O648" i="6"/>
  <c r="P648" i="6" s="1"/>
  <c r="H667" i="6"/>
  <c r="H677" i="6"/>
  <c r="O644" i="6"/>
  <c r="P644" i="6" s="1"/>
  <c r="L654" i="6"/>
  <c r="M654" i="6" s="1"/>
  <c r="H661" i="6"/>
  <c r="AF678" i="6"/>
  <c r="AF681" i="6"/>
  <c r="H683" i="6"/>
  <c r="O654" i="6"/>
  <c r="P654" i="6" s="1"/>
  <c r="L667" i="6"/>
  <c r="M667" i="6" s="1"/>
  <c r="AF680" i="6"/>
  <c r="O667" i="6"/>
  <c r="P667" i="6" s="1"/>
  <c r="AF677" i="6"/>
  <c r="H682" i="6"/>
  <c r="L683" i="6"/>
  <c r="AF644" i="6"/>
  <c r="AF648" i="6"/>
  <c r="AF652" i="6"/>
  <c r="AF659" i="6"/>
  <c r="L666" i="6"/>
  <c r="S666" i="6" s="1"/>
  <c r="H681" i="6"/>
  <c r="AF685" i="6"/>
  <c r="L651" i="6"/>
  <c r="M651" i="6" s="1"/>
  <c r="H678" i="6"/>
  <c r="H668" i="6"/>
  <c r="O674" i="6"/>
  <c r="P674" i="6" s="1"/>
  <c r="O682" i="6"/>
  <c r="P682" i="6" s="1"/>
  <c r="L684" i="6"/>
  <c r="M684" i="6" s="1"/>
  <c r="J684" i="6" s="1"/>
  <c r="AE684" i="6" s="1"/>
  <c r="M676" i="6"/>
  <c r="J676" i="6" s="1"/>
  <c r="AE676" i="6" s="1"/>
  <c r="S676" i="6"/>
  <c r="S678" i="6"/>
  <c r="M678" i="6"/>
  <c r="J678" i="6" s="1"/>
  <c r="AE678" i="6" s="1"/>
  <c r="M686" i="6"/>
  <c r="H653" i="6"/>
  <c r="O660" i="6"/>
  <c r="P660" i="6" s="1"/>
  <c r="H665" i="6"/>
  <c r="H679" i="6"/>
  <c r="L680" i="6"/>
  <c r="O686" i="6"/>
  <c r="P686" i="6" s="1"/>
  <c r="H687" i="6"/>
  <c r="H656" i="6"/>
  <c r="H657" i="6"/>
  <c r="L643" i="6"/>
  <c r="M643" i="6" s="1"/>
  <c r="L646" i="6"/>
  <c r="H650" i="6"/>
  <c r="L656" i="6"/>
  <c r="M656" i="6" s="1"/>
  <c r="L657" i="6"/>
  <c r="H662" i="6"/>
  <c r="O673" i="6"/>
  <c r="P673" i="6" s="1"/>
  <c r="J673" i="6" s="1"/>
  <c r="AE673" i="6" s="1"/>
  <c r="H676" i="6"/>
  <c r="L677" i="6"/>
  <c r="S681" i="6"/>
  <c r="O683" i="6"/>
  <c r="P683" i="6" s="1"/>
  <c r="H684" i="6"/>
  <c r="L685" i="6"/>
  <c r="H648" i="6"/>
  <c r="H649" i="6"/>
  <c r="AF654" i="6"/>
  <c r="O656" i="6"/>
  <c r="P656" i="6" s="1"/>
  <c r="H664" i="6"/>
  <c r="O665" i="6"/>
  <c r="P665" i="6" s="1"/>
  <c r="AF669" i="6"/>
  <c r="H675" i="6"/>
  <c r="AF679" i="6"/>
  <c r="AF687" i="6"/>
  <c r="H646" i="6"/>
  <c r="O646" i="6"/>
  <c r="P646" i="6" s="1"/>
  <c r="O652" i="6"/>
  <c r="P652" i="6" s="1"/>
  <c r="O657" i="6"/>
  <c r="P657" i="6" s="1"/>
  <c r="L659" i="6"/>
  <c r="M659" i="6" s="1"/>
  <c r="AF660" i="6"/>
  <c r="O662" i="6"/>
  <c r="P662" i="6" s="1"/>
  <c r="AF676" i="6"/>
  <c r="L679" i="6"/>
  <c r="M682" i="6"/>
  <c r="AF684" i="6"/>
  <c r="O685" i="6"/>
  <c r="P685" i="6" s="1"/>
  <c r="H686" i="6"/>
  <c r="L687" i="6"/>
  <c r="H642" i="6"/>
  <c r="L649" i="6"/>
  <c r="AF665" i="6"/>
  <c r="L675" i="6"/>
  <c r="M675" i="6" s="1"/>
  <c r="AF662" i="6"/>
  <c r="AF686" i="6"/>
  <c r="M662" i="6"/>
  <c r="M652" i="6"/>
  <c r="M670" i="6"/>
  <c r="M644" i="6"/>
  <c r="M674" i="6"/>
  <c r="M660" i="6"/>
  <c r="M665" i="6"/>
  <c r="J668" i="6"/>
  <c r="AE668" i="6" s="1"/>
  <c r="AF645" i="6"/>
  <c r="H647" i="6"/>
  <c r="AF653" i="6"/>
  <c r="H655" i="6"/>
  <c r="AF661" i="6"/>
  <c r="H663" i="6"/>
  <c r="L664" i="6"/>
  <c r="S668" i="6"/>
  <c r="O670" i="6"/>
  <c r="P670" i="6" s="1"/>
  <c r="H671" i="6"/>
  <c r="L672" i="6"/>
  <c r="AF642" i="6"/>
  <c r="O643" i="6"/>
  <c r="P643" i="6" s="1"/>
  <c r="H644" i="6"/>
  <c r="L645" i="6"/>
  <c r="M648" i="6"/>
  <c r="AF650" i="6"/>
  <c r="O651" i="6"/>
  <c r="P651" i="6" s="1"/>
  <c r="H652" i="6"/>
  <c r="L653" i="6"/>
  <c r="AF658" i="6"/>
  <c r="O659" i="6"/>
  <c r="P659" i="6" s="1"/>
  <c r="H660" i="6"/>
  <c r="L661" i="6"/>
  <c r="L669" i="6"/>
  <c r="AF674" i="6"/>
  <c r="O675" i="6"/>
  <c r="P675" i="6" s="1"/>
  <c r="L642" i="6"/>
  <c r="AF647" i="6"/>
  <c r="L650" i="6"/>
  <c r="AF655" i="6"/>
  <c r="L658" i="6"/>
  <c r="AF663" i="6"/>
  <c r="AF671" i="6"/>
  <c r="O672" i="6"/>
  <c r="P672" i="6" s="1"/>
  <c r="S487" i="6"/>
  <c r="L647" i="6"/>
  <c r="L655" i="6"/>
  <c r="L663" i="6"/>
  <c r="AF668" i="6"/>
  <c r="O669" i="6"/>
  <c r="P669" i="6" s="1"/>
  <c r="H670" i="6"/>
  <c r="L671" i="6"/>
  <c r="H643" i="6"/>
  <c r="AF670" i="6"/>
  <c r="H672" i="6"/>
  <c r="S439" i="6"/>
  <c r="S469" i="6"/>
  <c r="S452" i="6"/>
  <c r="S499" i="6"/>
  <c r="J496" i="6"/>
  <c r="AE496" i="6" s="1"/>
  <c r="S435" i="6"/>
  <c r="M452" i="6"/>
  <c r="J452" i="6" s="1"/>
  <c r="AE452" i="6" s="1"/>
  <c r="J463" i="6"/>
  <c r="AE463" i="6" s="1"/>
  <c r="M469" i="6"/>
  <c r="J469" i="6" s="1"/>
  <c r="AE469" i="6" s="1"/>
  <c r="J490" i="6"/>
  <c r="AE490" i="6" s="1"/>
  <c r="S458" i="6"/>
  <c r="M487" i="6"/>
  <c r="J487" i="6" s="1"/>
  <c r="AE487" i="6" s="1"/>
  <c r="J455" i="6"/>
  <c r="AE455" i="6" s="1"/>
  <c r="S447" i="6"/>
  <c r="S421" i="6"/>
  <c r="M435" i="6"/>
  <c r="J435" i="6" s="1"/>
  <c r="AE435" i="6" s="1"/>
  <c r="J458" i="6"/>
  <c r="AE458" i="6" s="1"/>
  <c r="S463" i="6"/>
  <c r="J421" i="6"/>
  <c r="AE421" i="6" s="1"/>
  <c r="S428" i="6"/>
  <c r="S429" i="6"/>
  <c r="S437" i="6"/>
  <c r="S471" i="6"/>
  <c r="J485" i="6"/>
  <c r="AE485" i="6" s="1"/>
  <c r="J437" i="6"/>
  <c r="AE437" i="6" s="1"/>
  <c r="J471" i="6"/>
  <c r="AE471" i="6" s="1"/>
  <c r="S450" i="6"/>
  <c r="S479" i="6"/>
  <c r="S495" i="6"/>
  <c r="J427" i="6"/>
  <c r="AE427" i="6" s="1"/>
  <c r="M450" i="6"/>
  <c r="J450" i="6" s="1"/>
  <c r="AE450" i="6" s="1"/>
  <c r="S465" i="6"/>
  <c r="J439" i="6"/>
  <c r="AE439" i="6" s="1"/>
  <c r="M424" i="6"/>
  <c r="J424" i="6" s="1"/>
  <c r="AE424" i="6" s="1"/>
  <c r="S424" i="6"/>
  <c r="O430" i="6"/>
  <c r="P430" i="6" s="1"/>
  <c r="L430" i="6"/>
  <c r="AF430" i="6"/>
  <c r="H430" i="6"/>
  <c r="S433" i="6"/>
  <c r="M433" i="6"/>
  <c r="J433" i="6" s="1"/>
  <c r="AE433" i="6" s="1"/>
  <c r="L451" i="6"/>
  <c r="O451" i="6"/>
  <c r="P451" i="6" s="1"/>
  <c r="AF451" i="6"/>
  <c r="H451" i="6"/>
  <c r="J454" i="6"/>
  <c r="AE454" i="6" s="1"/>
  <c r="H434" i="6"/>
  <c r="O434" i="6"/>
  <c r="P434" i="6" s="1"/>
  <c r="L434" i="6"/>
  <c r="AF434" i="6"/>
  <c r="J456" i="6"/>
  <c r="AE456" i="6" s="1"/>
  <c r="S425" i="6"/>
  <c r="M425" i="6"/>
  <c r="J425" i="6" s="1"/>
  <c r="AE425" i="6" s="1"/>
  <c r="S426" i="6"/>
  <c r="M426" i="6"/>
  <c r="J426" i="6" s="1"/>
  <c r="AE426" i="6" s="1"/>
  <c r="J429" i="6"/>
  <c r="AE429" i="6" s="1"/>
  <c r="M448" i="6"/>
  <c r="P462" i="6"/>
  <c r="J462" i="6" s="1"/>
  <c r="AE462" i="6" s="1"/>
  <c r="S462" i="6"/>
  <c r="O422" i="6"/>
  <c r="P422" i="6" s="1"/>
  <c r="L422" i="6"/>
  <c r="AF422" i="6"/>
  <c r="H422" i="6"/>
  <c r="O449" i="6"/>
  <c r="P449" i="6" s="1"/>
  <c r="L449" i="6"/>
  <c r="AF449" i="6"/>
  <c r="H449" i="6"/>
  <c r="L423" i="6"/>
  <c r="S427" i="6"/>
  <c r="L431" i="6"/>
  <c r="AF436" i="6"/>
  <c r="AF438" i="6"/>
  <c r="L444" i="6"/>
  <c r="L446" i="6"/>
  <c r="AF453" i="6"/>
  <c r="L461" i="6"/>
  <c r="M465" i="6"/>
  <c r="J465" i="6" s="1"/>
  <c r="AE465" i="6" s="1"/>
  <c r="O467" i="6"/>
  <c r="P467" i="6" s="1"/>
  <c r="J467" i="6" s="1"/>
  <c r="AE467" i="6" s="1"/>
  <c r="AF468" i="6"/>
  <c r="AF470" i="6"/>
  <c r="L476" i="6"/>
  <c r="L478" i="6"/>
  <c r="M480" i="6"/>
  <c r="H481" i="6"/>
  <c r="J498" i="6"/>
  <c r="AE498" i="6" s="1"/>
  <c r="AF425" i="6"/>
  <c r="H427" i="6"/>
  <c r="H432" i="6"/>
  <c r="H445" i="6"/>
  <c r="O446" i="6"/>
  <c r="P446" i="6" s="1"/>
  <c r="O448" i="6"/>
  <c r="P448" i="6" s="1"/>
  <c r="S454" i="6"/>
  <c r="S456" i="6"/>
  <c r="L457" i="6"/>
  <c r="H460" i="6"/>
  <c r="H462" i="6"/>
  <c r="AF466" i="6"/>
  <c r="H477" i="6"/>
  <c r="O478" i="6"/>
  <c r="P478" i="6" s="1"/>
  <c r="O480" i="6"/>
  <c r="P480" i="6" s="1"/>
  <c r="O423" i="6"/>
  <c r="P423" i="6" s="1"/>
  <c r="H424" i="6"/>
  <c r="M428" i="6"/>
  <c r="J428" i="6" s="1"/>
  <c r="AE428" i="6" s="1"/>
  <c r="O431" i="6"/>
  <c r="P431" i="6" s="1"/>
  <c r="L436" i="6"/>
  <c r="L438" i="6"/>
  <c r="M440" i="6"/>
  <c r="H441" i="6"/>
  <c r="O442" i="6"/>
  <c r="H443" i="6"/>
  <c r="O444" i="6"/>
  <c r="P444" i="6" s="1"/>
  <c r="AF445" i="6"/>
  <c r="L453" i="6"/>
  <c r="S455" i="6"/>
  <c r="O459" i="6"/>
  <c r="AF460" i="6"/>
  <c r="AF462" i="6"/>
  <c r="L466" i="6"/>
  <c r="L468" i="6"/>
  <c r="L470" i="6"/>
  <c r="M472" i="6"/>
  <c r="H473" i="6"/>
  <c r="O474" i="6"/>
  <c r="H475" i="6"/>
  <c r="O476" i="6"/>
  <c r="P476" i="6" s="1"/>
  <c r="AF477" i="6"/>
  <c r="S494" i="6"/>
  <c r="M494" i="6"/>
  <c r="J494" i="6" s="1"/>
  <c r="AE494" i="6" s="1"/>
  <c r="L432" i="6"/>
  <c r="H437" i="6"/>
  <c r="O440" i="6"/>
  <c r="P440" i="6" s="1"/>
  <c r="AF441" i="6"/>
  <c r="AF443" i="6"/>
  <c r="H452" i="6"/>
  <c r="AF458" i="6"/>
  <c r="H469" i="6"/>
  <c r="O472" i="6"/>
  <c r="P472" i="6" s="1"/>
  <c r="AF473" i="6"/>
  <c r="AF475" i="6"/>
  <c r="O484" i="6"/>
  <c r="P484" i="6" s="1"/>
  <c r="J484" i="6" s="1"/>
  <c r="AE484" i="6" s="1"/>
  <c r="O489" i="6"/>
  <c r="P489" i="6" s="1"/>
  <c r="L489" i="6"/>
  <c r="S491" i="6"/>
  <c r="M491" i="6"/>
  <c r="J491" i="6" s="1"/>
  <c r="AE491" i="6" s="1"/>
  <c r="O481" i="6"/>
  <c r="P481" i="6" s="1"/>
  <c r="L481" i="6"/>
  <c r="L460" i="6"/>
  <c r="H465" i="6"/>
  <c r="O466" i="6"/>
  <c r="P466" i="6" s="1"/>
  <c r="L483" i="6"/>
  <c r="L486" i="6"/>
  <c r="AF486" i="6"/>
  <c r="H423" i="6"/>
  <c r="H431" i="6"/>
  <c r="O432" i="6"/>
  <c r="P432" i="6" s="1"/>
  <c r="AF433" i="6"/>
  <c r="AF435" i="6"/>
  <c r="L441" i="6"/>
  <c r="H444" i="6"/>
  <c r="H446" i="6"/>
  <c r="M447" i="6"/>
  <c r="J447" i="6" s="1"/>
  <c r="AE447" i="6" s="1"/>
  <c r="H448" i="6"/>
  <c r="H461" i="6"/>
  <c r="O464" i="6"/>
  <c r="AF465" i="6"/>
  <c r="AF467" i="6"/>
  <c r="L473" i="6"/>
  <c r="H476" i="6"/>
  <c r="H478" i="6"/>
  <c r="M479" i="6"/>
  <c r="J479" i="6" s="1"/>
  <c r="AE479" i="6" s="1"/>
  <c r="H480" i="6"/>
  <c r="H483" i="6"/>
  <c r="AF483" i="6"/>
  <c r="S485" i="6"/>
  <c r="H486" i="6"/>
  <c r="L488" i="6"/>
  <c r="AF488" i="6"/>
  <c r="H488" i="6"/>
  <c r="O443" i="6"/>
  <c r="O445" i="6"/>
  <c r="P445" i="6" s="1"/>
  <c r="J445" i="6" s="1"/>
  <c r="AE445" i="6" s="1"/>
  <c r="H457" i="6"/>
  <c r="AF461" i="6"/>
  <c r="O475" i="6"/>
  <c r="P475" i="6" s="1"/>
  <c r="J475" i="6" s="1"/>
  <c r="AE475" i="6" s="1"/>
  <c r="O477" i="6"/>
  <c r="P477" i="6" s="1"/>
  <c r="J477" i="6" s="1"/>
  <c r="AE477" i="6" s="1"/>
  <c r="O482" i="6"/>
  <c r="S490" i="6"/>
  <c r="J493" i="6"/>
  <c r="AE493" i="6" s="1"/>
  <c r="L492" i="6"/>
  <c r="M495" i="6"/>
  <c r="J495" i="6" s="1"/>
  <c r="AE495" i="6" s="1"/>
  <c r="S496" i="6"/>
  <c r="AF497" i="6"/>
  <c r="S493" i="6"/>
  <c r="H496" i="6"/>
  <c r="L497" i="6"/>
  <c r="M500" i="6"/>
  <c r="AF491" i="6"/>
  <c r="O492" i="6"/>
  <c r="P492" i="6" s="1"/>
  <c r="H493" i="6"/>
  <c r="S498" i="6"/>
  <c r="O500" i="6"/>
  <c r="P500" i="6" s="1"/>
  <c r="AF496" i="6"/>
  <c r="O497" i="6"/>
  <c r="P497" i="6" s="1"/>
  <c r="M499" i="6"/>
  <c r="J499" i="6" s="1"/>
  <c r="AE499" i="6" s="1"/>
  <c r="Z507" i="6"/>
  <c r="J660" i="6" l="1"/>
  <c r="AE660" i="6" s="1"/>
  <c r="S648" i="6"/>
  <c r="J667" i="6"/>
  <c r="AE667" i="6" s="1"/>
  <c r="S662" i="6"/>
  <c r="J644" i="6"/>
  <c r="AE644" i="6" s="1"/>
  <c r="J654" i="6"/>
  <c r="AE654" i="6" s="1"/>
  <c r="J648" i="6"/>
  <c r="AE648" i="6" s="1"/>
  <c r="S652" i="6"/>
  <c r="J682" i="6"/>
  <c r="AE682" i="6" s="1"/>
  <c r="S667" i="6"/>
  <c r="J652" i="6"/>
  <c r="AE652" i="6" s="1"/>
  <c r="S682" i="6"/>
  <c r="J674" i="6"/>
  <c r="AE674" i="6" s="1"/>
  <c r="M666" i="6"/>
  <c r="J666" i="6" s="1"/>
  <c r="AE666" i="6" s="1"/>
  <c r="S674" i="6"/>
  <c r="S683" i="6"/>
  <c r="S684" i="6"/>
  <c r="S643" i="6"/>
  <c r="S644" i="6"/>
  <c r="M683" i="6"/>
  <c r="J683" i="6" s="1"/>
  <c r="AE683" i="6" s="1"/>
  <c r="S654" i="6"/>
  <c r="J643" i="6"/>
  <c r="AE643" i="6" s="1"/>
  <c r="S673" i="6"/>
  <c r="S665" i="6"/>
  <c r="J665" i="6"/>
  <c r="AE665" i="6" s="1"/>
  <c r="S677" i="6"/>
  <c r="M677" i="6"/>
  <c r="J677" i="6" s="1"/>
  <c r="AE677" i="6" s="1"/>
  <c r="S686" i="6"/>
  <c r="J662" i="6"/>
  <c r="AE662" i="6" s="1"/>
  <c r="M679" i="6"/>
  <c r="J679" i="6" s="1"/>
  <c r="AE679" i="6" s="1"/>
  <c r="S679" i="6"/>
  <c r="S649" i="6"/>
  <c r="M649" i="6"/>
  <c r="J649" i="6" s="1"/>
  <c r="AE649" i="6" s="1"/>
  <c r="J651" i="6"/>
  <c r="AE651" i="6" s="1"/>
  <c r="S660" i="6"/>
  <c r="S685" i="6"/>
  <c r="M685" i="6"/>
  <c r="J685" i="6" s="1"/>
  <c r="AE685" i="6" s="1"/>
  <c r="S680" i="6"/>
  <c r="M680" i="6"/>
  <c r="J680" i="6" s="1"/>
  <c r="AE680" i="6" s="1"/>
  <c r="M687" i="6"/>
  <c r="J687" i="6" s="1"/>
  <c r="AE687" i="6" s="1"/>
  <c r="S687" i="6"/>
  <c r="S657" i="6"/>
  <c r="M657" i="6"/>
  <c r="J657" i="6" s="1"/>
  <c r="AE657" i="6" s="1"/>
  <c r="J656" i="6"/>
  <c r="AE656" i="6" s="1"/>
  <c r="S656" i="6"/>
  <c r="S646" i="6"/>
  <c r="M646" i="6"/>
  <c r="J646" i="6" s="1"/>
  <c r="AE646" i="6" s="1"/>
  <c r="J686" i="6"/>
  <c r="AE686" i="6" s="1"/>
  <c r="M647" i="6"/>
  <c r="J647" i="6" s="1"/>
  <c r="AE647" i="6" s="1"/>
  <c r="S647" i="6"/>
  <c r="S645" i="6"/>
  <c r="M645" i="6"/>
  <c r="J645" i="6" s="1"/>
  <c r="AE645" i="6" s="1"/>
  <c r="S675" i="6"/>
  <c r="J659" i="6"/>
  <c r="AE659" i="6" s="1"/>
  <c r="S658" i="6"/>
  <c r="M658" i="6"/>
  <c r="J658" i="6" s="1"/>
  <c r="AE658" i="6" s="1"/>
  <c r="S650" i="6"/>
  <c r="M650" i="6"/>
  <c r="J650" i="6" s="1"/>
  <c r="AE650" i="6" s="1"/>
  <c r="S669" i="6"/>
  <c r="M669" i="6"/>
  <c r="J669" i="6" s="1"/>
  <c r="AE669" i="6" s="1"/>
  <c r="S653" i="6"/>
  <c r="M653" i="6"/>
  <c r="J653" i="6" s="1"/>
  <c r="AE653" i="6" s="1"/>
  <c r="J670" i="6"/>
  <c r="AE670" i="6" s="1"/>
  <c r="S664" i="6"/>
  <c r="M664" i="6"/>
  <c r="J664" i="6" s="1"/>
  <c r="AE664" i="6" s="1"/>
  <c r="S670" i="6"/>
  <c r="M663" i="6"/>
  <c r="J663" i="6" s="1"/>
  <c r="AE663" i="6" s="1"/>
  <c r="S663" i="6"/>
  <c r="S672" i="6"/>
  <c r="M672" i="6"/>
  <c r="J672" i="6" s="1"/>
  <c r="AE672" i="6" s="1"/>
  <c r="S661" i="6"/>
  <c r="M661" i="6"/>
  <c r="J661" i="6" s="1"/>
  <c r="AE661" i="6" s="1"/>
  <c r="J675" i="6"/>
  <c r="AE675" i="6" s="1"/>
  <c r="S659" i="6"/>
  <c r="M655" i="6"/>
  <c r="J655" i="6" s="1"/>
  <c r="AE655" i="6" s="1"/>
  <c r="S655" i="6"/>
  <c r="M671" i="6"/>
  <c r="J671" i="6" s="1"/>
  <c r="AE671" i="6" s="1"/>
  <c r="S671" i="6"/>
  <c r="S642" i="6"/>
  <c r="M642" i="6"/>
  <c r="J642" i="6" s="1"/>
  <c r="AE642" i="6" s="1"/>
  <c r="S651" i="6"/>
  <c r="S484" i="6"/>
  <c r="J500" i="6"/>
  <c r="AE500" i="6" s="1"/>
  <c r="P482" i="6"/>
  <c r="J482" i="6" s="1"/>
  <c r="AE482" i="6" s="1"/>
  <c r="S482" i="6"/>
  <c r="S443" i="6"/>
  <c r="P443" i="6"/>
  <c r="J443" i="6" s="1"/>
  <c r="AE443" i="6" s="1"/>
  <c r="S459" i="6"/>
  <c r="P459" i="6"/>
  <c r="J459" i="6" s="1"/>
  <c r="AE459" i="6" s="1"/>
  <c r="S442" i="6"/>
  <c r="P442" i="6"/>
  <c r="J442" i="6" s="1"/>
  <c r="AE442" i="6" s="1"/>
  <c r="S475" i="6"/>
  <c r="M446" i="6"/>
  <c r="J446" i="6" s="1"/>
  <c r="AE446" i="6" s="1"/>
  <c r="S446" i="6"/>
  <c r="S449" i="6"/>
  <c r="M449" i="6"/>
  <c r="J449" i="6" s="1"/>
  <c r="AE449" i="6" s="1"/>
  <c r="S500" i="6"/>
  <c r="M473" i="6"/>
  <c r="J473" i="6" s="1"/>
  <c r="AE473" i="6" s="1"/>
  <c r="S473" i="6"/>
  <c r="M486" i="6"/>
  <c r="J486" i="6" s="1"/>
  <c r="AE486" i="6" s="1"/>
  <c r="S486" i="6"/>
  <c r="M460" i="6"/>
  <c r="J460" i="6" s="1"/>
  <c r="AE460" i="6" s="1"/>
  <c r="S460" i="6"/>
  <c r="J472" i="6"/>
  <c r="AE472" i="6" s="1"/>
  <c r="S445" i="6"/>
  <c r="S423" i="6"/>
  <c r="M423" i="6"/>
  <c r="J423" i="6" s="1"/>
  <c r="AE423" i="6" s="1"/>
  <c r="S453" i="6"/>
  <c r="M453" i="6"/>
  <c r="J453" i="6" s="1"/>
  <c r="AE453" i="6" s="1"/>
  <c r="J440" i="6"/>
  <c r="AE440" i="6" s="1"/>
  <c r="J480" i="6"/>
  <c r="AE480" i="6" s="1"/>
  <c r="S444" i="6"/>
  <c r="M444" i="6"/>
  <c r="J444" i="6" s="1"/>
  <c r="AE444" i="6" s="1"/>
  <c r="M430" i="6"/>
  <c r="J430" i="6" s="1"/>
  <c r="AE430" i="6" s="1"/>
  <c r="S430" i="6"/>
  <c r="S492" i="6"/>
  <c r="M492" i="6"/>
  <c r="J492" i="6" s="1"/>
  <c r="AE492" i="6" s="1"/>
  <c r="P464" i="6"/>
  <c r="J464" i="6" s="1"/>
  <c r="AE464" i="6" s="1"/>
  <c r="S464" i="6"/>
  <c r="S483" i="6"/>
  <c r="M483" i="6"/>
  <c r="J483" i="6" s="1"/>
  <c r="AE483" i="6" s="1"/>
  <c r="S468" i="6"/>
  <c r="M468" i="6"/>
  <c r="J468" i="6" s="1"/>
  <c r="AE468" i="6" s="1"/>
  <c r="M438" i="6"/>
  <c r="J438" i="6" s="1"/>
  <c r="AE438" i="6" s="1"/>
  <c r="S438" i="6"/>
  <c r="M478" i="6"/>
  <c r="J478" i="6" s="1"/>
  <c r="AE478" i="6" s="1"/>
  <c r="S478" i="6"/>
  <c r="S472" i="6"/>
  <c r="S467" i="6"/>
  <c r="S434" i="6"/>
  <c r="M434" i="6"/>
  <c r="J434" i="6" s="1"/>
  <c r="AE434" i="6" s="1"/>
  <c r="S497" i="6"/>
  <c r="M497" i="6"/>
  <c r="J497" i="6" s="1"/>
  <c r="AE497" i="6" s="1"/>
  <c r="M488" i="6"/>
  <c r="J488" i="6" s="1"/>
  <c r="AE488" i="6" s="1"/>
  <c r="S488" i="6"/>
  <c r="M441" i="6"/>
  <c r="J441" i="6" s="1"/>
  <c r="AE441" i="6" s="1"/>
  <c r="S441" i="6"/>
  <c r="M432" i="6"/>
  <c r="J432" i="6" s="1"/>
  <c r="AE432" i="6" s="1"/>
  <c r="S432" i="6"/>
  <c r="S466" i="6"/>
  <c r="M466" i="6"/>
  <c r="J466" i="6" s="1"/>
  <c r="AE466" i="6" s="1"/>
  <c r="S477" i="6"/>
  <c r="M422" i="6"/>
  <c r="J422" i="6" s="1"/>
  <c r="AE422" i="6" s="1"/>
  <c r="S422" i="6"/>
  <c r="J448" i="6"/>
  <c r="AE448" i="6" s="1"/>
  <c r="S481" i="6"/>
  <c r="M481" i="6"/>
  <c r="J481" i="6" s="1"/>
  <c r="AE481" i="6" s="1"/>
  <c r="M470" i="6"/>
  <c r="J470" i="6" s="1"/>
  <c r="AE470" i="6" s="1"/>
  <c r="S470" i="6"/>
  <c r="S474" i="6"/>
  <c r="P474" i="6"/>
  <c r="J474" i="6" s="1"/>
  <c r="AE474" i="6" s="1"/>
  <c r="S436" i="6"/>
  <c r="M436" i="6"/>
  <c r="J436" i="6" s="1"/>
  <c r="AE436" i="6" s="1"/>
  <c r="S457" i="6"/>
  <c r="M457" i="6"/>
  <c r="J457" i="6" s="1"/>
  <c r="AE457" i="6" s="1"/>
  <c r="S461" i="6"/>
  <c r="M461" i="6"/>
  <c r="J461" i="6" s="1"/>
  <c r="AE461" i="6" s="1"/>
  <c r="S431" i="6"/>
  <c r="M431" i="6"/>
  <c r="J431" i="6" s="1"/>
  <c r="AE431" i="6" s="1"/>
  <c r="S448" i="6"/>
  <c r="S480" i="6"/>
  <c r="S451" i="6"/>
  <c r="M451" i="6"/>
  <c r="J451" i="6" s="1"/>
  <c r="AE451" i="6" s="1"/>
  <c r="M489" i="6"/>
  <c r="J489" i="6" s="1"/>
  <c r="AE489" i="6" s="1"/>
  <c r="S489" i="6"/>
  <c r="S476" i="6"/>
  <c r="M476" i="6"/>
  <c r="J476" i="6" s="1"/>
  <c r="AE476" i="6" s="1"/>
  <c r="S440" i="6"/>
  <c r="Z323" i="6" l="1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N324" i="6"/>
  <c r="K324" i="6"/>
  <c r="G324" i="6"/>
  <c r="F324" i="6"/>
  <c r="E324" i="6"/>
  <c r="I323" i="6"/>
  <c r="O323" i="6"/>
  <c r="P323" i="6" s="1"/>
  <c r="AF229" i="6"/>
  <c r="O229" i="6"/>
  <c r="P229" i="6" s="1"/>
  <c r="L229" i="6"/>
  <c r="I229" i="6"/>
  <c r="H229" i="6"/>
  <c r="AF228" i="6"/>
  <c r="O228" i="6"/>
  <c r="P228" i="6" s="1"/>
  <c r="L228" i="6"/>
  <c r="M228" i="6" s="1"/>
  <c r="I228" i="6"/>
  <c r="H228" i="6"/>
  <c r="I322" i="6"/>
  <c r="L322" i="6"/>
  <c r="I321" i="6"/>
  <c r="H321" i="6"/>
  <c r="I320" i="6"/>
  <c r="H320" i="6"/>
  <c r="L319" i="6"/>
  <c r="I319" i="6"/>
  <c r="H319" i="6"/>
  <c r="AF319" i="6"/>
  <c r="I318" i="6"/>
  <c r="AF318" i="6"/>
  <c r="I317" i="6"/>
  <c r="AF317" i="6"/>
  <c r="I316" i="6"/>
  <c r="O316" i="6"/>
  <c r="P316" i="6" s="1"/>
  <c r="I315" i="6"/>
  <c r="O315" i="6"/>
  <c r="P315" i="6" s="1"/>
  <c r="I314" i="6"/>
  <c r="L314" i="6"/>
  <c r="I313" i="6"/>
  <c r="O313" i="6"/>
  <c r="P313" i="6" s="1"/>
  <c r="AF312" i="6"/>
  <c r="L312" i="6"/>
  <c r="M312" i="6" s="1"/>
  <c r="I312" i="6"/>
  <c r="H312" i="6"/>
  <c r="I311" i="6"/>
  <c r="O311" i="6"/>
  <c r="P311" i="6" s="1"/>
  <c r="I310" i="6"/>
  <c r="AF310" i="6"/>
  <c r="I309" i="6"/>
  <c r="O309" i="6"/>
  <c r="P309" i="6" s="1"/>
  <c r="I308" i="6"/>
  <c r="O308" i="6"/>
  <c r="P308" i="6" s="1"/>
  <c r="I307" i="6"/>
  <c r="H307" i="6"/>
  <c r="I306" i="6"/>
  <c r="O306" i="6"/>
  <c r="P306" i="6" s="1"/>
  <c r="I305" i="6"/>
  <c r="AF305" i="6"/>
  <c r="I304" i="6"/>
  <c r="H304" i="6"/>
  <c r="O304" i="6"/>
  <c r="P304" i="6" s="1"/>
  <c r="I303" i="6"/>
  <c r="O303" i="6"/>
  <c r="P303" i="6" s="1"/>
  <c r="I302" i="6"/>
  <c r="O302" i="6"/>
  <c r="P302" i="6" s="1"/>
  <c r="I301" i="6"/>
  <c r="O301" i="6"/>
  <c r="P301" i="6" s="1"/>
  <c r="I300" i="6"/>
  <c r="O300" i="6"/>
  <c r="P300" i="6" s="1"/>
  <c r="I299" i="6"/>
  <c r="H299" i="6"/>
  <c r="I298" i="6"/>
  <c r="O298" i="6"/>
  <c r="P298" i="6" s="1"/>
  <c r="I297" i="6"/>
  <c r="AF297" i="6"/>
  <c r="I296" i="6"/>
  <c r="H296" i="6"/>
  <c r="O296" i="6"/>
  <c r="P296" i="6" s="1"/>
  <c r="I295" i="6"/>
  <c r="O295" i="6"/>
  <c r="P295" i="6" s="1"/>
  <c r="I294" i="6"/>
  <c r="O294" i="6"/>
  <c r="P294" i="6" s="1"/>
  <c r="I293" i="6"/>
  <c r="O293" i="6"/>
  <c r="P293" i="6" s="1"/>
  <c r="I292" i="6"/>
  <c r="I291" i="6"/>
  <c r="O291" i="6"/>
  <c r="P291" i="6" s="1"/>
  <c r="I290" i="6"/>
  <c r="L290" i="6"/>
  <c r="I289" i="6"/>
  <c r="H289" i="6"/>
  <c r="I288" i="6"/>
  <c r="O288" i="6"/>
  <c r="P288" i="6" s="1"/>
  <c r="I287" i="6"/>
  <c r="O287" i="6"/>
  <c r="P287" i="6" s="1"/>
  <c r="I286" i="6"/>
  <c r="O286" i="6"/>
  <c r="P286" i="6" s="1"/>
  <c r="I285" i="6"/>
  <c r="O285" i="6"/>
  <c r="P285" i="6" s="1"/>
  <c r="O284" i="6"/>
  <c r="P284" i="6" s="1"/>
  <c r="L284" i="6"/>
  <c r="M284" i="6" s="1"/>
  <c r="I284" i="6"/>
  <c r="H284" i="6"/>
  <c r="AF284" i="6"/>
  <c r="I283" i="6"/>
  <c r="O283" i="6"/>
  <c r="P283" i="6" s="1"/>
  <c r="I282" i="6"/>
  <c r="L282" i="6"/>
  <c r="I281" i="6"/>
  <c r="H281" i="6"/>
  <c r="I280" i="6"/>
  <c r="O280" i="6"/>
  <c r="P280" i="6" s="1"/>
  <c r="I279" i="6"/>
  <c r="O279" i="6"/>
  <c r="P279" i="6" s="1"/>
  <c r="I278" i="6"/>
  <c r="O278" i="6"/>
  <c r="P278" i="6" s="1"/>
  <c r="I277" i="6"/>
  <c r="O277" i="6"/>
  <c r="P277" i="6" s="1"/>
  <c r="I276" i="6"/>
  <c r="O276" i="6"/>
  <c r="P276" i="6" s="1"/>
  <c r="I275" i="6"/>
  <c r="O275" i="6"/>
  <c r="P275" i="6" s="1"/>
  <c r="O274" i="6"/>
  <c r="P274" i="6" s="1"/>
  <c r="I274" i="6"/>
  <c r="L274" i="6"/>
  <c r="I273" i="6"/>
  <c r="H273" i="6"/>
  <c r="I272" i="6"/>
  <c r="H272" i="6"/>
  <c r="O272" i="6"/>
  <c r="P272" i="6" s="1"/>
  <c r="I271" i="6"/>
  <c r="O271" i="6"/>
  <c r="P271" i="6" s="1"/>
  <c r="I270" i="6"/>
  <c r="O270" i="6"/>
  <c r="P270" i="6" s="1"/>
  <c r="I269" i="6"/>
  <c r="O269" i="6"/>
  <c r="P269" i="6" s="1"/>
  <c r="L268" i="6"/>
  <c r="I268" i="6"/>
  <c r="H268" i="6"/>
  <c r="AF268" i="6"/>
  <c r="I267" i="6"/>
  <c r="O267" i="6"/>
  <c r="P267" i="6" s="1"/>
  <c r="I266" i="6"/>
  <c r="L266" i="6"/>
  <c r="I265" i="6"/>
  <c r="O265" i="6"/>
  <c r="P265" i="6" s="1"/>
  <c r="AF79" i="6"/>
  <c r="O79" i="6"/>
  <c r="P79" i="6" s="1"/>
  <c r="L79" i="6"/>
  <c r="H79" i="6"/>
  <c r="AF75" i="6"/>
  <c r="O75" i="6"/>
  <c r="P75" i="6" s="1"/>
  <c r="L75" i="6"/>
  <c r="H75" i="6"/>
  <c r="AF69" i="6"/>
  <c r="O69" i="6"/>
  <c r="P69" i="6" s="1"/>
  <c r="L69" i="6"/>
  <c r="H69" i="6"/>
  <c r="AE66" i="6"/>
  <c r="O66" i="6"/>
  <c r="P66" i="6" s="1"/>
  <c r="L66" i="6"/>
  <c r="H66" i="6"/>
  <c r="AH688" i="6"/>
  <c r="AG688" i="6"/>
  <c r="N688" i="6"/>
  <c r="K688" i="6"/>
  <c r="F688" i="6"/>
  <c r="E688" i="6"/>
  <c r="D688" i="6"/>
  <c r="I641" i="6"/>
  <c r="I640" i="6"/>
  <c r="L640" i="6"/>
  <c r="I639" i="6"/>
  <c r="L639" i="6"/>
  <c r="M639" i="6" s="1"/>
  <c r="I638" i="6"/>
  <c r="L638" i="6"/>
  <c r="I637" i="6"/>
  <c r="I636" i="6"/>
  <c r="L636" i="6"/>
  <c r="M636" i="6" s="1"/>
  <c r="I635" i="6"/>
  <c r="I634" i="6"/>
  <c r="O634" i="6"/>
  <c r="P634" i="6" s="1"/>
  <c r="I633" i="6"/>
  <c r="L633" i="6"/>
  <c r="I632" i="6"/>
  <c r="L632" i="6"/>
  <c r="M632" i="6" s="1"/>
  <c r="I631" i="6"/>
  <c r="I630" i="6"/>
  <c r="I629" i="6"/>
  <c r="I628" i="6"/>
  <c r="L628" i="6"/>
  <c r="M628" i="6" s="1"/>
  <c r="I627" i="6"/>
  <c r="O627" i="6"/>
  <c r="P627" i="6" s="1"/>
  <c r="I626" i="6"/>
  <c r="H626" i="6"/>
  <c r="I625" i="6"/>
  <c r="H625" i="6"/>
  <c r="I624" i="6"/>
  <c r="I623" i="6"/>
  <c r="H623" i="6"/>
  <c r="I622" i="6"/>
  <c r="L622" i="6"/>
  <c r="I621" i="6"/>
  <c r="I620" i="6"/>
  <c r="I619" i="6"/>
  <c r="I618" i="6"/>
  <c r="O618" i="6"/>
  <c r="P618" i="6" s="1"/>
  <c r="I617" i="6"/>
  <c r="O617" i="6"/>
  <c r="P617" i="6" s="1"/>
  <c r="I616" i="6"/>
  <c r="L616" i="6"/>
  <c r="M616" i="6" s="1"/>
  <c r="I615" i="6"/>
  <c r="H615" i="6"/>
  <c r="I614" i="6"/>
  <c r="I613" i="6"/>
  <c r="I612" i="6"/>
  <c r="L612" i="6"/>
  <c r="M612" i="6" s="1"/>
  <c r="I611" i="6"/>
  <c r="O611" i="6"/>
  <c r="P611" i="6" s="1"/>
  <c r="I610" i="6"/>
  <c r="O610" i="6"/>
  <c r="P610" i="6" s="1"/>
  <c r="I609" i="6"/>
  <c r="L609" i="6"/>
  <c r="I608" i="6"/>
  <c r="H608" i="6"/>
  <c r="I607" i="6"/>
  <c r="O607" i="6"/>
  <c r="P607" i="6" s="1"/>
  <c r="I606" i="6"/>
  <c r="L606" i="6"/>
  <c r="I605" i="6"/>
  <c r="I604" i="6"/>
  <c r="L604" i="6"/>
  <c r="I603" i="6"/>
  <c r="O603" i="6"/>
  <c r="P603" i="6" s="1"/>
  <c r="I602" i="6"/>
  <c r="H602" i="6"/>
  <c r="I601" i="6"/>
  <c r="H601" i="6"/>
  <c r="I600" i="6"/>
  <c r="H600" i="6"/>
  <c r="I599" i="6"/>
  <c r="O599" i="6"/>
  <c r="P599" i="6" s="1"/>
  <c r="I598" i="6"/>
  <c r="L598" i="6"/>
  <c r="M598" i="6" s="1"/>
  <c r="I597" i="6"/>
  <c r="I596" i="6"/>
  <c r="I595" i="6"/>
  <c r="I594" i="6"/>
  <c r="O594" i="6"/>
  <c r="P594" i="6" s="1"/>
  <c r="I593" i="6"/>
  <c r="O593" i="6"/>
  <c r="P593" i="6" s="1"/>
  <c r="I592" i="6"/>
  <c r="H592" i="6"/>
  <c r="I591" i="6"/>
  <c r="I590" i="6"/>
  <c r="L590" i="6"/>
  <c r="I589" i="6"/>
  <c r="O589" i="6"/>
  <c r="P589" i="6" s="1"/>
  <c r="I588" i="6"/>
  <c r="L588" i="6"/>
  <c r="M588" i="6" s="1"/>
  <c r="I587" i="6"/>
  <c r="I586" i="6"/>
  <c r="L586" i="6"/>
  <c r="M586" i="6" s="1"/>
  <c r="I585" i="6"/>
  <c r="L585" i="6"/>
  <c r="I584" i="6"/>
  <c r="L584" i="6"/>
  <c r="I583" i="6"/>
  <c r="O583" i="6"/>
  <c r="P583" i="6" s="1"/>
  <c r="I582" i="6"/>
  <c r="L582" i="6"/>
  <c r="M582" i="6" s="1"/>
  <c r="I581" i="6"/>
  <c r="O581" i="6"/>
  <c r="P581" i="6" s="1"/>
  <c r="I580" i="6"/>
  <c r="I579" i="6"/>
  <c r="I578" i="6"/>
  <c r="I577" i="6"/>
  <c r="I576" i="6"/>
  <c r="L576" i="6"/>
  <c r="M576" i="6" s="1"/>
  <c r="I575" i="6"/>
  <c r="I574" i="6"/>
  <c r="L574" i="6"/>
  <c r="I573" i="6"/>
  <c r="O573" i="6"/>
  <c r="P573" i="6" s="1"/>
  <c r="I572" i="6"/>
  <c r="L572" i="6"/>
  <c r="M572" i="6" s="1"/>
  <c r="I571" i="6"/>
  <c r="I570" i="6"/>
  <c r="O570" i="6"/>
  <c r="P570" i="6" s="1"/>
  <c r="I569" i="6"/>
  <c r="O569" i="6"/>
  <c r="P569" i="6" s="1"/>
  <c r="I568" i="6"/>
  <c r="L568" i="6"/>
  <c r="I567" i="6"/>
  <c r="O567" i="6"/>
  <c r="P567" i="6" s="1"/>
  <c r="I566" i="6"/>
  <c r="L566" i="6"/>
  <c r="M566" i="6" s="1"/>
  <c r="I565" i="6"/>
  <c r="I564" i="6"/>
  <c r="I563" i="6"/>
  <c r="I562" i="6"/>
  <c r="I561" i="6"/>
  <c r="H561" i="6"/>
  <c r="I560" i="6"/>
  <c r="I559" i="6"/>
  <c r="I558" i="6"/>
  <c r="L558" i="6"/>
  <c r="M558" i="6" s="1"/>
  <c r="I557" i="6"/>
  <c r="O557" i="6"/>
  <c r="P557" i="6" s="1"/>
  <c r="I556" i="6"/>
  <c r="L556" i="6"/>
  <c r="I555" i="6"/>
  <c r="L555" i="6"/>
  <c r="M555" i="6" s="1"/>
  <c r="I554" i="6"/>
  <c r="L554" i="6"/>
  <c r="I553" i="6"/>
  <c r="L553" i="6"/>
  <c r="I552" i="6"/>
  <c r="I551" i="6"/>
  <c r="I550" i="6"/>
  <c r="I549" i="6"/>
  <c r="L549" i="6"/>
  <c r="M549" i="6" s="1"/>
  <c r="I548" i="6"/>
  <c r="H548" i="6"/>
  <c r="I547" i="6"/>
  <c r="I546" i="6"/>
  <c r="H546" i="6"/>
  <c r="I545" i="6"/>
  <c r="O545" i="6"/>
  <c r="P545" i="6" s="1"/>
  <c r="I544" i="6"/>
  <c r="O544" i="6"/>
  <c r="P544" i="6" s="1"/>
  <c r="I543" i="6"/>
  <c r="O543" i="6"/>
  <c r="P543" i="6" s="1"/>
  <c r="I542" i="6"/>
  <c r="O542" i="6"/>
  <c r="P542" i="6" s="1"/>
  <c r="I541" i="6"/>
  <c r="I540" i="6"/>
  <c r="H540" i="6"/>
  <c r="I539" i="6"/>
  <c r="I538" i="6"/>
  <c r="O538" i="6"/>
  <c r="P538" i="6" s="1"/>
  <c r="I537" i="6"/>
  <c r="O537" i="6"/>
  <c r="P537" i="6" s="1"/>
  <c r="I536" i="6"/>
  <c r="O536" i="6"/>
  <c r="P536" i="6" s="1"/>
  <c r="I535" i="6"/>
  <c r="O535" i="6"/>
  <c r="P535" i="6" s="1"/>
  <c r="I534" i="6"/>
  <c r="O534" i="6"/>
  <c r="P534" i="6" s="1"/>
  <c r="I533" i="6"/>
  <c r="H533" i="6"/>
  <c r="I532" i="6"/>
  <c r="H532" i="6"/>
  <c r="I531" i="6"/>
  <c r="I530" i="6"/>
  <c r="L530" i="6"/>
  <c r="I529" i="6"/>
  <c r="P529" i="6"/>
  <c r="I528" i="6"/>
  <c r="O528" i="6"/>
  <c r="P528" i="6" s="1"/>
  <c r="I527" i="6"/>
  <c r="O527" i="6"/>
  <c r="P527" i="6" s="1"/>
  <c r="I526" i="6"/>
  <c r="O526" i="6"/>
  <c r="P526" i="6" s="1"/>
  <c r="I525" i="6"/>
  <c r="O525" i="6"/>
  <c r="P525" i="6" s="1"/>
  <c r="I524" i="6"/>
  <c r="H524" i="6"/>
  <c r="I523" i="6"/>
  <c r="I522" i="6"/>
  <c r="L522" i="6"/>
  <c r="I521" i="6"/>
  <c r="O521" i="6"/>
  <c r="P521" i="6" s="1"/>
  <c r="I520" i="6"/>
  <c r="O520" i="6"/>
  <c r="P520" i="6" s="1"/>
  <c r="I519" i="6"/>
  <c r="O519" i="6"/>
  <c r="P519" i="6" s="1"/>
  <c r="I518" i="6"/>
  <c r="O518" i="6"/>
  <c r="P518" i="6" s="1"/>
  <c r="I517" i="6"/>
  <c r="H517" i="6"/>
  <c r="I516" i="6"/>
  <c r="H516" i="6"/>
  <c r="I515" i="6"/>
  <c r="I514" i="6"/>
  <c r="O514" i="6"/>
  <c r="P514" i="6" s="1"/>
  <c r="I513" i="6"/>
  <c r="O513" i="6"/>
  <c r="P513" i="6" s="1"/>
  <c r="I512" i="6"/>
  <c r="O512" i="6"/>
  <c r="P512" i="6" s="1"/>
  <c r="B512" i="6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I511" i="6"/>
  <c r="O511" i="6"/>
  <c r="AH507" i="6"/>
  <c r="AG507" i="6"/>
  <c r="N507" i="6"/>
  <c r="K507" i="6"/>
  <c r="F507" i="6"/>
  <c r="E507" i="6"/>
  <c r="D507" i="6"/>
  <c r="I506" i="6"/>
  <c r="I505" i="6"/>
  <c r="H505" i="6"/>
  <c r="I504" i="6"/>
  <c r="I503" i="6"/>
  <c r="O503" i="6"/>
  <c r="P503" i="6" s="1"/>
  <c r="I502" i="6"/>
  <c r="L502" i="6"/>
  <c r="I501" i="6"/>
  <c r="O501" i="6"/>
  <c r="P501" i="6" s="1"/>
  <c r="I420" i="6"/>
  <c r="I419" i="6"/>
  <c r="I418" i="6"/>
  <c r="O418" i="6"/>
  <c r="P418" i="6" s="1"/>
  <c r="I417" i="6"/>
  <c r="H417" i="6"/>
  <c r="I416" i="6"/>
  <c r="I415" i="6"/>
  <c r="I414" i="6"/>
  <c r="L414" i="6"/>
  <c r="I413" i="6"/>
  <c r="O413" i="6"/>
  <c r="P413" i="6" s="1"/>
  <c r="I412" i="6"/>
  <c r="I411" i="6"/>
  <c r="H411" i="6"/>
  <c r="I410" i="6"/>
  <c r="I409" i="6"/>
  <c r="H409" i="6"/>
  <c r="I408" i="6"/>
  <c r="I407" i="6"/>
  <c r="O407" i="6"/>
  <c r="P407" i="6" s="1"/>
  <c r="I406" i="6"/>
  <c r="L406" i="6"/>
  <c r="I405" i="6"/>
  <c r="P405" i="6"/>
  <c r="I404" i="6"/>
  <c r="I403" i="6"/>
  <c r="I402" i="6"/>
  <c r="O402" i="6"/>
  <c r="P402" i="6" s="1"/>
  <c r="I401" i="6"/>
  <c r="H401" i="6"/>
  <c r="I400" i="6"/>
  <c r="I399" i="6"/>
  <c r="I398" i="6"/>
  <c r="L398" i="6"/>
  <c r="I397" i="6"/>
  <c r="O397" i="6"/>
  <c r="P397" i="6" s="1"/>
  <c r="I396" i="6"/>
  <c r="I395" i="6"/>
  <c r="I394" i="6"/>
  <c r="L394" i="6"/>
  <c r="M394" i="6" s="1"/>
  <c r="I393" i="6"/>
  <c r="H393" i="6"/>
  <c r="I392" i="6"/>
  <c r="I391" i="6"/>
  <c r="L391" i="6"/>
  <c r="I390" i="6"/>
  <c r="L390" i="6"/>
  <c r="I389" i="6"/>
  <c r="O389" i="6"/>
  <c r="P389" i="6" s="1"/>
  <c r="I388" i="6"/>
  <c r="I387" i="6"/>
  <c r="I386" i="6"/>
  <c r="I385" i="6"/>
  <c r="H385" i="6"/>
  <c r="I384" i="6"/>
  <c r="I383" i="6"/>
  <c r="O383" i="6"/>
  <c r="P383" i="6" s="1"/>
  <c r="I382" i="6"/>
  <c r="L382" i="6"/>
  <c r="I381" i="6"/>
  <c r="O381" i="6"/>
  <c r="P381" i="6" s="1"/>
  <c r="I380" i="6"/>
  <c r="I379" i="6"/>
  <c r="H379" i="6"/>
  <c r="I378" i="6"/>
  <c r="O378" i="6"/>
  <c r="P378" i="6" s="1"/>
  <c r="I377" i="6"/>
  <c r="H377" i="6"/>
  <c r="I376" i="6"/>
  <c r="I375" i="6"/>
  <c r="L375" i="6"/>
  <c r="I374" i="6"/>
  <c r="L374" i="6"/>
  <c r="I373" i="6"/>
  <c r="L373" i="6"/>
  <c r="M373" i="6" s="1"/>
  <c r="I372" i="6"/>
  <c r="I371" i="6"/>
  <c r="I370" i="6"/>
  <c r="I369" i="6"/>
  <c r="H369" i="6"/>
  <c r="I368" i="6"/>
  <c r="I367" i="6"/>
  <c r="O367" i="6"/>
  <c r="P367" i="6" s="1"/>
  <c r="I366" i="6"/>
  <c r="L366" i="6"/>
  <c r="I365" i="6"/>
  <c r="O365" i="6"/>
  <c r="P365" i="6" s="1"/>
  <c r="I364" i="6"/>
  <c r="I363" i="6"/>
  <c r="I362" i="6"/>
  <c r="I361" i="6"/>
  <c r="H361" i="6"/>
  <c r="I360" i="6"/>
  <c r="I359" i="6"/>
  <c r="I358" i="6"/>
  <c r="L358" i="6"/>
  <c r="I357" i="6"/>
  <c r="O357" i="6"/>
  <c r="P357" i="6" s="1"/>
  <c r="I356" i="6"/>
  <c r="I355" i="6"/>
  <c r="O355" i="6"/>
  <c r="P355" i="6" s="1"/>
  <c r="I354" i="6"/>
  <c r="I353" i="6"/>
  <c r="I352" i="6"/>
  <c r="I351" i="6"/>
  <c r="O351" i="6"/>
  <c r="P351" i="6" s="1"/>
  <c r="I350" i="6"/>
  <c r="L350" i="6"/>
  <c r="I349" i="6"/>
  <c r="O349" i="6"/>
  <c r="P349" i="6" s="1"/>
  <c r="I348" i="6"/>
  <c r="I347" i="6"/>
  <c r="I346" i="6"/>
  <c r="I345" i="6"/>
  <c r="I344" i="6"/>
  <c r="I343" i="6"/>
  <c r="O343" i="6"/>
  <c r="P343" i="6" s="1"/>
  <c r="I342" i="6"/>
  <c r="L342" i="6"/>
  <c r="I341" i="6"/>
  <c r="O341" i="6"/>
  <c r="P341" i="6" s="1"/>
  <c r="I340" i="6"/>
  <c r="I339" i="6"/>
  <c r="O339" i="6"/>
  <c r="P339" i="6" s="1"/>
  <c r="I338" i="6"/>
  <c r="L338" i="6"/>
  <c r="M338" i="6" s="1"/>
  <c r="I337" i="6"/>
  <c r="I336" i="6"/>
  <c r="I335" i="6"/>
  <c r="H335" i="6"/>
  <c r="I334" i="6"/>
  <c r="L334" i="6"/>
  <c r="I333" i="6"/>
  <c r="O333" i="6"/>
  <c r="P333" i="6" s="1"/>
  <c r="I332" i="6"/>
  <c r="I331" i="6"/>
  <c r="O331" i="6"/>
  <c r="P331" i="6" s="1"/>
  <c r="I330" i="6"/>
  <c r="H330" i="6"/>
  <c r="I329" i="6"/>
  <c r="I328" i="6"/>
  <c r="AH324" i="6"/>
  <c r="AG324" i="6"/>
  <c r="I264" i="6"/>
  <c r="H264" i="6"/>
  <c r="I263" i="6"/>
  <c r="L263" i="6"/>
  <c r="M263" i="6" s="1"/>
  <c r="I262" i="6"/>
  <c r="L262" i="6"/>
  <c r="I261" i="6"/>
  <c r="O261" i="6"/>
  <c r="P261" i="6" s="1"/>
  <c r="I260" i="6"/>
  <c r="I259" i="6"/>
  <c r="H259" i="6"/>
  <c r="I258" i="6"/>
  <c r="H258" i="6"/>
  <c r="I257" i="6"/>
  <c r="I256" i="6"/>
  <c r="I255" i="6"/>
  <c r="O255" i="6"/>
  <c r="P255" i="6" s="1"/>
  <c r="I254" i="6"/>
  <c r="L254" i="6"/>
  <c r="I253" i="6"/>
  <c r="I252" i="6"/>
  <c r="I251" i="6"/>
  <c r="I250" i="6"/>
  <c r="L250" i="6"/>
  <c r="M250" i="6" s="1"/>
  <c r="I249" i="6"/>
  <c r="I248" i="6"/>
  <c r="H248" i="6"/>
  <c r="I247" i="6"/>
  <c r="L247" i="6"/>
  <c r="I246" i="6"/>
  <c r="O246" i="6"/>
  <c r="P246" i="6" s="1"/>
  <c r="I245" i="6"/>
  <c r="L245" i="6"/>
  <c r="M245" i="6" s="1"/>
  <c r="I244" i="6"/>
  <c r="O244" i="6"/>
  <c r="P244" i="6" s="1"/>
  <c r="I243" i="6"/>
  <c r="I242" i="6"/>
  <c r="I241" i="6"/>
  <c r="O241" i="6"/>
  <c r="P241" i="6" s="1"/>
  <c r="I240" i="6"/>
  <c r="O240" i="6"/>
  <c r="P240" i="6" s="1"/>
  <c r="I239" i="6"/>
  <c r="I238" i="6"/>
  <c r="L238" i="6"/>
  <c r="M238" i="6" s="1"/>
  <c r="I237" i="6"/>
  <c r="L237" i="6"/>
  <c r="I236" i="6"/>
  <c r="O236" i="6"/>
  <c r="P236" i="6" s="1"/>
  <c r="I235" i="6"/>
  <c r="I234" i="6"/>
  <c r="O234" i="6"/>
  <c r="P234" i="6" s="1"/>
  <c r="I233" i="6"/>
  <c r="O233" i="6"/>
  <c r="P233" i="6" s="1"/>
  <c r="I232" i="6"/>
  <c r="I231" i="6"/>
  <c r="I230" i="6"/>
  <c r="L230" i="6"/>
  <c r="M230" i="6" s="1"/>
  <c r="I227" i="6"/>
  <c r="H227" i="6"/>
  <c r="I226" i="6"/>
  <c r="O226" i="6"/>
  <c r="P226" i="6" s="1"/>
  <c r="I225" i="6"/>
  <c r="O225" i="6"/>
  <c r="P225" i="6" s="1"/>
  <c r="I224" i="6"/>
  <c r="I223" i="6"/>
  <c r="I222" i="6"/>
  <c r="I221" i="6"/>
  <c r="I220" i="6"/>
  <c r="L220" i="6"/>
  <c r="M220" i="6" s="1"/>
  <c r="I219" i="6"/>
  <c r="H219" i="6"/>
  <c r="I218" i="6"/>
  <c r="O218" i="6"/>
  <c r="P218" i="6" s="1"/>
  <c r="I217" i="6"/>
  <c r="H217" i="6"/>
  <c r="I216" i="6"/>
  <c r="I215" i="6"/>
  <c r="L215" i="6"/>
  <c r="I214" i="6"/>
  <c r="I213" i="6"/>
  <c r="I212" i="6"/>
  <c r="L212" i="6"/>
  <c r="M212" i="6" s="1"/>
  <c r="I211" i="6"/>
  <c r="H211" i="6"/>
  <c r="I210" i="6"/>
  <c r="O210" i="6"/>
  <c r="P210" i="6" s="1"/>
  <c r="I209" i="6"/>
  <c r="I208" i="6"/>
  <c r="O208" i="6"/>
  <c r="P208" i="6" s="1"/>
  <c r="I207" i="6"/>
  <c r="L207" i="6"/>
  <c r="I206" i="6"/>
  <c r="I205" i="6"/>
  <c r="I204" i="6"/>
  <c r="L204" i="6"/>
  <c r="I203" i="6"/>
  <c r="H203" i="6"/>
  <c r="I202" i="6"/>
  <c r="O202" i="6"/>
  <c r="P202" i="6" s="1"/>
  <c r="I201" i="6"/>
  <c r="I200" i="6"/>
  <c r="I199" i="6"/>
  <c r="L199" i="6"/>
  <c r="I198" i="6"/>
  <c r="I197" i="6"/>
  <c r="I196" i="6"/>
  <c r="L196" i="6"/>
  <c r="I195" i="6"/>
  <c r="H195" i="6"/>
  <c r="I194" i="6"/>
  <c r="O194" i="6"/>
  <c r="P194" i="6" s="1"/>
  <c r="I193" i="6"/>
  <c r="H193" i="6"/>
  <c r="I192" i="6"/>
  <c r="H192" i="6"/>
  <c r="I191" i="6"/>
  <c r="L191" i="6"/>
  <c r="I190" i="6"/>
  <c r="I189" i="6"/>
  <c r="I188" i="6"/>
  <c r="L188" i="6"/>
  <c r="M188" i="6" s="1"/>
  <c r="I187" i="6"/>
  <c r="H187" i="6"/>
  <c r="I186" i="6"/>
  <c r="O186" i="6"/>
  <c r="P186" i="6" s="1"/>
  <c r="I185" i="6"/>
  <c r="L185" i="6"/>
  <c r="I184" i="6"/>
  <c r="L184" i="6"/>
  <c r="I183" i="6"/>
  <c r="L183" i="6"/>
  <c r="I182" i="6"/>
  <c r="I181" i="6"/>
  <c r="I180" i="6"/>
  <c r="L180" i="6"/>
  <c r="M180" i="6" s="1"/>
  <c r="I179" i="6"/>
  <c r="H179" i="6"/>
  <c r="I178" i="6"/>
  <c r="O178" i="6"/>
  <c r="P178" i="6" s="1"/>
  <c r="I177" i="6"/>
  <c r="L177" i="6"/>
  <c r="I176" i="6"/>
  <c r="L176" i="6"/>
  <c r="I175" i="6"/>
  <c r="L175" i="6"/>
  <c r="I174" i="6"/>
  <c r="I173" i="6"/>
  <c r="I172" i="6"/>
  <c r="L172" i="6"/>
  <c r="I171" i="6"/>
  <c r="H171" i="6"/>
  <c r="I170" i="6"/>
  <c r="O170" i="6"/>
  <c r="P170" i="6" s="1"/>
  <c r="I169" i="6"/>
  <c r="I168" i="6"/>
  <c r="O168" i="6"/>
  <c r="P168" i="6" s="1"/>
  <c r="I167" i="6"/>
  <c r="L167" i="6"/>
  <c r="I166" i="6"/>
  <c r="I165" i="6"/>
  <c r="I164" i="6"/>
  <c r="L164" i="6"/>
  <c r="I163" i="6"/>
  <c r="H163" i="6"/>
  <c r="I162" i="6"/>
  <c r="O162" i="6"/>
  <c r="P162" i="6" s="1"/>
  <c r="I161" i="6"/>
  <c r="I160" i="6"/>
  <c r="O160" i="6"/>
  <c r="P160" i="6" s="1"/>
  <c r="I159" i="6"/>
  <c r="L159" i="6"/>
  <c r="I158" i="6"/>
  <c r="I157" i="6"/>
  <c r="I152" i="6"/>
  <c r="L152" i="6"/>
  <c r="L151" i="6"/>
  <c r="I151" i="6"/>
  <c r="H151" i="6"/>
  <c r="I150" i="6"/>
  <c r="H150" i="6"/>
  <c r="O150" i="6"/>
  <c r="P150" i="6" s="1"/>
  <c r="O149" i="6"/>
  <c r="P149" i="6" s="1"/>
  <c r="L149" i="6"/>
  <c r="I149" i="6"/>
  <c r="H149" i="6"/>
  <c r="O148" i="6"/>
  <c r="P148" i="6" s="1"/>
  <c r="L148" i="6"/>
  <c r="I148" i="6"/>
  <c r="H148" i="6"/>
  <c r="O147" i="6"/>
  <c r="P147" i="6" s="1"/>
  <c r="I147" i="6"/>
  <c r="L147" i="6"/>
  <c r="O146" i="6"/>
  <c r="P146" i="6" s="1"/>
  <c r="L146" i="6"/>
  <c r="I146" i="6"/>
  <c r="H146" i="6"/>
  <c r="I145" i="6"/>
  <c r="I144" i="6"/>
  <c r="L144" i="6"/>
  <c r="L143" i="6"/>
  <c r="I143" i="6"/>
  <c r="H143" i="6"/>
  <c r="I142" i="6"/>
  <c r="H142" i="6"/>
  <c r="O142" i="6"/>
  <c r="P142" i="6" s="1"/>
  <c r="O141" i="6"/>
  <c r="P141" i="6" s="1"/>
  <c r="L141" i="6"/>
  <c r="I141" i="6"/>
  <c r="H141" i="6"/>
  <c r="O140" i="6"/>
  <c r="P140" i="6" s="1"/>
  <c r="L140" i="6"/>
  <c r="I140" i="6"/>
  <c r="H140" i="6"/>
  <c r="O139" i="6"/>
  <c r="P139" i="6" s="1"/>
  <c r="I139" i="6"/>
  <c r="L139" i="6"/>
  <c r="O138" i="6"/>
  <c r="P138" i="6" s="1"/>
  <c r="L138" i="6"/>
  <c r="M138" i="6" s="1"/>
  <c r="I138" i="6"/>
  <c r="H138" i="6"/>
  <c r="I137" i="6"/>
  <c r="I136" i="6"/>
  <c r="L136" i="6"/>
  <c r="L135" i="6"/>
  <c r="I135" i="6"/>
  <c r="H135" i="6"/>
  <c r="I134" i="6"/>
  <c r="H134" i="6"/>
  <c r="O134" i="6"/>
  <c r="P134" i="6" s="1"/>
  <c r="O133" i="6"/>
  <c r="P133" i="6" s="1"/>
  <c r="L133" i="6"/>
  <c r="I133" i="6"/>
  <c r="H133" i="6"/>
  <c r="O132" i="6"/>
  <c r="P132" i="6" s="1"/>
  <c r="L132" i="6"/>
  <c r="I132" i="6"/>
  <c r="H132" i="6"/>
  <c r="O131" i="6"/>
  <c r="P131" i="6" s="1"/>
  <c r="I131" i="6"/>
  <c r="L131" i="6"/>
  <c r="O130" i="6"/>
  <c r="P130" i="6" s="1"/>
  <c r="L130" i="6"/>
  <c r="M130" i="6" s="1"/>
  <c r="I130" i="6"/>
  <c r="H130" i="6"/>
  <c r="I129" i="6"/>
  <c r="I128" i="6"/>
  <c r="L128" i="6"/>
  <c r="L127" i="6"/>
  <c r="I127" i="6"/>
  <c r="H127" i="6"/>
  <c r="I126" i="6"/>
  <c r="H126" i="6"/>
  <c r="O126" i="6"/>
  <c r="P126" i="6" s="1"/>
  <c r="O125" i="6"/>
  <c r="P125" i="6" s="1"/>
  <c r="L125" i="6"/>
  <c r="I125" i="6"/>
  <c r="H125" i="6"/>
  <c r="O124" i="6"/>
  <c r="P124" i="6" s="1"/>
  <c r="L124" i="6"/>
  <c r="I124" i="6"/>
  <c r="H124" i="6"/>
  <c r="O123" i="6"/>
  <c r="P123" i="6" s="1"/>
  <c r="I123" i="6"/>
  <c r="L123" i="6"/>
  <c r="O122" i="6"/>
  <c r="P122" i="6" s="1"/>
  <c r="L122" i="6"/>
  <c r="I122" i="6"/>
  <c r="H122" i="6"/>
  <c r="I121" i="6"/>
  <c r="I120" i="6"/>
  <c r="L120" i="6"/>
  <c r="L119" i="6"/>
  <c r="I119" i="6"/>
  <c r="H119" i="6"/>
  <c r="I118" i="6"/>
  <c r="H118" i="6"/>
  <c r="O118" i="6"/>
  <c r="P118" i="6" s="1"/>
  <c r="O117" i="6"/>
  <c r="P117" i="6" s="1"/>
  <c r="L117" i="6"/>
  <c r="I117" i="6"/>
  <c r="H117" i="6"/>
  <c r="O116" i="6"/>
  <c r="P116" i="6" s="1"/>
  <c r="L116" i="6"/>
  <c r="I116" i="6"/>
  <c r="H116" i="6"/>
  <c r="O115" i="6"/>
  <c r="P115" i="6" s="1"/>
  <c r="I115" i="6"/>
  <c r="H115" i="6"/>
  <c r="L115" i="6"/>
  <c r="O114" i="6"/>
  <c r="P114" i="6" s="1"/>
  <c r="L114" i="6"/>
  <c r="I114" i="6"/>
  <c r="H114" i="6"/>
  <c r="I113" i="6"/>
  <c r="I112" i="6"/>
  <c r="L112" i="6"/>
  <c r="L111" i="6"/>
  <c r="M111" i="6" s="1"/>
  <c r="I111" i="6"/>
  <c r="H111" i="6"/>
  <c r="I110" i="6"/>
  <c r="H110" i="6"/>
  <c r="O110" i="6"/>
  <c r="P110" i="6" s="1"/>
  <c r="O109" i="6"/>
  <c r="P109" i="6" s="1"/>
  <c r="L109" i="6"/>
  <c r="I109" i="6"/>
  <c r="H109" i="6"/>
  <c r="O108" i="6"/>
  <c r="P108" i="6" s="1"/>
  <c r="L108" i="6"/>
  <c r="I108" i="6"/>
  <c r="H108" i="6"/>
  <c r="O107" i="6"/>
  <c r="P107" i="6" s="1"/>
  <c r="I107" i="6"/>
  <c r="H107" i="6"/>
  <c r="L107" i="6"/>
  <c r="O106" i="6"/>
  <c r="P106" i="6" s="1"/>
  <c r="L106" i="6"/>
  <c r="M106" i="6" s="1"/>
  <c r="I106" i="6"/>
  <c r="H106" i="6"/>
  <c r="I105" i="6"/>
  <c r="I104" i="6"/>
  <c r="L104" i="6"/>
  <c r="L103" i="6"/>
  <c r="M103" i="6" s="1"/>
  <c r="I103" i="6"/>
  <c r="H103" i="6"/>
  <c r="I102" i="6"/>
  <c r="H102" i="6"/>
  <c r="O102" i="6"/>
  <c r="P102" i="6" s="1"/>
  <c r="O101" i="6"/>
  <c r="P101" i="6" s="1"/>
  <c r="L101" i="6"/>
  <c r="I101" i="6"/>
  <c r="H101" i="6"/>
  <c r="O100" i="6"/>
  <c r="P100" i="6" s="1"/>
  <c r="L100" i="6"/>
  <c r="I100" i="6"/>
  <c r="H100" i="6"/>
  <c r="O99" i="6"/>
  <c r="P99" i="6" s="1"/>
  <c r="I99" i="6"/>
  <c r="H99" i="6"/>
  <c r="L99" i="6"/>
  <c r="O98" i="6"/>
  <c r="P98" i="6" s="1"/>
  <c r="L98" i="6"/>
  <c r="I98" i="6"/>
  <c r="H98" i="6"/>
  <c r="I97" i="6"/>
  <c r="I96" i="6"/>
  <c r="L96" i="6"/>
  <c r="M96" i="6" s="1"/>
  <c r="L95" i="6"/>
  <c r="M95" i="6" s="1"/>
  <c r="I95" i="6"/>
  <c r="H95" i="6"/>
  <c r="I94" i="6"/>
  <c r="H94" i="6"/>
  <c r="O94" i="6"/>
  <c r="O93" i="6"/>
  <c r="P93" i="6" s="1"/>
  <c r="L93" i="6"/>
  <c r="H93" i="6"/>
  <c r="O92" i="6"/>
  <c r="P92" i="6" s="1"/>
  <c r="L92" i="6"/>
  <c r="H92" i="6"/>
  <c r="O91" i="6"/>
  <c r="P91" i="6" s="1"/>
  <c r="H91" i="6"/>
  <c r="L91" i="6"/>
  <c r="O90" i="6"/>
  <c r="P90" i="6" s="1"/>
  <c r="L90" i="6"/>
  <c r="M90" i="6" s="1"/>
  <c r="H90" i="6"/>
  <c r="L88" i="6"/>
  <c r="M88" i="6" s="1"/>
  <c r="L87" i="6"/>
  <c r="M87" i="6" s="1"/>
  <c r="H87" i="6"/>
  <c r="H86" i="6"/>
  <c r="O86" i="6"/>
  <c r="P86" i="6" s="1"/>
  <c r="O85" i="6"/>
  <c r="P85" i="6" s="1"/>
  <c r="L85" i="6"/>
  <c r="H85" i="6"/>
  <c r="O84" i="6"/>
  <c r="P84" i="6" s="1"/>
  <c r="L84" i="6"/>
  <c r="H84" i="6"/>
  <c r="O83" i="6"/>
  <c r="P83" i="6" s="1"/>
  <c r="H83" i="6"/>
  <c r="L83" i="6"/>
  <c r="O82" i="6"/>
  <c r="P82" i="6" s="1"/>
  <c r="L82" i="6"/>
  <c r="M82" i="6" s="1"/>
  <c r="H82" i="6"/>
  <c r="L80" i="6"/>
  <c r="L78" i="6"/>
  <c r="M78" i="6" s="1"/>
  <c r="H78" i="6"/>
  <c r="H77" i="6"/>
  <c r="O77" i="6"/>
  <c r="P77" i="6" s="1"/>
  <c r="O76" i="6"/>
  <c r="P76" i="6" s="1"/>
  <c r="L76" i="6"/>
  <c r="H76" i="6"/>
  <c r="O74" i="6"/>
  <c r="P74" i="6" s="1"/>
  <c r="L74" i="6"/>
  <c r="H74" i="6"/>
  <c r="O73" i="6"/>
  <c r="P73" i="6" s="1"/>
  <c r="H73" i="6"/>
  <c r="L73" i="6"/>
  <c r="O72" i="6"/>
  <c r="P72" i="6" s="1"/>
  <c r="L72" i="6"/>
  <c r="M72" i="6" s="1"/>
  <c r="H72" i="6"/>
  <c r="L70" i="6"/>
  <c r="L68" i="6"/>
  <c r="M68" i="6" s="1"/>
  <c r="H68" i="6"/>
  <c r="AE67" i="6"/>
  <c r="H67" i="6"/>
  <c r="O67" i="6"/>
  <c r="P67" i="6" s="1"/>
  <c r="AE65" i="6"/>
  <c r="O65" i="6"/>
  <c r="P65" i="6" s="1"/>
  <c r="L65" i="6"/>
  <c r="O64" i="6"/>
  <c r="P64" i="6" s="1"/>
  <c r="L64" i="6"/>
  <c r="H64" i="6"/>
  <c r="O63" i="6"/>
  <c r="P63" i="6" s="1"/>
  <c r="H63" i="6"/>
  <c r="L63" i="6"/>
  <c r="O62" i="6"/>
  <c r="P62" i="6" s="1"/>
  <c r="L62" i="6"/>
  <c r="M62" i="6" s="1"/>
  <c r="H62" i="6"/>
  <c r="L60" i="6"/>
  <c r="AE59" i="6"/>
  <c r="L59" i="6"/>
  <c r="M59" i="6" s="1"/>
  <c r="H59" i="6"/>
  <c r="AE58" i="6"/>
  <c r="H58" i="6"/>
  <c r="O58" i="6"/>
  <c r="P58" i="6" s="1"/>
  <c r="O57" i="6"/>
  <c r="P57" i="6" s="1"/>
  <c r="L57" i="6"/>
  <c r="AE56" i="6"/>
  <c r="O56" i="6"/>
  <c r="P56" i="6" s="1"/>
  <c r="L56" i="6"/>
  <c r="H56" i="6"/>
  <c r="O55" i="6"/>
  <c r="P55" i="6" s="1"/>
  <c r="H55" i="6"/>
  <c r="L55" i="6"/>
  <c r="O54" i="6"/>
  <c r="P54" i="6" s="1"/>
  <c r="L54" i="6"/>
  <c r="H54" i="6"/>
  <c r="AE54" i="6"/>
  <c r="L52" i="6"/>
  <c r="M52" i="6" s="1"/>
  <c r="L51" i="6"/>
  <c r="M51" i="6" s="1"/>
  <c r="H51" i="6"/>
  <c r="H50" i="6"/>
  <c r="O50" i="6"/>
  <c r="P50" i="6" s="1"/>
  <c r="O49" i="6"/>
  <c r="P49" i="6" s="1"/>
  <c r="L49" i="6"/>
  <c r="O48" i="6"/>
  <c r="P48" i="6" s="1"/>
  <c r="L48" i="6"/>
  <c r="H48" i="6"/>
  <c r="O47" i="6"/>
  <c r="H47" i="6"/>
  <c r="L47" i="6"/>
  <c r="P17" i="6"/>
  <c r="E6" i="6"/>
  <c r="I153" i="6" l="1"/>
  <c r="Z153" i="6"/>
  <c r="P94" i="6"/>
  <c r="P47" i="6"/>
  <c r="I324" i="6"/>
  <c r="Z324" i="6"/>
  <c r="H323" i="6"/>
  <c r="AF323" i="6"/>
  <c r="S229" i="6"/>
  <c r="L323" i="6"/>
  <c r="J228" i="6"/>
  <c r="AE228" i="6" s="1"/>
  <c r="L294" i="6"/>
  <c r="S294" i="6" s="1"/>
  <c r="L311" i="6"/>
  <c r="M311" i="6" s="1"/>
  <c r="J311" i="6" s="1"/>
  <c r="AE311" i="6" s="1"/>
  <c r="S228" i="6"/>
  <c r="M229" i="6"/>
  <c r="J229" i="6" s="1"/>
  <c r="AE229" i="6" s="1"/>
  <c r="L307" i="6"/>
  <c r="M307" i="6" s="1"/>
  <c r="AF320" i="6"/>
  <c r="H310" i="6"/>
  <c r="AF316" i="6"/>
  <c r="H346" i="6"/>
  <c r="L593" i="6"/>
  <c r="S593" i="6" s="1"/>
  <c r="H265" i="6"/>
  <c r="M268" i="6"/>
  <c r="H318" i="6"/>
  <c r="H267" i="6"/>
  <c r="O268" i="6"/>
  <c r="P268" i="6" s="1"/>
  <c r="H278" i="6"/>
  <c r="AF281" i="6"/>
  <c r="L310" i="6"/>
  <c r="M310" i="6" s="1"/>
  <c r="AF311" i="6"/>
  <c r="H317" i="6"/>
  <c r="L265" i="6"/>
  <c r="S265" i="6" s="1"/>
  <c r="H288" i="6"/>
  <c r="O290" i="6"/>
  <c r="P290" i="6" s="1"/>
  <c r="H302" i="6"/>
  <c r="H313" i="6"/>
  <c r="L318" i="6"/>
  <c r="M318" i="6" s="1"/>
  <c r="L278" i="6"/>
  <c r="H280" i="6"/>
  <c r="L317" i="6"/>
  <c r="M317" i="6" s="1"/>
  <c r="O318" i="6"/>
  <c r="P318" i="6" s="1"/>
  <c r="AF265" i="6"/>
  <c r="S284" i="6"/>
  <c r="L302" i="6"/>
  <c r="O317" i="6"/>
  <c r="P317" i="6" s="1"/>
  <c r="L320" i="6"/>
  <c r="M320" i="6" s="1"/>
  <c r="H311" i="6"/>
  <c r="O312" i="6"/>
  <c r="P312" i="6" s="1"/>
  <c r="J312" i="6" s="1"/>
  <c r="AE312" i="6" s="1"/>
  <c r="O320" i="6"/>
  <c r="P320" i="6" s="1"/>
  <c r="AF278" i="6"/>
  <c r="H283" i="6"/>
  <c r="H294" i="6"/>
  <c r="M322" i="6"/>
  <c r="M314" i="6"/>
  <c r="AF276" i="6"/>
  <c r="J284" i="6"/>
  <c r="AE284" i="6" s="1"/>
  <c r="AF292" i="6"/>
  <c r="AF300" i="6"/>
  <c r="AF308" i="6"/>
  <c r="O159" i="6"/>
  <c r="P159" i="6" s="1"/>
  <c r="H270" i="6"/>
  <c r="L273" i="6"/>
  <c r="M273" i="6" s="1"/>
  <c r="H276" i="6"/>
  <c r="H286" i="6"/>
  <c r="L289" i="6"/>
  <c r="M289" i="6" s="1"/>
  <c r="H292" i="6"/>
  <c r="H298" i="6"/>
  <c r="H300" i="6"/>
  <c r="H306" i="6"/>
  <c r="H308" i="6"/>
  <c r="AF313" i="6"/>
  <c r="O314" i="6"/>
  <c r="P314" i="6" s="1"/>
  <c r="H315" i="6"/>
  <c r="L316" i="6"/>
  <c r="M319" i="6"/>
  <c r="AF321" i="6"/>
  <c r="O322" i="6"/>
  <c r="P322" i="6" s="1"/>
  <c r="H266" i="6"/>
  <c r="L267" i="6"/>
  <c r="S267" i="6" s="1"/>
  <c r="O273" i="6"/>
  <c r="P273" i="6" s="1"/>
  <c r="AF280" i="6"/>
  <c r="H282" i="6"/>
  <c r="L283" i="6"/>
  <c r="S283" i="6" s="1"/>
  <c r="O289" i="6"/>
  <c r="P289" i="6" s="1"/>
  <c r="AF294" i="6"/>
  <c r="AF296" i="6"/>
  <c r="AF302" i="6"/>
  <c r="AF304" i="6"/>
  <c r="L313" i="6"/>
  <c r="O319" i="6"/>
  <c r="P319" i="6" s="1"/>
  <c r="L321" i="6"/>
  <c r="H593" i="6"/>
  <c r="L270" i="6"/>
  <c r="M270" i="6" s="1"/>
  <c r="J270" i="6" s="1"/>
  <c r="AE270" i="6" s="1"/>
  <c r="L276" i="6"/>
  <c r="L286" i="6"/>
  <c r="M286" i="6" s="1"/>
  <c r="J286" i="6" s="1"/>
  <c r="AE286" i="6" s="1"/>
  <c r="L292" i="6"/>
  <c r="L300" i="6"/>
  <c r="L308" i="6"/>
  <c r="AF315" i="6"/>
  <c r="O266" i="6"/>
  <c r="P266" i="6" s="1"/>
  <c r="AF273" i="6"/>
  <c r="H275" i="6"/>
  <c r="O282" i="6"/>
  <c r="P282" i="6" s="1"/>
  <c r="AF289" i="6"/>
  <c r="H291" i="6"/>
  <c r="H314" i="6"/>
  <c r="L315" i="6"/>
  <c r="O321" i="6"/>
  <c r="P321" i="6" s="1"/>
  <c r="H322" i="6"/>
  <c r="L281" i="6"/>
  <c r="M281" i="6" s="1"/>
  <c r="O292" i="6"/>
  <c r="P292" i="6" s="1"/>
  <c r="L297" i="6"/>
  <c r="L305" i="6"/>
  <c r="M305" i="6" s="1"/>
  <c r="AF270" i="6"/>
  <c r="AF272" i="6"/>
  <c r="H274" i="6"/>
  <c r="L275" i="6"/>
  <c r="S275" i="6" s="1"/>
  <c r="O281" i="6"/>
  <c r="P281" i="6" s="1"/>
  <c r="AF286" i="6"/>
  <c r="AF288" i="6"/>
  <c r="H290" i="6"/>
  <c r="L291" i="6"/>
  <c r="S291" i="6" s="1"/>
  <c r="O297" i="6"/>
  <c r="P297" i="6" s="1"/>
  <c r="L299" i="6"/>
  <c r="M299" i="6" s="1"/>
  <c r="O305" i="6"/>
  <c r="P305" i="6" s="1"/>
  <c r="AF314" i="6"/>
  <c r="H316" i="6"/>
  <c r="AF322" i="6"/>
  <c r="M274" i="6"/>
  <c r="J274" i="6" s="1"/>
  <c r="AE274" i="6" s="1"/>
  <c r="S274" i="6"/>
  <c r="M290" i="6"/>
  <c r="M266" i="6"/>
  <c r="M282" i="6"/>
  <c r="AF267" i="6"/>
  <c r="H269" i="6"/>
  <c r="AF275" i="6"/>
  <c r="H277" i="6"/>
  <c r="AF283" i="6"/>
  <c r="H285" i="6"/>
  <c r="AF291" i="6"/>
  <c r="H293" i="6"/>
  <c r="AF299" i="6"/>
  <c r="H301" i="6"/>
  <c r="AF307" i="6"/>
  <c r="H309" i="6"/>
  <c r="H244" i="6"/>
  <c r="L592" i="6"/>
  <c r="M592" i="6" s="1"/>
  <c r="AF269" i="6"/>
  <c r="H271" i="6"/>
  <c r="L272" i="6"/>
  <c r="AF277" i="6"/>
  <c r="H279" i="6"/>
  <c r="L280" i="6"/>
  <c r="AF285" i="6"/>
  <c r="H287" i="6"/>
  <c r="L288" i="6"/>
  <c r="AF293" i="6"/>
  <c r="H295" i="6"/>
  <c r="L296" i="6"/>
  <c r="AF301" i="6"/>
  <c r="H303" i="6"/>
  <c r="L304" i="6"/>
  <c r="AF309" i="6"/>
  <c r="O310" i="6"/>
  <c r="P310" i="6" s="1"/>
  <c r="S56" i="6"/>
  <c r="AF266" i="6"/>
  <c r="L269" i="6"/>
  <c r="AF274" i="6"/>
  <c r="L277" i="6"/>
  <c r="AF282" i="6"/>
  <c r="L285" i="6"/>
  <c r="AF290" i="6"/>
  <c r="L293" i="6"/>
  <c r="AF298" i="6"/>
  <c r="O299" i="6"/>
  <c r="P299" i="6" s="1"/>
  <c r="L301" i="6"/>
  <c r="AF306" i="6"/>
  <c r="O307" i="6"/>
  <c r="P307" i="6" s="1"/>
  <c r="L309" i="6"/>
  <c r="AF271" i="6"/>
  <c r="AF279" i="6"/>
  <c r="AF287" i="6"/>
  <c r="AF295" i="6"/>
  <c r="H297" i="6"/>
  <c r="L298" i="6"/>
  <c r="AF303" i="6"/>
  <c r="H305" i="6"/>
  <c r="L306" i="6"/>
  <c r="L271" i="6"/>
  <c r="L279" i="6"/>
  <c r="L287" i="6"/>
  <c r="L295" i="6"/>
  <c r="L303" i="6"/>
  <c r="H622" i="6"/>
  <c r="S79" i="6"/>
  <c r="H246" i="6"/>
  <c r="H262" i="6"/>
  <c r="O562" i="6"/>
  <c r="P562" i="6" s="1"/>
  <c r="O190" i="6"/>
  <c r="P190" i="6" s="1"/>
  <c r="H530" i="6"/>
  <c r="H537" i="6"/>
  <c r="O565" i="6"/>
  <c r="P565" i="6" s="1"/>
  <c r="O586" i="6"/>
  <c r="P586" i="6" s="1"/>
  <c r="J586" i="6" s="1"/>
  <c r="AF586" i="6" s="1"/>
  <c r="L349" i="6"/>
  <c r="M349" i="6" s="1"/>
  <c r="J349" i="6" s="1"/>
  <c r="AF349" i="6" s="1"/>
  <c r="L396" i="6"/>
  <c r="M396" i="6" s="1"/>
  <c r="P530" i="6"/>
  <c r="S132" i="6"/>
  <c r="H362" i="6"/>
  <c r="M79" i="6"/>
  <c r="J79" i="6" s="1"/>
  <c r="AE79" i="6" s="1"/>
  <c r="H402" i="6"/>
  <c r="L625" i="6"/>
  <c r="M625" i="6" s="1"/>
  <c r="L217" i="6"/>
  <c r="O362" i="6"/>
  <c r="P362" i="6" s="1"/>
  <c r="L519" i="6"/>
  <c r="S519" i="6" s="1"/>
  <c r="O546" i="6"/>
  <c r="P546" i="6" s="1"/>
  <c r="O609" i="6"/>
  <c r="P609" i="6" s="1"/>
  <c r="O625" i="6"/>
  <c r="P625" i="6" s="1"/>
  <c r="O217" i="6"/>
  <c r="P217" i="6" s="1"/>
  <c r="O247" i="6"/>
  <c r="P247" i="6" s="1"/>
  <c r="H348" i="6"/>
  <c r="L370" i="6"/>
  <c r="M370" i="6" s="1"/>
  <c r="H388" i="6"/>
  <c r="H418" i="6"/>
  <c r="H522" i="6"/>
  <c r="H549" i="6"/>
  <c r="H617" i="6"/>
  <c r="H619" i="6"/>
  <c r="H641" i="6"/>
  <c r="L383" i="6"/>
  <c r="M383" i="6" s="1"/>
  <c r="J383" i="6" s="1"/>
  <c r="AF383" i="6" s="1"/>
  <c r="H216" i="6"/>
  <c r="H396" i="6"/>
  <c r="S75" i="6"/>
  <c r="H170" i="6"/>
  <c r="O231" i="6"/>
  <c r="P231" i="6" s="1"/>
  <c r="H254" i="6"/>
  <c r="L341" i="6"/>
  <c r="M341" i="6" s="1"/>
  <c r="J341" i="6" s="1"/>
  <c r="AF341" i="6" s="1"/>
  <c r="H359" i="6"/>
  <c r="H380" i="6"/>
  <c r="O394" i="6"/>
  <c r="P394" i="6" s="1"/>
  <c r="J394" i="6" s="1"/>
  <c r="AF394" i="6" s="1"/>
  <c r="L405" i="6"/>
  <c r="M405" i="6" s="1"/>
  <c r="J405" i="6" s="1"/>
  <c r="L503" i="6"/>
  <c r="S503" i="6" s="1"/>
  <c r="O582" i="6"/>
  <c r="P582" i="6" s="1"/>
  <c r="J582" i="6" s="1"/>
  <c r="AF582" i="6" s="1"/>
  <c r="J90" i="6"/>
  <c r="AE90" i="6" s="1"/>
  <c r="O177" i="6"/>
  <c r="P177" i="6" s="1"/>
  <c r="L179" i="6"/>
  <c r="M179" i="6" s="1"/>
  <c r="O184" i="6"/>
  <c r="P184" i="6" s="1"/>
  <c r="O216" i="6"/>
  <c r="P216" i="6" s="1"/>
  <c r="H252" i="6"/>
  <c r="H332" i="6"/>
  <c r="L413" i="6"/>
  <c r="M413" i="6" s="1"/>
  <c r="J413" i="6" s="1"/>
  <c r="AE413" i="6" s="1"/>
  <c r="O522" i="6"/>
  <c r="P522" i="6" s="1"/>
  <c r="L533" i="6"/>
  <c r="M533" i="6" s="1"/>
  <c r="H587" i="6"/>
  <c r="H502" i="6"/>
  <c r="H514" i="6"/>
  <c r="L527" i="6"/>
  <c r="S527" i="6" s="1"/>
  <c r="O549" i="6"/>
  <c r="S549" i="6" s="1"/>
  <c r="H566" i="6"/>
  <c r="L578" i="6"/>
  <c r="M578" i="6" s="1"/>
  <c r="O585" i="6"/>
  <c r="P585" i="6" s="1"/>
  <c r="H618" i="6"/>
  <c r="H638" i="6"/>
  <c r="H342" i="6"/>
  <c r="H355" i="6"/>
  <c r="H374" i="6"/>
  <c r="L536" i="6"/>
  <c r="M536" i="6" s="1"/>
  <c r="J536" i="6" s="1"/>
  <c r="L587" i="6"/>
  <c r="M587" i="6" s="1"/>
  <c r="O633" i="6"/>
  <c r="P633" i="6" s="1"/>
  <c r="O176" i="6"/>
  <c r="P176" i="6" s="1"/>
  <c r="O207" i="6"/>
  <c r="P207" i="6" s="1"/>
  <c r="L346" i="6"/>
  <c r="M346" i="6" s="1"/>
  <c r="L362" i="6"/>
  <c r="M362" i="6" s="1"/>
  <c r="L402" i="6"/>
  <c r="M402" i="6" s="1"/>
  <c r="J402" i="6" s="1"/>
  <c r="AF402" i="6" s="1"/>
  <c r="L418" i="6"/>
  <c r="S418" i="6" s="1"/>
  <c r="L514" i="6"/>
  <c r="S514" i="6" s="1"/>
  <c r="L618" i="6"/>
  <c r="S618" i="6" s="1"/>
  <c r="L187" i="6"/>
  <c r="M187" i="6" s="1"/>
  <c r="H247" i="6"/>
  <c r="L335" i="6"/>
  <c r="M335" i="6" s="1"/>
  <c r="H351" i="6"/>
  <c r="H414" i="6"/>
  <c r="L546" i="6"/>
  <c r="O590" i="6"/>
  <c r="P590" i="6" s="1"/>
  <c r="L626" i="6"/>
  <c r="M626" i="6" s="1"/>
  <c r="M75" i="6"/>
  <c r="J75" i="6" s="1"/>
  <c r="AE75" i="6" s="1"/>
  <c r="S69" i="6"/>
  <c r="J106" i="6"/>
  <c r="AF106" i="6" s="1"/>
  <c r="O158" i="6"/>
  <c r="P158" i="6" s="1"/>
  <c r="L192" i="6"/>
  <c r="L193" i="6"/>
  <c r="M193" i="6" s="1"/>
  <c r="H202" i="6"/>
  <c r="H206" i="6"/>
  <c r="H210" i="6"/>
  <c r="O230" i="6"/>
  <c r="P230" i="6" s="1"/>
  <c r="J230" i="6" s="1"/>
  <c r="AE230" i="6" s="1"/>
  <c r="O334" i="6"/>
  <c r="P334" i="6" s="1"/>
  <c r="H338" i="6"/>
  <c r="L343" i="6"/>
  <c r="S343" i="6" s="1"/>
  <c r="L356" i="6"/>
  <c r="M356" i="6" s="1"/>
  <c r="L364" i="6"/>
  <c r="M364" i="6" s="1"/>
  <c r="O390" i="6"/>
  <c r="P390" i="6" s="1"/>
  <c r="H399" i="6"/>
  <c r="H415" i="6"/>
  <c r="H594" i="6"/>
  <c r="L611" i="6"/>
  <c r="S611" i="6" s="1"/>
  <c r="O615" i="6"/>
  <c r="P615" i="6" s="1"/>
  <c r="H627" i="6"/>
  <c r="H640" i="6"/>
  <c r="S114" i="6"/>
  <c r="L171" i="6"/>
  <c r="M171" i="6" s="1"/>
  <c r="O192" i="6"/>
  <c r="P192" i="6" s="1"/>
  <c r="O193" i="6"/>
  <c r="P193" i="6" s="1"/>
  <c r="H201" i="6"/>
  <c r="H218" i="6"/>
  <c r="O237" i="6"/>
  <c r="P237" i="6" s="1"/>
  <c r="L258" i="6"/>
  <c r="M258" i="6" s="1"/>
  <c r="O373" i="6"/>
  <c r="P373" i="6" s="1"/>
  <c r="J373" i="6" s="1"/>
  <c r="AF373" i="6" s="1"/>
  <c r="H382" i="6"/>
  <c r="AE383" i="6"/>
  <c r="L517" i="6"/>
  <c r="M517" i="6" s="1"/>
  <c r="H538" i="6"/>
  <c r="L552" i="6"/>
  <c r="M552" i="6" s="1"/>
  <c r="H562" i="6"/>
  <c r="O578" i="6"/>
  <c r="P578" i="6" s="1"/>
  <c r="L600" i="6"/>
  <c r="M600" i="6" s="1"/>
  <c r="L617" i="6"/>
  <c r="S617" i="6" s="1"/>
  <c r="O622" i="6"/>
  <c r="P622" i="6" s="1"/>
  <c r="L206" i="6"/>
  <c r="M206" i="6" s="1"/>
  <c r="O338" i="6"/>
  <c r="P338" i="6" s="1"/>
  <c r="J338" i="6" s="1"/>
  <c r="AF338" i="6" s="1"/>
  <c r="O399" i="6"/>
  <c r="P399" i="6" s="1"/>
  <c r="L415" i="6"/>
  <c r="O517" i="6"/>
  <c r="P517" i="6" s="1"/>
  <c r="O552" i="6"/>
  <c r="P552" i="6" s="1"/>
  <c r="L594" i="6"/>
  <c r="M594" i="6" s="1"/>
  <c r="J594" i="6" s="1"/>
  <c r="AF594" i="6" s="1"/>
  <c r="L627" i="6"/>
  <c r="S627" i="6" s="1"/>
  <c r="O167" i="6"/>
  <c r="P167" i="6" s="1"/>
  <c r="H198" i="6"/>
  <c r="H200" i="6"/>
  <c r="L201" i="6"/>
  <c r="O206" i="6"/>
  <c r="P206" i="6" s="1"/>
  <c r="O222" i="6"/>
  <c r="P222" i="6" s="1"/>
  <c r="O227" i="6"/>
  <c r="P227" i="6" s="1"/>
  <c r="H250" i="6"/>
  <c r="H255" i="6"/>
  <c r="O359" i="6"/>
  <c r="P359" i="6" s="1"/>
  <c r="H367" i="6"/>
  <c r="O415" i="6"/>
  <c r="P415" i="6" s="1"/>
  <c r="L501" i="6"/>
  <c r="M501" i="6" s="1"/>
  <c r="J501" i="6" s="1"/>
  <c r="AF501" i="6" s="1"/>
  <c r="H543" i="6"/>
  <c r="H558" i="6"/>
  <c r="L562" i="6"/>
  <c r="S98" i="6"/>
  <c r="L163" i="6"/>
  <c r="M163" i="6" s="1"/>
  <c r="O201" i="6"/>
  <c r="P201" i="6" s="1"/>
  <c r="O220" i="6"/>
  <c r="S220" i="6" s="1"/>
  <c r="O263" i="6"/>
  <c r="P263" i="6" s="1"/>
  <c r="J263" i="6" s="1"/>
  <c r="AF263" i="6" s="1"/>
  <c r="L365" i="6"/>
  <c r="M365" i="6" s="1"/>
  <c r="J365" i="6" s="1"/>
  <c r="AF365" i="6" s="1"/>
  <c r="L407" i="6"/>
  <c r="S407" i="6" s="1"/>
  <c r="O533" i="6"/>
  <c r="P533" i="6" s="1"/>
  <c r="L551" i="6"/>
  <c r="M551" i="6" s="1"/>
  <c r="O554" i="6"/>
  <c r="P554" i="6" s="1"/>
  <c r="O626" i="6"/>
  <c r="P626" i="6" s="1"/>
  <c r="O198" i="6"/>
  <c r="P198" i="6" s="1"/>
  <c r="L200" i="6"/>
  <c r="M200" i="6" s="1"/>
  <c r="O250" i="6"/>
  <c r="P250" i="6" s="1"/>
  <c r="J250" i="6" s="1"/>
  <c r="AF250" i="6" s="1"/>
  <c r="L255" i="6"/>
  <c r="S255" i="6" s="1"/>
  <c r="H339" i="6"/>
  <c r="L543" i="6"/>
  <c r="S543" i="6" s="1"/>
  <c r="O551" i="6"/>
  <c r="P551" i="6" s="1"/>
  <c r="H578" i="6"/>
  <c r="S146" i="6"/>
  <c r="H158" i="6"/>
  <c r="H166" i="6"/>
  <c r="O175" i="6"/>
  <c r="P175" i="6" s="1"/>
  <c r="O185" i="6"/>
  <c r="P185" i="6" s="1"/>
  <c r="O200" i="6"/>
  <c r="P200" i="6" s="1"/>
  <c r="O214" i="6"/>
  <c r="P214" i="6" s="1"/>
  <c r="L216" i="6"/>
  <c r="M216" i="6" s="1"/>
  <c r="H230" i="6"/>
  <c r="L252" i="6"/>
  <c r="M252" i="6" s="1"/>
  <c r="O254" i="6"/>
  <c r="P254" i="6" s="1"/>
  <c r="O259" i="6"/>
  <c r="P259" i="6" s="1"/>
  <c r="H334" i="6"/>
  <c r="O335" i="6"/>
  <c r="P335" i="6" s="1"/>
  <c r="H343" i="6"/>
  <c r="O346" i="6"/>
  <c r="P346" i="6" s="1"/>
  <c r="L348" i="6"/>
  <c r="M348" i="6" s="1"/>
  <c r="L354" i="6"/>
  <c r="M354" i="6" s="1"/>
  <c r="H356" i="6"/>
  <c r="H364" i="6"/>
  <c r="O374" i="6"/>
  <c r="P374" i="6" s="1"/>
  <c r="H390" i="6"/>
  <c r="H406" i="6"/>
  <c r="L520" i="6"/>
  <c r="M520" i="6" s="1"/>
  <c r="J520" i="6" s="1"/>
  <c r="AF520" i="6" s="1"/>
  <c r="O553" i="6"/>
  <c r="P553" i="6" s="1"/>
  <c r="L561" i="6"/>
  <c r="M561" i="6" s="1"/>
  <c r="O566" i="6"/>
  <c r="P566" i="6" s="1"/>
  <c r="J566" i="6" s="1"/>
  <c r="H590" i="6"/>
  <c r="H595" i="6"/>
  <c r="H611" i="6"/>
  <c r="O641" i="6"/>
  <c r="P641" i="6" s="1"/>
  <c r="M69" i="6"/>
  <c r="J69" i="6" s="1"/>
  <c r="AE69" i="6" s="1"/>
  <c r="M247" i="6"/>
  <c r="M522" i="6"/>
  <c r="M375" i="6"/>
  <c r="M391" i="6"/>
  <c r="O183" i="6"/>
  <c r="P183" i="6" s="1"/>
  <c r="L211" i="6"/>
  <c r="M211" i="6" s="1"/>
  <c r="H224" i="6"/>
  <c r="L227" i="6"/>
  <c r="H234" i="6"/>
  <c r="H239" i="6"/>
  <c r="H242" i="6"/>
  <c r="L257" i="6"/>
  <c r="M257" i="6" s="1"/>
  <c r="O258" i="6"/>
  <c r="P258" i="6" s="1"/>
  <c r="H340" i="6"/>
  <c r="H354" i="6"/>
  <c r="H358" i="6"/>
  <c r="H370" i="6"/>
  <c r="O375" i="6"/>
  <c r="P375" i="6" s="1"/>
  <c r="H386" i="6"/>
  <c r="O391" i="6"/>
  <c r="P391" i="6" s="1"/>
  <c r="H398" i="6"/>
  <c r="H404" i="6"/>
  <c r="H410" i="6"/>
  <c r="H420" i="6"/>
  <c r="H506" i="6"/>
  <c r="H577" i="6"/>
  <c r="H579" i="6"/>
  <c r="L601" i="6"/>
  <c r="M601" i="6" s="1"/>
  <c r="L602" i="6"/>
  <c r="L603" i="6"/>
  <c r="M603" i="6" s="1"/>
  <c r="J603" i="6" s="1"/>
  <c r="AF603" i="6" s="1"/>
  <c r="H162" i="6"/>
  <c r="L330" i="6"/>
  <c r="L333" i="6"/>
  <c r="M333" i="6" s="1"/>
  <c r="J333" i="6" s="1"/>
  <c r="AF333" i="6" s="1"/>
  <c r="L359" i="6"/>
  <c r="L380" i="6"/>
  <c r="M380" i="6" s="1"/>
  <c r="H383" i="6"/>
  <c r="L389" i="6"/>
  <c r="M389" i="6" s="1"/>
  <c r="J389" i="6" s="1"/>
  <c r="AF389" i="6" s="1"/>
  <c r="L399" i="6"/>
  <c r="M399" i="6" s="1"/>
  <c r="H407" i="6"/>
  <c r="O414" i="6"/>
  <c r="P414" i="6" s="1"/>
  <c r="H503" i="6"/>
  <c r="H513" i="6"/>
  <c r="H519" i="6"/>
  <c r="H525" i="6"/>
  <c r="H526" i="6"/>
  <c r="H529" i="6"/>
  <c r="M530" i="6"/>
  <c r="H535" i="6"/>
  <c r="H541" i="6"/>
  <c r="H542" i="6"/>
  <c r="H545" i="6"/>
  <c r="O561" i="6"/>
  <c r="P561" i="6" s="1"/>
  <c r="H567" i="6"/>
  <c r="AE594" i="6"/>
  <c r="O598" i="6"/>
  <c r="P598" i="6" s="1"/>
  <c r="J598" i="6" s="1"/>
  <c r="AF598" i="6" s="1"/>
  <c r="O601" i="6"/>
  <c r="P601" i="6" s="1"/>
  <c r="L614" i="6"/>
  <c r="M614" i="6" s="1"/>
  <c r="O614" i="6"/>
  <c r="P614" i="6" s="1"/>
  <c r="L630" i="6"/>
  <c r="M630" i="6" s="1"/>
  <c r="O630" i="6"/>
  <c r="P630" i="6" s="1"/>
  <c r="H160" i="6"/>
  <c r="H161" i="6"/>
  <c r="H168" i="6"/>
  <c r="H169" i="6"/>
  <c r="H174" i="6"/>
  <c r="H178" i="6"/>
  <c r="H182" i="6"/>
  <c r="H186" i="6"/>
  <c r="O191" i="6"/>
  <c r="P191" i="6" s="1"/>
  <c r="H208" i="6"/>
  <c r="H209" i="6"/>
  <c r="L224" i="6"/>
  <c r="M224" i="6" s="1"/>
  <c r="H226" i="6"/>
  <c r="L234" i="6"/>
  <c r="S234" i="6" s="1"/>
  <c r="H238" i="6"/>
  <c r="L239" i="6"/>
  <c r="M239" i="6" s="1"/>
  <c r="L242" i="6"/>
  <c r="M242" i="6" s="1"/>
  <c r="H260" i="6"/>
  <c r="H263" i="6"/>
  <c r="L340" i="6"/>
  <c r="M340" i="6" s="1"/>
  <c r="O358" i="6"/>
  <c r="P358" i="6" s="1"/>
  <c r="L386" i="6"/>
  <c r="O398" i="6"/>
  <c r="P398" i="6" s="1"/>
  <c r="L404" i="6"/>
  <c r="M404" i="6" s="1"/>
  <c r="L410" i="6"/>
  <c r="M410" i="6" s="1"/>
  <c r="L420" i="6"/>
  <c r="M420" i="6" s="1"/>
  <c r="L506" i="6"/>
  <c r="M506" i="6" s="1"/>
  <c r="L577" i="6"/>
  <c r="M577" i="6" s="1"/>
  <c r="O602" i="6"/>
  <c r="P602" i="6" s="1"/>
  <c r="H607" i="6"/>
  <c r="H609" i="6"/>
  <c r="H610" i="6"/>
  <c r="H614" i="6"/>
  <c r="O623" i="6"/>
  <c r="P623" i="6" s="1"/>
  <c r="H630" i="6"/>
  <c r="O635" i="6"/>
  <c r="P635" i="6" s="1"/>
  <c r="H635" i="6"/>
  <c r="O166" i="6"/>
  <c r="P166" i="6" s="1"/>
  <c r="H176" i="6"/>
  <c r="H177" i="6"/>
  <c r="H184" i="6"/>
  <c r="H185" i="6"/>
  <c r="L195" i="6"/>
  <c r="M195" i="6" s="1"/>
  <c r="O199" i="6"/>
  <c r="P199" i="6" s="1"/>
  <c r="H214" i="6"/>
  <c r="O215" i="6"/>
  <c r="P215" i="6" s="1"/>
  <c r="O224" i="6"/>
  <c r="P224" i="6" s="1"/>
  <c r="O330" i="6"/>
  <c r="P330" i="6" s="1"/>
  <c r="H350" i="6"/>
  <c r="H366" i="6"/>
  <c r="H372" i="6"/>
  <c r="H378" i="6"/>
  <c r="H394" i="6"/>
  <c r="L525" i="6"/>
  <c r="L535" i="6"/>
  <c r="S535" i="6" s="1"/>
  <c r="L541" i="6"/>
  <c r="L567" i="6"/>
  <c r="H569" i="6"/>
  <c r="H570" i="6"/>
  <c r="H574" i="6"/>
  <c r="O577" i="6"/>
  <c r="P577" i="6" s="1"/>
  <c r="H583" i="6"/>
  <c r="H632" i="6"/>
  <c r="S62" i="6"/>
  <c r="S82" i="6"/>
  <c r="M98" i="6"/>
  <c r="J98" i="6" s="1"/>
  <c r="AF98" i="6" s="1"/>
  <c r="J130" i="6"/>
  <c r="AE130" i="6" s="1"/>
  <c r="L160" i="6"/>
  <c r="S160" i="6" s="1"/>
  <c r="L161" i="6"/>
  <c r="M161" i="6" s="1"/>
  <c r="L168" i="6"/>
  <c r="S168" i="6" s="1"/>
  <c r="L169" i="6"/>
  <c r="O174" i="6"/>
  <c r="P174" i="6" s="1"/>
  <c r="O182" i="6"/>
  <c r="P182" i="6" s="1"/>
  <c r="H190" i="6"/>
  <c r="H194" i="6"/>
  <c r="L203" i="6"/>
  <c r="M203" i="6" s="1"/>
  <c r="L208" i="6"/>
  <c r="S208" i="6" s="1"/>
  <c r="L209" i="6"/>
  <c r="M209" i="6" s="1"/>
  <c r="L219" i="6"/>
  <c r="M219" i="6" s="1"/>
  <c r="O238" i="6"/>
  <c r="P238" i="6" s="1"/>
  <c r="J238" i="6" s="1"/>
  <c r="AF238" i="6" s="1"/>
  <c r="O239" i="6"/>
  <c r="P239" i="6" s="1"/>
  <c r="O242" i="6"/>
  <c r="P242" i="6" s="1"/>
  <c r="L260" i="6"/>
  <c r="M260" i="6" s="1"/>
  <c r="O342" i="6"/>
  <c r="P342" i="6" s="1"/>
  <c r="L351" i="6"/>
  <c r="S351" i="6" s="1"/>
  <c r="L357" i="6"/>
  <c r="M357" i="6" s="1"/>
  <c r="J357" i="6" s="1"/>
  <c r="AF357" i="6" s="1"/>
  <c r="L367" i="6"/>
  <c r="S367" i="6" s="1"/>
  <c r="O370" i="6"/>
  <c r="P370" i="6" s="1"/>
  <c r="H375" i="6"/>
  <c r="O382" i="6"/>
  <c r="P382" i="6" s="1"/>
  <c r="O386" i="6"/>
  <c r="P386" i="6" s="1"/>
  <c r="H391" i="6"/>
  <c r="L397" i="6"/>
  <c r="M397" i="6" s="1"/>
  <c r="J397" i="6" s="1"/>
  <c r="AF397" i="6" s="1"/>
  <c r="O406" i="6"/>
  <c r="P406" i="6" s="1"/>
  <c r="O410" i="6"/>
  <c r="P410" i="6" s="1"/>
  <c r="H412" i="6"/>
  <c r="O502" i="6"/>
  <c r="P502" i="6" s="1"/>
  <c r="O506" i="6"/>
  <c r="P506" i="6" s="1"/>
  <c r="H511" i="6"/>
  <c r="L512" i="6"/>
  <c r="M512" i="6" s="1"/>
  <c r="J512" i="6" s="1"/>
  <c r="L528" i="6"/>
  <c r="M528" i="6" s="1"/>
  <c r="J528" i="6" s="1"/>
  <c r="AF528" i="6" s="1"/>
  <c r="L538" i="6"/>
  <c r="L544" i="6"/>
  <c r="M544" i="6" s="1"/>
  <c r="J544" i="6" s="1"/>
  <c r="AF544" i="6" s="1"/>
  <c r="H553" i="6"/>
  <c r="H554" i="6"/>
  <c r="H555" i="6"/>
  <c r="H571" i="6"/>
  <c r="H582" i="6"/>
  <c r="H585" i="6"/>
  <c r="H586" i="6"/>
  <c r="H606" i="6"/>
  <c r="L610" i="6"/>
  <c r="M610" i="6" s="1"/>
  <c r="J610" i="6" s="1"/>
  <c r="AF610" i="6" s="1"/>
  <c r="H634" i="6"/>
  <c r="L635" i="6"/>
  <c r="S138" i="6"/>
  <c r="O161" i="6"/>
  <c r="P161" i="6" s="1"/>
  <c r="O169" i="6"/>
  <c r="P169" i="6" s="1"/>
  <c r="O209" i="6"/>
  <c r="P209" i="6" s="1"/>
  <c r="L214" i="6"/>
  <c r="L221" i="6"/>
  <c r="M221" i="6" s="1"/>
  <c r="L223" i="6"/>
  <c r="M223" i="6" s="1"/>
  <c r="L231" i="6"/>
  <c r="M231" i="6" s="1"/>
  <c r="L241" i="6"/>
  <c r="M241" i="6" s="1"/>
  <c r="J241" i="6" s="1"/>
  <c r="AE241" i="6" s="1"/>
  <c r="L244" i="6"/>
  <c r="S244" i="6" s="1"/>
  <c r="O262" i="6"/>
  <c r="P262" i="6" s="1"/>
  <c r="L332" i="6"/>
  <c r="M332" i="6" s="1"/>
  <c r="O350" i="6"/>
  <c r="P350" i="6" s="1"/>
  <c r="O354" i="6"/>
  <c r="P354" i="6" s="1"/>
  <c r="O366" i="6"/>
  <c r="P366" i="6" s="1"/>
  <c r="L372" i="6"/>
  <c r="M372" i="6" s="1"/>
  <c r="L378" i="6"/>
  <c r="M378" i="6" s="1"/>
  <c r="J378" i="6" s="1"/>
  <c r="AF378" i="6" s="1"/>
  <c r="L381" i="6"/>
  <c r="M381" i="6" s="1"/>
  <c r="J381" i="6" s="1"/>
  <c r="AF381" i="6" s="1"/>
  <c r="L388" i="6"/>
  <c r="M388" i="6" s="1"/>
  <c r="H518" i="6"/>
  <c r="H521" i="6"/>
  <c r="H527" i="6"/>
  <c r="H534" i="6"/>
  <c r="O541" i="6"/>
  <c r="P541" i="6" s="1"/>
  <c r="O558" i="6"/>
  <c r="P558" i="6" s="1"/>
  <c r="J558" i="6" s="1"/>
  <c r="AF558" i="6" s="1"/>
  <c r="L569" i="6"/>
  <c r="S569" i="6" s="1"/>
  <c r="L570" i="6"/>
  <c r="M570" i="6" s="1"/>
  <c r="J570" i="6" s="1"/>
  <c r="AF570" i="6" s="1"/>
  <c r="O574" i="6"/>
  <c r="P574" i="6" s="1"/>
  <c r="L583" i="6"/>
  <c r="M583" i="6" s="1"/>
  <c r="J583" i="6" s="1"/>
  <c r="AF583" i="6" s="1"/>
  <c r="J138" i="6"/>
  <c r="AE138" i="6" s="1"/>
  <c r="L412" i="6"/>
  <c r="M412" i="6" s="1"/>
  <c r="L511" i="6"/>
  <c r="S511" i="6" s="1"/>
  <c r="H552" i="6"/>
  <c r="H563" i="6"/>
  <c r="L571" i="6"/>
  <c r="M571" i="6" s="1"/>
  <c r="H598" i="6"/>
  <c r="H603" i="6"/>
  <c r="O606" i="6"/>
  <c r="P606" i="6" s="1"/>
  <c r="L631" i="6"/>
  <c r="M631" i="6" s="1"/>
  <c r="O631" i="6"/>
  <c r="P631" i="6" s="1"/>
  <c r="H631" i="6"/>
  <c r="H633" i="6"/>
  <c r="L634" i="6"/>
  <c r="M634" i="6" s="1"/>
  <c r="J634" i="6" s="1"/>
  <c r="AF634" i="6" s="1"/>
  <c r="S84" i="6"/>
  <c r="O619" i="6"/>
  <c r="P619" i="6" s="1"/>
  <c r="L619" i="6"/>
  <c r="M619" i="6" s="1"/>
  <c r="O638" i="6"/>
  <c r="P638" i="6" s="1"/>
  <c r="L641" i="6"/>
  <c r="H639" i="6"/>
  <c r="O639" i="6"/>
  <c r="P639" i="6" s="1"/>
  <c r="J639" i="6" s="1"/>
  <c r="S66" i="6"/>
  <c r="M66" i="6"/>
  <c r="J66" i="6" s="1"/>
  <c r="AF66" i="6" s="1"/>
  <c r="AF130" i="6"/>
  <c r="AF138" i="6"/>
  <c r="AF90" i="6"/>
  <c r="J82" i="6"/>
  <c r="S108" i="6"/>
  <c r="M114" i="6"/>
  <c r="J114" i="6" s="1"/>
  <c r="S122" i="6"/>
  <c r="S90" i="6"/>
  <c r="S116" i="6"/>
  <c r="M122" i="6"/>
  <c r="J122" i="6" s="1"/>
  <c r="AF122" i="6" s="1"/>
  <c r="S130" i="6"/>
  <c r="S124" i="6"/>
  <c r="S92" i="6"/>
  <c r="S106" i="6"/>
  <c r="S140" i="6"/>
  <c r="M146" i="6"/>
  <c r="J146" i="6" s="1"/>
  <c r="AF146" i="6" s="1"/>
  <c r="S100" i="6"/>
  <c r="S148" i="6"/>
  <c r="S74" i="6"/>
  <c r="S72" i="6"/>
  <c r="J72" i="6"/>
  <c r="S64" i="6"/>
  <c r="J62" i="6"/>
  <c r="S54" i="6"/>
  <c r="M54" i="6"/>
  <c r="J54" i="6" s="1"/>
  <c r="AF54" i="6" s="1"/>
  <c r="S48" i="6"/>
  <c r="O81" i="6"/>
  <c r="P81" i="6" s="1"/>
  <c r="L81" i="6"/>
  <c r="H81" i="6"/>
  <c r="M55" i="6"/>
  <c r="J55" i="6" s="1"/>
  <c r="AE55" i="6" s="1"/>
  <c r="S55" i="6"/>
  <c r="S65" i="6"/>
  <c r="M65" i="6"/>
  <c r="J65" i="6" s="1"/>
  <c r="AF65" i="6" s="1"/>
  <c r="AF85" i="6"/>
  <c r="O89" i="6"/>
  <c r="P89" i="6" s="1"/>
  <c r="L89" i="6"/>
  <c r="H89" i="6"/>
  <c r="AF117" i="6"/>
  <c r="AF149" i="6"/>
  <c r="O189" i="6"/>
  <c r="P189" i="6" s="1"/>
  <c r="L189" i="6"/>
  <c r="H189" i="6"/>
  <c r="M334" i="6"/>
  <c r="O419" i="6"/>
  <c r="P419" i="6" s="1"/>
  <c r="L419" i="6"/>
  <c r="H419" i="6"/>
  <c r="M63" i="6"/>
  <c r="J63" i="6" s="1"/>
  <c r="AE63" i="6" s="1"/>
  <c r="S63" i="6"/>
  <c r="M73" i="6"/>
  <c r="J73" i="6" s="1"/>
  <c r="AE73" i="6" s="1"/>
  <c r="S73" i="6"/>
  <c r="S76" i="6"/>
  <c r="M76" i="6"/>
  <c r="J76" i="6" s="1"/>
  <c r="AE76" i="6" s="1"/>
  <c r="M107" i="6"/>
  <c r="J107" i="6" s="1"/>
  <c r="AE107" i="6" s="1"/>
  <c r="S107" i="6"/>
  <c r="S109" i="6"/>
  <c r="M109" i="6"/>
  <c r="J109" i="6" s="1"/>
  <c r="AE109" i="6" s="1"/>
  <c r="M167" i="6"/>
  <c r="M199" i="6"/>
  <c r="M207" i="6"/>
  <c r="M215" i="6"/>
  <c r="O352" i="6"/>
  <c r="P352" i="6" s="1"/>
  <c r="L352" i="6"/>
  <c r="H352" i="6"/>
  <c r="M60" i="6"/>
  <c r="M70" i="6"/>
  <c r="O97" i="6"/>
  <c r="P97" i="6" s="1"/>
  <c r="L97" i="6"/>
  <c r="H97" i="6"/>
  <c r="M104" i="6"/>
  <c r="M159" i="6"/>
  <c r="M172" i="6"/>
  <c r="O181" i="6"/>
  <c r="P181" i="6" s="1"/>
  <c r="L181" i="6"/>
  <c r="H181" i="6"/>
  <c r="M204" i="6"/>
  <c r="L251" i="6"/>
  <c r="O251" i="6"/>
  <c r="P251" i="6" s="1"/>
  <c r="H251" i="6"/>
  <c r="H253" i="6"/>
  <c r="O253" i="6"/>
  <c r="P253" i="6" s="1"/>
  <c r="L253" i="6"/>
  <c r="O53" i="6"/>
  <c r="P53" i="6" s="1"/>
  <c r="L53" i="6"/>
  <c r="H53" i="6"/>
  <c r="M83" i="6"/>
  <c r="J83" i="6" s="1"/>
  <c r="AE83" i="6" s="1"/>
  <c r="S83" i="6"/>
  <c r="S85" i="6"/>
  <c r="M85" i="6"/>
  <c r="J85" i="6" s="1"/>
  <c r="AE85" i="6" s="1"/>
  <c r="M115" i="6"/>
  <c r="J115" i="6" s="1"/>
  <c r="AE115" i="6" s="1"/>
  <c r="S115" i="6"/>
  <c r="S117" i="6"/>
  <c r="M117" i="6"/>
  <c r="J117" i="6" s="1"/>
  <c r="AE117" i="6" s="1"/>
  <c r="S125" i="6"/>
  <c r="M125" i="6"/>
  <c r="J125" i="6" s="1"/>
  <c r="AF125" i="6" s="1"/>
  <c r="S133" i="6"/>
  <c r="M133" i="6"/>
  <c r="J133" i="6" s="1"/>
  <c r="S141" i="6"/>
  <c r="M141" i="6"/>
  <c r="J141" i="6" s="1"/>
  <c r="S149" i="6"/>
  <c r="M149" i="6"/>
  <c r="J149" i="6" s="1"/>
  <c r="AE149" i="6" s="1"/>
  <c r="M191" i="6"/>
  <c r="M350" i="6"/>
  <c r="AF76" i="6"/>
  <c r="O61" i="6"/>
  <c r="P61" i="6" s="1"/>
  <c r="L61" i="6"/>
  <c r="H61" i="6"/>
  <c r="O71" i="6"/>
  <c r="P71" i="6" s="1"/>
  <c r="L71" i="6"/>
  <c r="H71" i="6"/>
  <c r="M80" i="6"/>
  <c r="O105" i="6"/>
  <c r="P105" i="6" s="1"/>
  <c r="L105" i="6"/>
  <c r="H105" i="6"/>
  <c r="M112" i="6"/>
  <c r="M123" i="6"/>
  <c r="J123" i="6" s="1"/>
  <c r="AE123" i="6" s="1"/>
  <c r="S123" i="6"/>
  <c r="M131" i="6"/>
  <c r="J131" i="6" s="1"/>
  <c r="AE131" i="6" s="1"/>
  <c r="S131" i="6"/>
  <c r="M139" i="6"/>
  <c r="J139" i="6" s="1"/>
  <c r="AE139" i="6" s="1"/>
  <c r="S139" i="6"/>
  <c r="M147" i="6"/>
  <c r="J147" i="6" s="1"/>
  <c r="AE147" i="6" s="1"/>
  <c r="S147" i="6"/>
  <c r="M164" i="6"/>
  <c r="O173" i="6"/>
  <c r="P173" i="6" s="1"/>
  <c r="L173" i="6"/>
  <c r="H173" i="6"/>
  <c r="M185" i="6"/>
  <c r="M196" i="6"/>
  <c r="O205" i="6"/>
  <c r="P205" i="6" s="1"/>
  <c r="L205" i="6"/>
  <c r="H205" i="6"/>
  <c r="O213" i="6"/>
  <c r="P213" i="6" s="1"/>
  <c r="L213" i="6"/>
  <c r="H213" i="6"/>
  <c r="AF230" i="6"/>
  <c r="M47" i="6"/>
  <c r="S47" i="6"/>
  <c r="M91" i="6"/>
  <c r="J91" i="6" s="1"/>
  <c r="AE91" i="6" s="1"/>
  <c r="S91" i="6"/>
  <c r="S93" i="6"/>
  <c r="M93" i="6"/>
  <c r="J93" i="6" s="1"/>
  <c r="M120" i="6"/>
  <c r="M128" i="6"/>
  <c r="M136" i="6"/>
  <c r="M144" i="6"/>
  <c r="M152" i="6"/>
  <c r="O157" i="6"/>
  <c r="L157" i="6"/>
  <c r="H157" i="6"/>
  <c r="M183" i="6"/>
  <c r="M254" i="6"/>
  <c r="S49" i="6"/>
  <c r="M49" i="6"/>
  <c r="J49" i="6" s="1"/>
  <c r="AF109" i="6"/>
  <c r="O113" i="6"/>
  <c r="P113" i="6" s="1"/>
  <c r="L113" i="6"/>
  <c r="H113" i="6"/>
  <c r="O165" i="6"/>
  <c r="P165" i="6" s="1"/>
  <c r="L165" i="6"/>
  <c r="H165" i="6"/>
  <c r="M177" i="6"/>
  <c r="O197" i="6"/>
  <c r="P197" i="6" s="1"/>
  <c r="L197" i="6"/>
  <c r="H197" i="6"/>
  <c r="O232" i="6"/>
  <c r="P232" i="6" s="1"/>
  <c r="L232" i="6"/>
  <c r="H232" i="6"/>
  <c r="O336" i="6"/>
  <c r="P336" i="6" s="1"/>
  <c r="L336" i="6"/>
  <c r="H336" i="6"/>
  <c r="O387" i="6"/>
  <c r="P387" i="6" s="1"/>
  <c r="L387" i="6"/>
  <c r="H387" i="6"/>
  <c r="S57" i="6"/>
  <c r="M57" i="6"/>
  <c r="J57" i="6" s="1"/>
  <c r="M99" i="6"/>
  <c r="J99" i="6" s="1"/>
  <c r="AE99" i="6" s="1"/>
  <c r="S99" i="6"/>
  <c r="S101" i="6"/>
  <c r="M101" i="6"/>
  <c r="J101" i="6" s="1"/>
  <c r="AF101" i="6" s="1"/>
  <c r="O121" i="6"/>
  <c r="P121" i="6" s="1"/>
  <c r="L121" i="6"/>
  <c r="H121" i="6"/>
  <c r="O129" i="6"/>
  <c r="P129" i="6" s="1"/>
  <c r="L129" i="6"/>
  <c r="H129" i="6"/>
  <c r="O137" i="6"/>
  <c r="P137" i="6" s="1"/>
  <c r="L137" i="6"/>
  <c r="H137" i="6"/>
  <c r="O145" i="6"/>
  <c r="P145" i="6" s="1"/>
  <c r="L145" i="6"/>
  <c r="H145" i="6"/>
  <c r="M175" i="6"/>
  <c r="M237" i="6"/>
  <c r="O52" i="6"/>
  <c r="P52" i="6" s="1"/>
  <c r="J52" i="6" s="1"/>
  <c r="AF52" i="6" s="1"/>
  <c r="O60" i="6"/>
  <c r="P60" i="6" s="1"/>
  <c r="O70" i="6"/>
  <c r="P70" i="6" s="1"/>
  <c r="O80" i="6"/>
  <c r="P80" i="6" s="1"/>
  <c r="O88" i="6"/>
  <c r="P88" i="6" s="1"/>
  <c r="J88" i="6" s="1"/>
  <c r="AF88" i="6" s="1"/>
  <c r="O96" i="6"/>
  <c r="P96" i="6" s="1"/>
  <c r="J96" i="6" s="1"/>
  <c r="AF96" i="6" s="1"/>
  <c r="O104" i="6"/>
  <c r="P104" i="6" s="1"/>
  <c r="O112" i="6"/>
  <c r="P112" i="6" s="1"/>
  <c r="O120" i="6"/>
  <c r="P120" i="6" s="1"/>
  <c r="O128" i="6"/>
  <c r="P128" i="6" s="1"/>
  <c r="O136" i="6"/>
  <c r="P136" i="6" s="1"/>
  <c r="O144" i="6"/>
  <c r="P144" i="6" s="1"/>
  <c r="O152" i="6"/>
  <c r="P152" i="6" s="1"/>
  <c r="L158" i="6"/>
  <c r="O164" i="6"/>
  <c r="P164" i="6" s="1"/>
  <c r="L166" i="6"/>
  <c r="O172" i="6"/>
  <c r="P172" i="6" s="1"/>
  <c r="L174" i="6"/>
  <c r="O180" i="6"/>
  <c r="P180" i="6" s="1"/>
  <c r="J180" i="6" s="1"/>
  <c r="AF180" i="6" s="1"/>
  <c r="L182" i="6"/>
  <c r="O188" i="6"/>
  <c r="P188" i="6" s="1"/>
  <c r="J188" i="6" s="1"/>
  <c r="AF188" i="6" s="1"/>
  <c r="L190" i="6"/>
  <c r="O196" i="6"/>
  <c r="P196" i="6" s="1"/>
  <c r="L198" i="6"/>
  <c r="O204" i="6"/>
  <c r="P204" i="6" s="1"/>
  <c r="O212" i="6"/>
  <c r="P212" i="6" s="1"/>
  <c r="J212" i="6" s="1"/>
  <c r="AF212" i="6" s="1"/>
  <c r="L225" i="6"/>
  <c r="H257" i="6"/>
  <c r="O257" i="6"/>
  <c r="P257" i="6" s="1"/>
  <c r="H329" i="6"/>
  <c r="O329" i="6"/>
  <c r="P329" i="6" s="1"/>
  <c r="L329" i="6"/>
  <c r="M366" i="6"/>
  <c r="O368" i="6"/>
  <c r="P368" i="6" s="1"/>
  <c r="L368" i="6"/>
  <c r="H368" i="6"/>
  <c r="M398" i="6"/>
  <c r="O400" i="6"/>
  <c r="P400" i="6" s="1"/>
  <c r="L400" i="6"/>
  <c r="H400" i="6"/>
  <c r="M584" i="6"/>
  <c r="M640" i="6"/>
  <c r="L235" i="6"/>
  <c r="O256" i="6"/>
  <c r="P256" i="6" s="1"/>
  <c r="L256" i="6"/>
  <c r="O328" i="6"/>
  <c r="G507" i="6"/>
  <c r="L328" i="6"/>
  <c r="H328" i="6"/>
  <c r="H345" i="6"/>
  <c r="O345" i="6"/>
  <c r="P345" i="6" s="1"/>
  <c r="L345" i="6"/>
  <c r="O379" i="6"/>
  <c r="P379" i="6" s="1"/>
  <c r="L379" i="6"/>
  <c r="O411" i="6"/>
  <c r="P411" i="6" s="1"/>
  <c r="L411" i="6"/>
  <c r="M568" i="6"/>
  <c r="O621" i="6"/>
  <c r="P621" i="6" s="1"/>
  <c r="L621" i="6"/>
  <c r="H621" i="6"/>
  <c r="M119" i="6"/>
  <c r="H123" i="6"/>
  <c r="M127" i="6"/>
  <c r="H131" i="6"/>
  <c r="M135" i="6"/>
  <c r="H139" i="6"/>
  <c r="M143" i="6"/>
  <c r="H147" i="6"/>
  <c r="M151" i="6"/>
  <c r="H159" i="6"/>
  <c r="H167" i="6"/>
  <c r="H175" i="6"/>
  <c r="H183" i="6"/>
  <c r="H191" i="6"/>
  <c r="H199" i="6"/>
  <c r="H207" i="6"/>
  <c r="H215" i="6"/>
  <c r="H222" i="6"/>
  <c r="O223" i="6"/>
  <c r="P223" i="6" s="1"/>
  <c r="H235" i="6"/>
  <c r="L243" i="6"/>
  <c r="H256" i="6"/>
  <c r="I507" i="6"/>
  <c r="L331" i="6"/>
  <c r="L347" i="6"/>
  <c r="M358" i="6"/>
  <c r="O360" i="6"/>
  <c r="P360" i="6" s="1"/>
  <c r="L360" i="6"/>
  <c r="H360" i="6"/>
  <c r="M390" i="6"/>
  <c r="O392" i="6"/>
  <c r="P392" i="6" s="1"/>
  <c r="L392" i="6"/>
  <c r="H392" i="6"/>
  <c r="M502" i="6"/>
  <c r="O504" i="6"/>
  <c r="P504" i="6" s="1"/>
  <c r="L504" i="6"/>
  <c r="H504" i="6"/>
  <c r="H564" i="6"/>
  <c r="O564" i="6"/>
  <c r="P564" i="6" s="1"/>
  <c r="L564" i="6"/>
  <c r="H580" i="6"/>
  <c r="O580" i="6"/>
  <c r="P580" i="6" s="1"/>
  <c r="L580" i="6"/>
  <c r="M622" i="6"/>
  <c r="M48" i="6"/>
  <c r="J48" i="6" s="1"/>
  <c r="O51" i="6"/>
  <c r="P51" i="6" s="1"/>
  <c r="J51" i="6" s="1"/>
  <c r="H52" i="6"/>
  <c r="M56" i="6"/>
  <c r="J56" i="6" s="1"/>
  <c r="AF56" i="6" s="1"/>
  <c r="O59" i="6"/>
  <c r="P59" i="6" s="1"/>
  <c r="J59" i="6" s="1"/>
  <c r="AF59" i="6" s="1"/>
  <c r="H60" i="6"/>
  <c r="M64" i="6"/>
  <c r="J64" i="6" s="1"/>
  <c r="O68" i="6"/>
  <c r="P68" i="6" s="1"/>
  <c r="J68" i="6" s="1"/>
  <c r="H70" i="6"/>
  <c r="M74" i="6"/>
  <c r="J74" i="6" s="1"/>
  <c r="O78" i="6"/>
  <c r="P78" i="6" s="1"/>
  <c r="J78" i="6" s="1"/>
  <c r="AF78" i="6" s="1"/>
  <c r="H80" i="6"/>
  <c r="M84" i="6"/>
  <c r="J84" i="6" s="1"/>
  <c r="O87" i="6"/>
  <c r="P87" i="6" s="1"/>
  <c r="J87" i="6" s="1"/>
  <c r="H88" i="6"/>
  <c r="M92" i="6"/>
  <c r="J92" i="6" s="1"/>
  <c r="AF92" i="6" s="1"/>
  <c r="O95" i="6"/>
  <c r="P95" i="6" s="1"/>
  <c r="J95" i="6" s="1"/>
  <c r="AF95" i="6" s="1"/>
  <c r="H96" i="6"/>
  <c r="M100" i="6"/>
  <c r="J100" i="6" s="1"/>
  <c r="AF100" i="6" s="1"/>
  <c r="O103" i="6"/>
  <c r="P103" i="6" s="1"/>
  <c r="J103" i="6" s="1"/>
  <c r="H104" i="6"/>
  <c r="M108" i="6"/>
  <c r="J108" i="6" s="1"/>
  <c r="O111" i="6"/>
  <c r="P111" i="6" s="1"/>
  <c r="J111" i="6" s="1"/>
  <c r="AF111" i="6" s="1"/>
  <c r="H112" i="6"/>
  <c r="M116" i="6"/>
  <c r="J116" i="6" s="1"/>
  <c r="O119" i="6"/>
  <c r="P119" i="6" s="1"/>
  <c r="H120" i="6"/>
  <c r="M124" i="6"/>
  <c r="J124" i="6" s="1"/>
  <c r="O127" i="6"/>
  <c r="P127" i="6" s="1"/>
  <c r="H128" i="6"/>
  <c r="M132" i="6"/>
  <c r="J132" i="6" s="1"/>
  <c r="AF132" i="6" s="1"/>
  <c r="O135" i="6"/>
  <c r="P135" i="6" s="1"/>
  <c r="H136" i="6"/>
  <c r="M140" i="6"/>
  <c r="J140" i="6" s="1"/>
  <c r="AF140" i="6" s="1"/>
  <c r="O143" i="6"/>
  <c r="P143" i="6" s="1"/>
  <c r="H144" i="6"/>
  <c r="M148" i="6"/>
  <c r="J148" i="6" s="1"/>
  <c r="O151" i="6"/>
  <c r="P151" i="6" s="1"/>
  <c r="H152" i="6"/>
  <c r="O163" i="6"/>
  <c r="P163" i="6" s="1"/>
  <c r="H164" i="6"/>
  <c r="O171" i="6"/>
  <c r="P171" i="6" s="1"/>
  <c r="H172" i="6"/>
  <c r="M176" i="6"/>
  <c r="O179" i="6"/>
  <c r="P179" i="6" s="1"/>
  <c r="H180" i="6"/>
  <c r="AE183" i="6"/>
  <c r="M184" i="6"/>
  <c r="O187" i="6"/>
  <c r="P187" i="6" s="1"/>
  <c r="H188" i="6"/>
  <c r="O195" i="6"/>
  <c r="P195" i="6" s="1"/>
  <c r="H196" i="6"/>
  <c r="O203" i="6"/>
  <c r="P203" i="6" s="1"/>
  <c r="H204" i="6"/>
  <c r="O211" i="6"/>
  <c r="P211" i="6" s="1"/>
  <c r="H212" i="6"/>
  <c r="O219" i="6"/>
  <c r="P219" i="6" s="1"/>
  <c r="H220" i="6"/>
  <c r="O221" i="6"/>
  <c r="P221" i="6" s="1"/>
  <c r="H233" i="6"/>
  <c r="H236" i="6"/>
  <c r="H243" i="6"/>
  <c r="H245" i="6"/>
  <c r="H249" i="6"/>
  <c r="O249" i="6"/>
  <c r="P249" i="6" s="1"/>
  <c r="H331" i="6"/>
  <c r="M342" i="6"/>
  <c r="O344" i="6"/>
  <c r="P344" i="6" s="1"/>
  <c r="L344" i="6"/>
  <c r="H344" i="6"/>
  <c r="H347" i="6"/>
  <c r="O371" i="6"/>
  <c r="P371" i="6" s="1"/>
  <c r="L371" i="6"/>
  <c r="O403" i="6"/>
  <c r="P403" i="6" s="1"/>
  <c r="L403" i="6"/>
  <c r="P511" i="6"/>
  <c r="O560" i="6"/>
  <c r="P560" i="6" s="1"/>
  <c r="L560" i="6"/>
  <c r="H560" i="6"/>
  <c r="H596" i="6"/>
  <c r="O596" i="6"/>
  <c r="P596" i="6" s="1"/>
  <c r="L596" i="6"/>
  <c r="H49" i="6"/>
  <c r="L50" i="6"/>
  <c r="AF55" i="6"/>
  <c r="H57" i="6"/>
  <c r="L58" i="6"/>
  <c r="AF63" i="6"/>
  <c r="H65" i="6"/>
  <c r="L67" i="6"/>
  <c r="AF73" i="6"/>
  <c r="L77" i="6"/>
  <c r="AF83" i="6"/>
  <c r="L86" i="6"/>
  <c r="AF91" i="6"/>
  <c r="L94" i="6"/>
  <c r="AF99" i="6"/>
  <c r="L102" i="6"/>
  <c r="AF107" i="6"/>
  <c r="L110" i="6"/>
  <c r="AF115" i="6"/>
  <c r="L118" i="6"/>
  <c r="AF123" i="6"/>
  <c r="L126" i="6"/>
  <c r="AF131" i="6"/>
  <c r="L134" i="6"/>
  <c r="AF139" i="6"/>
  <c r="L142" i="6"/>
  <c r="AF147" i="6"/>
  <c r="L150" i="6"/>
  <c r="L162" i="6"/>
  <c r="L170" i="6"/>
  <c r="L178" i="6"/>
  <c r="AE180" i="6"/>
  <c r="L186" i="6"/>
  <c r="L194" i="6"/>
  <c r="L202" i="6"/>
  <c r="AF207" i="6"/>
  <c r="L210" i="6"/>
  <c r="AF215" i="6"/>
  <c r="L218" i="6"/>
  <c r="L226" i="6"/>
  <c r="H231" i="6"/>
  <c r="O248" i="6"/>
  <c r="P248" i="6" s="1"/>
  <c r="L248" i="6"/>
  <c r="L259" i="6"/>
  <c r="H261" i="6"/>
  <c r="M262" i="6"/>
  <c r="H371" i="6"/>
  <c r="M382" i="6"/>
  <c r="O384" i="6"/>
  <c r="P384" i="6" s="1"/>
  <c r="L384" i="6"/>
  <c r="H384" i="6"/>
  <c r="H403" i="6"/>
  <c r="M414" i="6"/>
  <c r="O416" i="6"/>
  <c r="P416" i="6" s="1"/>
  <c r="L416" i="6"/>
  <c r="H416" i="6"/>
  <c r="H620" i="6"/>
  <c r="O620" i="6"/>
  <c r="P620" i="6" s="1"/>
  <c r="L620" i="6"/>
  <c r="AF136" i="6"/>
  <c r="L222" i="6"/>
  <c r="O235" i="6"/>
  <c r="P235" i="6" s="1"/>
  <c r="H237" i="6"/>
  <c r="L240" i="6"/>
  <c r="AF241" i="6"/>
  <c r="O243" i="6"/>
  <c r="P243" i="6" s="1"/>
  <c r="AF247" i="6"/>
  <c r="H337" i="6"/>
  <c r="O337" i="6"/>
  <c r="P337" i="6" s="1"/>
  <c r="L337" i="6"/>
  <c r="O347" i="6"/>
  <c r="P347" i="6" s="1"/>
  <c r="H353" i="6"/>
  <c r="O353" i="6"/>
  <c r="P353" i="6" s="1"/>
  <c r="L353" i="6"/>
  <c r="O363" i="6"/>
  <c r="P363" i="6" s="1"/>
  <c r="L363" i="6"/>
  <c r="O395" i="6"/>
  <c r="P395" i="6" s="1"/>
  <c r="L395" i="6"/>
  <c r="AF415" i="6"/>
  <c r="I688" i="6"/>
  <c r="O515" i="6"/>
  <c r="P515" i="6" s="1"/>
  <c r="L515" i="6"/>
  <c r="H515" i="6"/>
  <c r="O523" i="6"/>
  <c r="P523" i="6" s="1"/>
  <c r="L523" i="6"/>
  <c r="H523" i="6"/>
  <c r="P531" i="6"/>
  <c r="L531" i="6"/>
  <c r="H531" i="6"/>
  <c r="O539" i="6"/>
  <c r="P539" i="6" s="1"/>
  <c r="L539" i="6"/>
  <c r="H539" i="6"/>
  <c r="O547" i="6"/>
  <c r="P547" i="6" s="1"/>
  <c r="L547" i="6"/>
  <c r="H547" i="6"/>
  <c r="H221" i="6"/>
  <c r="H223" i="6"/>
  <c r="H225" i="6"/>
  <c r="L233" i="6"/>
  <c r="L236" i="6"/>
  <c r="AF237" i="6"/>
  <c r="H240" i="6"/>
  <c r="H241" i="6"/>
  <c r="O245" i="6"/>
  <c r="P245" i="6" s="1"/>
  <c r="J245" i="6" s="1"/>
  <c r="AF245" i="6" s="1"/>
  <c r="L249" i="6"/>
  <c r="L261" i="6"/>
  <c r="O264" i="6"/>
  <c r="P264" i="6" s="1"/>
  <c r="L264" i="6"/>
  <c r="L339" i="6"/>
  <c r="L355" i="6"/>
  <c r="H363" i="6"/>
  <c r="M374" i="6"/>
  <c r="O376" i="6"/>
  <c r="P376" i="6" s="1"/>
  <c r="L376" i="6"/>
  <c r="H376" i="6"/>
  <c r="H395" i="6"/>
  <c r="M406" i="6"/>
  <c r="O408" i="6"/>
  <c r="P408" i="6" s="1"/>
  <c r="L408" i="6"/>
  <c r="H408" i="6"/>
  <c r="AF413" i="6"/>
  <c r="AF566" i="6"/>
  <c r="O575" i="6"/>
  <c r="P575" i="6" s="1"/>
  <c r="L575" i="6"/>
  <c r="H575" i="6"/>
  <c r="O591" i="6"/>
  <c r="P591" i="6" s="1"/>
  <c r="L591" i="6"/>
  <c r="H591" i="6"/>
  <c r="M604" i="6"/>
  <c r="O624" i="6"/>
  <c r="P624" i="6" s="1"/>
  <c r="L624" i="6"/>
  <c r="H624" i="6"/>
  <c r="L361" i="6"/>
  <c r="L369" i="6"/>
  <c r="L377" i="6"/>
  <c r="L385" i="6"/>
  <c r="L393" i="6"/>
  <c r="L401" i="6"/>
  <c r="L409" i="6"/>
  <c r="L417" i="6"/>
  <c r="L505" i="6"/>
  <c r="L516" i="6"/>
  <c r="L524" i="6"/>
  <c r="L532" i="6"/>
  <c r="L540" i="6"/>
  <c r="L548" i="6"/>
  <c r="L550" i="6"/>
  <c r="L557" i="6"/>
  <c r="H557" i="6"/>
  <c r="L559" i="6"/>
  <c r="O576" i="6"/>
  <c r="O592" i="6"/>
  <c r="O597" i="6"/>
  <c r="P597" i="6" s="1"/>
  <c r="L597" i="6"/>
  <c r="H597" i="6"/>
  <c r="O600" i="6"/>
  <c r="L623" i="6"/>
  <c r="O632" i="6"/>
  <c r="M638" i="6"/>
  <c r="L246" i="6"/>
  <c r="O252" i="6"/>
  <c r="P252" i="6" s="1"/>
  <c r="O260" i="6"/>
  <c r="P260" i="6" s="1"/>
  <c r="O332" i="6"/>
  <c r="P332" i="6" s="1"/>
  <c r="H333" i="6"/>
  <c r="O340" i="6"/>
  <c r="P340" i="6" s="1"/>
  <c r="H341" i="6"/>
  <c r="O348" i="6"/>
  <c r="P348" i="6" s="1"/>
  <c r="H349" i="6"/>
  <c r="O356" i="6"/>
  <c r="P356" i="6" s="1"/>
  <c r="H357" i="6"/>
  <c r="O364" i="6"/>
  <c r="P364" i="6" s="1"/>
  <c r="H365" i="6"/>
  <c r="O372" i="6"/>
  <c r="P372" i="6" s="1"/>
  <c r="H373" i="6"/>
  <c r="O380" i="6"/>
  <c r="P380" i="6" s="1"/>
  <c r="H381" i="6"/>
  <c r="O388" i="6"/>
  <c r="P388" i="6" s="1"/>
  <c r="H389" i="6"/>
  <c r="O396" i="6"/>
  <c r="P396" i="6" s="1"/>
  <c r="H397" i="6"/>
  <c r="O404" i="6"/>
  <c r="P404" i="6" s="1"/>
  <c r="H405" i="6"/>
  <c r="O412" i="6"/>
  <c r="P412" i="6" s="1"/>
  <c r="H413" i="6"/>
  <c r="O420" i="6"/>
  <c r="P420" i="6" s="1"/>
  <c r="H501" i="6"/>
  <c r="H512" i="6"/>
  <c r="L513" i="6"/>
  <c r="H520" i="6"/>
  <c r="L521" i="6"/>
  <c r="H528" i="6"/>
  <c r="L529" i="6"/>
  <c r="H536" i="6"/>
  <c r="L537" i="6"/>
  <c r="H544" i="6"/>
  <c r="L545" i="6"/>
  <c r="H551" i="6"/>
  <c r="M556" i="6"/>
  <c r="L563" i="6"/>
  <c r="L565" i="6"/>
  <c r="H565" i="6"/>
  <c r="H576" i="6"/>
  <c r="L579" i="6"/>
  <c r="L581" i="6"/>
  <c r="H581" i="6"/>
  <c r="L595" i="6"/>
  <c r="L599" i="6"/>
  <c r="M606" i="6"/>
  <c r="L608" i="6"/>
  <c r="O637" i="6"/>
  <c r="P637" i="6" s="1"/>
  <c r="L637" i="6"/>
  <c r="H637" i="6"/>
  <c r="AE333" i="6"/>
  <c r="O361" i="6"/>
  <c r="P361" i="6" s="1"/>
  <c r="O369" i="6"/>
  <c r="P369" i="6" s="1"/>
  <c r="AE373" i="6"/>
  <c r="O377" i="6"/>
  <c r="P377" i="6" s="1"/>
  <c r="O385" i="6"/>
  <c r="P385" i="6" s="1"/>
  <c r="O393" i="6"/>
  <c r="P393" i="6" s="1"/>
  <c r="O401" i="6"/>
  <c r="P401" i="6" s="1"/>
  <c r="O409" i="6"/>
  <c r="P409" i="6" s="1"/>
  <c r="O417" i="6"/>
  <c r="P417" i="6" s="1"/>
  <c r="O505" i="6"/>
  <c r="P505" i="6" s="1"/>
  <c r="O516" i="6"/>
  <c r="P516" i="6" s="1"/>
  <c r="L518" i="6"/>
  <c r="O524" i="6"/>
  <c r="P524" i="6" s="1"/>
  <c r="L526" i="6"/>
  <c r="O532" i="6"/>
  <c r="P532" i="6" s="1"/>
  <c r="L534" i="6"/>
  <c r="O540" i="6"/>
  <c r="P540" i="6" s="1"/>
  <c r="L542" i="6"/>
  <c r="O548" i="6"/>
  <c r="P548" i="6" s="1"/>
  <c r="O550" i="6"/>
  <c r="P550" i="6" s="1"/>
  <c r="M553" i="6"/>
  <c r="AE558" i="6"/>
  <c r="O559" i="6"/>
  <c r="P559" i="6" s="1"/>
  <c r="O571" i="6"/>
  <c r="M574" i="6"/>
  <c r="M585" i="6"/>
  <c r="O587" i="6"/>
  <c r="M590" i="6"/>
  <c r="H599" i="6"/>
  <c r="M609" i="6"/>
  <c r="H612" i="6"/>
  <c r="O612" i="6"/>
  <c r="O613" i="6"/>
  <c r="P613" i="6" s="1"/>
  <c r="L613" i="6"/>
  <c r="H613" i="6"/>
  <c r="O616" i="6"/>
  <c r="H636" i="6"/>
  <c r="O636" i="6"/>
  <c r="G688" i="6"/>
  <c r="O555" i="6"/>
  <c r="P555" i="6" s="1"/>
  <c r="J555" i="6" s="1"/>
  <c r="AF555" i="6" s="1"/>
  <c r="H572" i="6"/>
  <c r="O572" i="6"/>
  <c r="P572" i="6" s="1"/>
  <c r="J572" i="6" s="1"/>
  <c r="AF572" i="6" s="1"/>
  <c r="H588" i="6"/>
  <c r="O588" i="6"/>
  <c r="P588" i="6" s="1"/>
  <c r="J588" i="6" s="1"/>
  <c r="AF588" i="6" s="1"/>
  <c r="L615" i="6"/>
  <c r="H616" i="6"/>
  <c r="O629" i="6"/>
  <c r="P629" i="6" s="1"/>
  <c r="L629" i="6"/>
  <c r="H629" i="6"/>
  <c r="M633" i="6"/>
  <c r="Z688" i="6"/>
  <c r="O568" i="6"/>
  <c r="P568" i="6" s="1"/>
  <c r="O584" i="6"/>
  <c r="P584" i="6" s="1"/>
  <c r="H628" i="6"/>
  <c r="O628" i="6"/>
  <c r="P628" i="6" s="1"/>
  <c r="J628" i="6" s="1"/>
  <c r="AF628" i="6" s="1"/>
  <c r="H550" i="6"/>
  <c r="M554" i="6"/>
  <c r="H556" i="6"/>
  <c r="O556" i="6"/>
  <c r="P556" i="6" s="1"/>
  <c r="H559" i="6"/>
  <c r="H568" i="6"/>
  <c r="L573" i="6"/>
  <c r="H573" i="6"/>
  <c r="H584" i="6"/>
  <c r="L589" i="6"/>
  <c r="H589" i="6"/>
  <c r="H604" i="6"/>
  <c r="O604" i="6"/>
  <c r="P604" i="6" s="1"/>
  <c r="O605" i="6"/>
  <c r="P605" i="6" s="1"/>
  <c r="L605" i="6"/>
  <c r="H605" i="6"/>
  <c r="O608" i="6"/>
  <c r="P608" i="6" s="1"/>
  <c r="O563" i="6"/>
  <c r="P563" i="6" s="1"/>
  <c r="O579" i="6"/>
  <c r="P579" i="6" s="1"/>
  <c r="O595" i="6"/>
  <c r="P595" i="6" s="1"/>
  <c r="L607" i="6"/>
  <c r="O640" i="6"/>
  <c r="P640" i="6" s="1"/>
  <c r="AF611" i="6"/>
  <c r="S603" i="6" l="1"/>
  <c r="L153" i="6"/>
  <c r="H153" i="6"/>
  <c r="E11" i="6" s="1"/>
  <c r="P11" i="6" s="1"/>
  <c r="P153" i="6"/>
  <c r="O153" i="6"/>
  <c r="J176" i="6"/>
  <c r="AF176" i="6" s="1"/>
  <c r="S185" i="6"/>
  <c r="M255" i="6"/>
  <c r="J255" i="6" s="1"/>
  <c r="AF255" i="6" s="1"/>
  <c r="S374" i="6"/>
  <c r="P549" i="6"/>
  <c r="J549" i="6" s="1"/>
  <c r="AF549" i="6" s="1"/>
  <c r="M593" i="6"/>
  <c r="J593" i="6" s="1"/>
  <c r="AF593" i="6" s="1"/>
  <c r="M407" i="6"/>
  <c r="J407" i="6" s="1"/>
  <c r="AF407" i="6" s="1"/>
  <c r="S334" i="6"/>
  <c r="S634" i="6"/>
  <c r="J183" i="6"/>
  <c r="AF183" i="6" s="1"/>
  <c r="J334" i="6"/>
  <c r="AF334" i="6" s="1"/>
  <c r="S594" i="6"/>
  <c r="S338" i="6"/>
  <c r="J601" i="6"/>
  <c r="AF601" i="6" s="1"/>
  <c r="J358" i="6"/>
  <c r="AF358" i="6" s="1"/>
  <c r="S358" i="6"/>
  <c r="J638" i="6"/>
  <c r="AF638" i="6" s="1"/>
  <c r="S378" i="6"/>
  <c r="S638" i="6"/>
  <c r="AE238" i="6"/>
  <c r="S167" i="6"/>
  <c r="S582" i="6"/>
  <c r="J374" i="6"/>
  <c r="AF374" i="6" s="1"/>
  <c r="S238" i="6"/>
  <c r="S183" i="6"/>
  <c r="J185" i="6"/>
  <c r="AF185" i="6" s="1"/>
  <c r="M611" i="6"/>
  <c r="J611" i="6" s="1"/>
  <c r="AE611" i="6" s="1"/>
  <c r="S641" i="6"/>
  <c r="S373" i="6"/>
  <c r="S159" i="6"/>
  <c r="S227" i="6"/>
  <c r="S177" i="6"/>
  <c r="S566" i="6"/>
  <c r="S341" i="6"/>
  <c r="J390" i="6"/>
  <c r="AF390" i="6" s="1"/>
  <c r="M641" i="6"/>
  <c r="J641" i="6" s="1"/>
  <c r="AF641" i="6" s="1"/>
  <c r="S390" i="6"/>
  <c r="S614" i="6"/>
  <c r="S254" i="6"/>
  <c r="J606" i="6"/>
  <c r="AF606" i="6" s="1"/>
  <c r="S598" i="6"/>
  <c r="J237" i="6"/>
  <c r="AE237" i="6" s="1"/>
  <c r="M227" i="6"/>
  <c r="J227" i="6" s="1"/>
  <c r="AF227" i="6" s="1"/>
  <c r="J552" i="6"/>
  <c r="AF552" i="6" s="1"/>
  <c r="S610" i="6"/>
  <c r="S501" i="6"/>
  <c r="J382" i="6"/>
  <c r="AF382" i="6" s="1"/>
  <c r="S263" i="6"/>
  <c r="S237" i="6"/>
  <c r="S382" i="6"/>
  <c r="J223" i="6"/>
  <c r="AF223" i="6" s="1"/>
  <c r="J206" i="6"/>
  <c r="AF206" i="6" s="1"/>
  <c r="S247" i="6"/>
  <c r="S413" i="6"/>
  <c r="M275" i="6"/>
  <c r="J275" i="6" s="1"/>
  <c r="AE275" i="6" s="1"/>
  <c r="J590" i="6"/>
  <c r="AF590" i="6" s="1"/>
  <c r="J502" i="6"/>
  <c r="AF502" i="6" s="1"/>
  <c r="M514" i="6"/>
  <c r="J514" i="6" s="1"/>
  <c r="AF514" i="6" s="1"/>
  <c r="S502" i="6"/>
  <c r="J231" i="6"/>
  <c r="AF231" i="6" s="1"/>
  <c r="S381" i="6"/>
  <c r="AE263" i="6"/>
  <c r="M244" i="6"/>
  <c r="J244" i="6" s="1"/>
  <c r="AF244" i="6" s="1"/>
  <c r="M351" i="6"/>
  <c r="J351" i="6" s="1"/>
  <c r="AF351" i="6" s="1"/>
  <c r="M234" i="6"/>
  <c r="J234" i="6" s="1"/>
  <c r="AF234" i="6" s="1"/>
  <c r="S520" i="6"/>
  <c r="S215" i="6"/>
  <c r="J577" i="6"/>
  <c r="AF577" i="6" s="1"/>
  <c r="S397" i="6"/>
  <c r="S552" i="6"/>
  <c r="S512" i="6"/>
  <c r="M294" i="6"/>
  <c r="J294" i="6" s="1"/>
  <c r="AE294" i="6" s="1"/>
  <c r="S389" i="6"/>
  <c r="S415" i="6"/>
  <c r="J290" i="6"/>
  <c r="AE290" i="6" s="1"/>
  <c r="M415" i="6"/>
  <c r="J415" i="6" s="1"/>
  <c r="AE415" i="6" s="1"/>
  <c r="AE338" i="6"/>
  <c r="S639" i="6"/>
  <c r="S357" i="6"/>
  <c r="S192" i="6"/>
  <c r="AE528" i="6"/>
  <c r="S333" i="6"/>
  <c r="M168" i="6"/>
  <c r="J168" i="6" s="1"/>
  <c r="AF168" i="6" s="1"/>
  <c r="J262" i="6"/>
  <c r="AF262" i="6" s="1"/>
  <c r="S262" i="6"/>
  <c r="S242" i="6"/>
  <c r="AF639" i="6"/>
  <c r="AE639" i="6"/>
  <c r="S622" i="6"/>
  <c r="J625" i="6"/>
  <c r="AF625" i="6" s="1"/>
  <c r="M535" i="6"/>
  <c r="J535" i="6" s="1"/>
  <c r="AF535" i="6" s="1"/>
  <c r="J533" i="6"/>
  <c r="AF533" i="6" s="1"/>
  <c r="S601" i="6"/>
  <c r="J554" i="6"/>
  <c r="AF554" i="6" s="1"/>
  <c r="S554" i="6"/>
  <c r="M543" i="6"/>
  <c r="J543" i="6" s="1"/>
  <c r="AF543" i="6" s="1"/>
  <c r="S544" i="6"/>
  <c r="S583" i="6"/>
  <c r="AF512" i="6"/>
  <c r="AE512" i="6"/>
  <c r="S625" i="6"/>
  <c r="S577" i="6"/>
  <c r="M569" i="6"/>
  <c r="J569" i="6" s="1"/>
  <c r="AF569" i="6" s="1"/>
  <c r="AE583" i="6"/>
  <c r="J622" i="6"/>
  <c r="AF622" i="6" s="1"/>
  <c r="AE520" i="6"/>
  <c r="J522" i="6"/>
  <c r="AF522" i="6" s="1"/>
  <c r="J506" i="6"/>
  <c r="AF506" i="6" s="1"/>
  <c r="J578" i="6"/>
  <c r="AF578" i="6" s="1"/>
  <c r="S546" i="6"/>
  <c r="AF536" i="6"/>
  <c r="AE536" i="6"/>
  <c r="AF405" i="6"/>
  <c r="AE405" i="6"/>
  <c r="M192" i="6"/>
  <c r="J192" i="6" s="1"/>
  <c r="AF192" i="6" s="1"/>
  <c r="P220" i="6"/>
  <c r="J220" i="6" s="1"/>
  <c r="AF220" i="6" s="1"/>
  <c r="J167" i="6"/>
  <c r="AE167" i="6" s="1"/>
  <c r="S349" i="6"/>
  <c r="S175" i="6"/>
  <c r="J585" i="6"/>
  <c r="AF585" i="6" s="1"/>
  <c r="J175" i="6"/>
  <c r="AE175" i="6" s="1"/>
  <c r="AE549" i="6"/>
  <c r="S585" i="6"/>
  <c r="S536" i="6"/>
  <c r="M511" i="6"/>
  <c r="J511" i="6" s="1"/>
  <c r="AE511" i="6" s="1"/>
  <c r="J346" i="6"/>
  <c r="AF346" i="6" s="1"/>
  <c r="S506" i="6"/>
  <c r="S231" i="6"/>
  <c r="S405" i="6"/>
  <c r="M343" i="6"/>
  <c r="J343" i="6" s="1"/>
  <c r="AF343" i="6" s="1"/>
  <c r="AE570" i="6"/>
  <c r="AE610" i="6"/>
  <c r="AE628" i="6"/>
  <c r="J305" i="6"/>
  <c r="AE305" i="6" s="1"/>
  <c r="AE588" i="6"/>
  <c r="S561" i="6"/>
  <c r="AE544" i="6"/>
  <c r="M627" i="6"/>
  <c r="J627" i="6" s="1"/>
  <c r="AE634" i="6"/>
  <c r="AE533" i="6"/>
  <c r="AE566" i="6"/>
  <c r="AE552" i="6"/>
  <c r="S586" i="6"/>
  <c r="J633" i="6"/>
  <c r="AE572" i="6"/>
  <c r="J553" i="6"/>
  <c r="M617" i="6"/>
  <c r="J617" i="6" s="1"/>
  <c r="AE603" i="6"/>
  <c r="S633" i="6"/>
  <c r="J574" i="6"/>
  <c r="S553" i="6"/>
  <c r="AE554" i="6"/>
  <c r="AE555" i="6"/>
  <c r="M519" i="6"/>
  <c r="J519" i="6" s="1"/>
  <c r="AE586" i="6"/>
  <c r="AE590" i="6"/>
  <c r="J561" i="6"/>
  <c r="AE582" i="6"/>
  <c r="AE598" i="6"/>
  <c r="S201" i="6"/>
  <c r="J530" i="6"/>
  <c r="J406" i="6"/>
  <c r="AF406" i="6" s="1"/>
  <c r="S406" i="6"/>
  <c r="S346" i="6"/>
  <c r="AE381" i="6"/>
  <c r="S394" i="6"/>
  <c r="J399" i="6"/>
  <c r="AF399" i="6" s="1"/>
  <c r="S410" i="6"/>
  <c r="J350" i="6"/>
  <c r="AF350" i="6" s="1"/>
  <c r="S350" i="6"/>
  <c r="J375" i="6"/>
  <c r="AF375" i="6" s="1"/>
  <c r="S365" i="6"/>
  <c r="AE365" i="6"/>
  <c r="AE341" i="6"/>
  <c r="J354" i="6"/>
  <c r="AF354" i="6" s="1"/>
  <c r="J335" i="6"/>
  <c r="AF335" i="6" s="1"/>
  <c r="M367" i="6"/>
  <c r="J367" i="6" s="1"/>
  <c r="AF367" i="6" s="1"/>
  <c r="J609" i="6"/>
  <c r="S609" i="6"/>
  <c r="AE389" i="6"/>
  <c r="H324" i="6"/>
  <c r="E12" i="6" s="1"/>
  <c r="L324" i="6"/>
  <c r="J398" i="6"/>
  <c r="AF398" i="6" s="1"/>
  <c r="O324" i="6"/>
  <c r="S551" i="6"/>
  <c r="M546" i="6"/>
  <c r="J546" i="6" s="1"/>
  <c r="S398" i="6"/>
  <c r="S362" i="6"/>
  <c r="S570" i="6"/>
  <c r="J200" i="6"/>
  <c r="AF200" i="6" s="1"/>
  <c r="S250" i="6"/>
  <c r="AE350" i="6"/>
  <c r="AE334" i="6"/>
  <c r="AE397" i="6"/>
  <c r="AE378" i="6"/>
  <c r="AE407" i="6"/>
  <c r="AE402" i="6"/>
  <c r="AE354" i="6"/>
  <c r="AE374" i="6"/>
  <c r="AE501" i="6"/>
  <c r="AE357" i="6"/>
  <c r="AE349" i="6"/>
  <c r="AE394" i="6"/>
  <c r="AE335" i="6"/>
  <c r="AE406" i="6"/>
  <c r="AE390" i="6"/>
  <c r="AE343" i="6"/>
  <c r="M265" i="6"/>
  <c r="J265" i="6" s="1"/>
  <c r="AE265" i="6" s="1"/>
  <c r="J258" i="6"/>
  <c r="AF258" i="6" s="1"/>
  <c r="M618" i="6"/>
  <c r="J618" i="6" s="1"/>
  <c r="M323" i="6"/>
  <c r="J323" i="6" s="1"/>
  <c r="AE323" i="6" s="1"/>
  <c r="S323" i="6"/>
  <c r="J362" i="6"/>
  <c r="M267" i="6"/>
  <c r="J267" i="6" s="1"/>
  <c r="AE267" i="6" s="1"/>
  <c r="J289" i="6"/>
  <c r="AE289" i="6" s="1"/>
  <c r="J318" i="6"/>
  <c r="AE318" i="6" s="1"/>
  <c r="J310" i="6"/>
  <c r="AE310" i="6" s="1"/>
  <c r="S311" i="6"/>
  <c r="S258" i="6"/>
  <c r="J266" i="6"/>
  <c r="AE266" i="6" s="1"/>
  <c r="J254" i="6"/>
  <c r="AF254" i="6" s="1"/>
  <c r="S317" i="6"/>
  <c r="J268" i="6"/>
  <c r="AE268" i="6" s="1"/>
  <c r="S590" i="6"/>
  <c r="S176" i="6"/>
  <c r="M503" i="6"/>
  <c r="J503" i="6" s="1"/>
  <c r="S207" i="6"/>
  <c r="M201" i="6"/>
  <c r="J201" i="6" s="1"/>
  <c r="AF201" i="6" s="1"/>
  <c r="S169" i="6"/>
  <c r="M160" i="6"/>
  <c r="J160" i="6" s="1"/>
  <c r="AF160" i="6" s="1"/>
  <c r="M169" i="6"/>
  <c r="J169" i="6" s="1"/>
  <c r="AF169" i="6" s="1"/>
  <c r="J257" i="6"/>
  <c r="AF257" i="6" s="1"/>
  <c r="S320" i="6"/>
  <c r="S270" i="6"/>
  <c r="S257" i="6"/>
  <c r="J193" i="6"/>
  <c r="AF193" i="6" s="1"/>
  <c r="J159" i="6"/>
  <c r="S230" i="6"/>
  <c r="S193" i="6"/>
  <c r="S282" i="6"/>
  <c r="J184" i="6"/>
  <c r="AF184" i="6" s="1"/>
  <c r="S184" i="6"/>
  <c r="J273" i="6"/>
  <c r="AE273" i="6" s="1"/>
  <c r="J317" i="6"/>
  <c r="AE317" i="6" s="1"/>
  <c r="AE212" i="6"/>
  <c r="J215" i="6"/>
  <c r="AE215" i="6" s="1"/>
  <c r="J177" i="6"/>
  <c r="AF177" i="6" s="1"/>
  <c r="J161" i="6"/>
  <c r="AF161" i="6" s="1"/>
  <c r="J207" i="6"/>
  <c r="AE207" i="6" s="1"/>
  <c r="J281" i="6"/>
  <c r="AE281" i="6" s="1"/>
  <c r="S266" i="6"/>
  <c r="S290" i="6"/>
  <c r="S383" i="6"/>
  <c r="S278" i="6"/>
  <c r="M278" i="6"/>
  <c r="J278" i="6" s="1"/>
  <c r="AE278" i="6" s="1"/>
  <c r="S399" i="6"/>
  <c r="S522" i="6"/>
  <c r="S302" i="6"/>
  <c r="M302" i="6"/>
  <c r="J302" i="6" s="1"/>
  <c r="AE302" i="6" s="1"/>
  <c r="S318" i="6"/>
  <c r="S530" i="6"/>
  <c r="S312" i="6"/>
  <c r="S191" i="6"/>
  <c r="J517" i="6"/>
  <c r="M283" i="6"/>
  <c r="J283" i="6" s="1"/>
  <c r="AE283" i="6" s="1"/>
  <c r="S305" i="6"/>
  <c r="J191" i="6"/>
  <c r="S161" i="6"/>
  <c r="AE88" i="6"/>
  <c r="J282" i="6"/>
  <c r="AE282" i="6" s="1"/>
  <c r="S286" i="6"/>
  <c r="S281" i="6"/>
  <c r="J320" i="6"/>
  <c r="AE320" i="6" s="1"/>
  <c r="S268" i="6"/>
  <c r="S297" i="6"/>
  <c r="S292" i="6"/>
  <c r="M292" i="6"/>
  <c r="J292" i="6" s="1"/>
  <c r="AE292" i="6" s="1"/>
  <c r="M418" i="6"/>
  <c r="J418" i="6" s="1"/>
  <c r="S316" i="6"/>
  <c r="M316" i="6"/>
  <c r="J316" i="6" s="1"/>
  <c r="AE316" i="6" s="1"/>
  <c r="J242" i="6"/>
  <c r="AF242" i="6" s="1"/>
  <c r="J299" i="6"/>
  <c r="AE299" i="6" s="1"/>
  <c r="M297" i="6"/>
  <c r="J297" i="6" s="1"/>
  <c r="AE297" i="6" s="1"/>
  <c r="S276" i="6"/>
  <c r="M276" i="6"/>
  <c r="J276" i="6" s="1"/>
  <c r="AE276" i="6" s="1"/>
  <c r="S321" i="6"/>
  <c r="M321" i="6"/>
  <c r="J321" i="6" s="1"/>
  <c r="AE321" i="6" s="1"/>
  <c r="S630" i="6"/>
  <c r="M315" i="6"/>
  <c r="J315" i="6" s="1"/>
  <c r="AE315" i="6" s="1"/>
  <c r="S315" i="6"/>
  <c r="J314" i="6"/>
  <c r="AE314" i="6" s="1"/>
  <c r="J619" i="6"/>
  <c r="S310" i="6"/>
  <c r="S289" i="6"/>
  <c r="S314" i="6"/>
  <c r="J322" i="6"/>
  <c r="AE322" i="6" s="1"/>
  <c r="J209" i="6"/>
  <c r="AF209" i="6" s="1"/>
  <c r="M291" i="6"/>
  <c r="J291" i="6" s="1"/>
  <c r="AE291" i="6" s="1"/>
  <c r="S308" i="6"/>
  <c r="M308" i="6"/>
  <c r="J308" i="6" s="1"/>
  <c r="AE308" i="6" s="1"/>
  <c r="S313" i="6"/>
  <c r="M313" i="6"/>
  <c r="J313" i="6" s="1"/>
  <c r="AE313" i="6" s="1"/>
  <c r="S322" i="6"/>
  <c r="S209" i="6"/>
  <c r="J247" i="6"/>
  <c r="AE247" i="6" s="1"/>
  <c r="S200" i="6"/>
  <c r="S300" i="6"/>
  <c r="M300" i="6"/>
  <c r="J300" i="6" s="1"/>
  <c r="AE300" i="6" s="1"/>
  <c r="J319" i="6"/>
  <c r="AE319" i="6" s="1"/>
  <c r="S273" i="6"/>
  <c r="S319" i="6"/>
  <c r="M295" i="6"/>
  <c r="J295" i="6" s="1"/>
  <c r="AE295" i="6" s="1"/>
  <c r="S295" i="6"/>
  <c r="S301" i="6"/>
  <c r="M301" i="6"/>
  <c r="J301" i="6" s="1"/>
  <c r="AE301" i="6" s="1"/>
  <c r="S304" i="6"/>
  <c r="M304" i="6"/>
  <c r="J304" i="6" s="1"/>
  <c r="AE304" i="6" s="1"/>
  <c r="S224" i="6"/>
  <c r="S217" i="6"/>
  <c r="M287" i="6"/>
  <c r="J287" i="6" s="1"/>
  <c r="AE287" i="6" s="1"/>
  <c r="S287" i="6"/>
  <c r="M306" i="6"/>
  <c r="J306" i="6" s="1"/>
  <c r="AE306" i="6" s="1"/>
  <c r="S306" i="6"/>
  <c r="S619" i="6"/>
  <c r="M279" i="6"/>
  <c r="J279" i="6" s="1"/>
  <c r="AE279" i="6" s="1"/>
  <c r="S279" i="6"/>
  <c r="S277" i="6"/>
  <c r="M277" i="6"/>
  <c r="J277" i="6" s="1"/>
  <c r="AE277" i="6" s="1"/>
  <c r="S288" i="6"/>
  <c r="M288" i="6"/>
  <c r="J288" i="6" s="1"/>
  <c r="AE288" i="6" s="1"/>
  <c r="AE188" i="6"/>
  <c r="J631" i="6"/>
  <c r="M271" i="6"/>
  <c r="J271" i="6" s="1"/>
  <c r="AE271" i="6" s="1"/>
  <c r="S271" i="6"/>
  <c r="S241" i="6"/>
  <c r="M298" i="6"/>
  <c r="J298" i="6" s="1"/>
  <c r="AE298" i="6" s="1"/>
  <c r="S298" i="6"/>
  <c r="S309" i="6"/>
  <c r="M309" i="6"/>
  <c r="J309" i="6" s="1"/>
  <c r="AE309" i="6" s="1"/>
  <c r="S293" i="6"/>
  <c r="M293" i="6"/>
  <c r="J293" i="6" s="1"/>
  <c r="AE293" i="6" s="1"/>
  <c r="S272" i="6"/>
  <c r="M272" i="6"/>
  <c r="J272" i="6" s="1"/>
  <c r="AE272" i="6" s="1"/>
  <c r="S307" i="6"/>
  <c r="J224" i="6"/>
  <c r="AF224" i="6" s="1"/>
  <c r="J366" i="6"/>
  <c r="S269" i="6"/>
  <c r="M269" i="6"/>
  <c r="J269" i="6" s="1"/>
  <c r="AE269" i="6" s="1"/>
  <c r="S296" i="6"/>
  <c r="M296" i="6"/>
  <c r="J296" i="6" s="1"/>
  <c r="AE296" i="6" s="1"/>
  <c r="S366" i="6"/>
  <c r="J307" i="6"/>
  <c r="AE307" i="6" s="1"/>
  <c r="S299" i="6"/>
  <c r="S239" i="6"/>
  <c r="M303" i="6"/>
  <c r="J303" i="6" s="1"/>
  <c r="AE303" i="6" s="1"/>
  <c r="S303" i="6"/>
  <c r="S285" i="6"/>
  <c r="M285" i="6"/>
  <c r="J285" i="6" s="1"/>
  <c r="AE285" i="6" s="1"/>
  <c r="S280" i="6"/>
  <c r="M280" i="6"/>
  <c r="J280" i="6" s="1"/>
  <c r="AE280" i="6" s="1"/>
  <c r="AE250" i="6"/>
  <c r="AE223" i="6"/>
  <c r="AE245" i="6"/>
  <c r="AE193" i="6"/>
  <c r="AE184" i="6"/>
  <c r="AE206" i="6"/>
  <c r="AE192" i="6"/>
  <c r="AE160" i="6"/>
  <c r="AE176" i="6"/>
  <c r="AE185" i="6"/>
  <c r="AE169" i="6"/>
  <c r="AE168" i="6"/>
  <c r="AE161" i="6"/>
  <c r="J414" i="6"/>
  <c r="S216" i="6"/>
  <c r="S528" i="6"/>
  <c r="S414" i="6"/>
  <c r="J342" i="6"/>
  <c r="S402" i="6"/>
  <c r="S342" i="6"/>
  <c r="J216" i="6"/>
  <c r="S354" i="6"/>
  <c r="M527" i="6"/>
  <c r="J527" i="6" s="1"/>
  <c r="S199" i="6"/>
  <c r="M217" i="6"/>
  <c r="J217" i="6" s="1"/>
  <c r="S558" i="6"/>
  <c r="J199" i="6"/>
  <c r="S631" i="6"/>
  <c r="J630" i="6"/>
  <c r="M208" i="6"/>
  <c r="J208" i="6" s="1"/>
  <c r="AE106" i="6"/>
  <c r="S223" i="6"/>
  <c r="AE96" i="6"/>
  <c r="S370" i="6"/>
  <c r="S533" i="6"/>
  <c r="S206" i="6"/>
  <c r="J195" i="6"/>
  <c r="J163" i="6"/>
  <c r="J391" i="6"/>
  <c r="J626" i="6"/>
  <c r="S335" i="6"/>
  <c r="S517" i="6"/>
  <c r="J370" i="6"/>
  <c r="S375" i="6"/>
  <c r="S562" i="6"/>
  <c r="M562" i="6"/>
  <c r="J562" i="6" s="1"/>
  <c r="S626" i="6"/>
  <c r="S578" i="6"/>
  <c r="S574" i="6"/>
  <c r="J239" i="6"/>
  <c r="J551" i="6"/>
  <c r="S635" i="6"/>
  <c r="M635" i="6"/>
  <c r="J635" i="6" s="1"/>
  <c r="S541" i="6"/>
  <c r="M541" i="6"/>
  <c r="J541" i="6" s="1"/>
  <c r="J396" i="6"/>
  <c r="S214" i="6"/>
  <c r="M214" i="6"/>
  <c r="J214" i="6" s="1"/>
  <c r="S396" i="6"/>
  <c r="S538" i="6"/>
  <c r="M538" i="6"/>
  <c r="J538" i="6" s="1"/>
  <c r="S606" i="6"/>
  <c r="J410" i="6"/>
  <c r="S391" i="6"/>
  <c r="S348" i="6"/>
  <c r="S567" i="6"/>
  <c r="M567" i="6"/>
  <c r="J567" i="6" s="1"/>
  <c r="S525" i="6"/>
  <c r="M525" i="6"/>
  <c r="J525" i="6" s="1"/>
  <c r="S330" i="6"/>
  <c r="M330" i="6"/>
  <c r="J330" i="6" s="1"/>
  <c r="H688" i="6"/>
  <c r="E14" i="6" s="1"/>
  <c r="J364" i="6"/>
  <c r="S386" i="6"/>
  <c r="M386" i="6"/>
  <c r="J386" i="6" s="1"/>
  <c r="S602" i="6"/>
  <c r="M602" i="6"/>
  <c r="J602" i="6" s="1"/>
  <c r="J614" i="6"/>
  <c r="S359" i="6"/>
  <c r="M359" i="6"/>
  <c r="J359" i="6" s="1"/>
  <c r="AE92" i="6"/>
  <c r="AF124" i="6"/>
  <c r="AE124" i="6"/>
  <c r="AF108" i="6"/>
  <c r="AE108" i="6"/>
  <c r="J136" i="6"/>
  <c r="AE136" i="6" s="1"/>
  <c r="AF114" i="6"/>
  <c r="AE114" i="6"/>
  <c r="AE78" i="6"/>
  <c r="AE140" i="6"/>
  <c r="AE100" i="6"/>
  <c r="AE125" i="6"/>
  <c r="S120" i="6"/>
  <c r="AF82" i="6"/>
  <c r="AE82" i="6"/>
  <c r="AE132" i="6"/>
  <c r="AF103" i="6"/>
  <c r="AE103" i="6"/>
  <c r="AF87" i="6"/>
  <c r="AE87" i="6"/>
  <c r="AF93" i="6"/>
  <c r="AE93" i="6"/>
  <c r="AF148" i="6"/>
  <c r="AE148" i="6"/>
  <c r="AF116" i="6"/>
  <c r="AE116" i="6"/>
  <c r="AF84" i="6"/>
  <c r="AE84" i="6"/>
  <c r="J151" i="6"/>
  <c r="J119" i="6"/>
  <c r="AF141" i="6"/>
  <c r="AE141" i="6"/>
  <c r="AE122" i="6"/>
  <c r="AE146" i="6"/>
  <c r="AE111" i="6"/>
  <c r="S88" i="6"/>
  <c r="AE101" i="6"/>
  <c r="AE95" i="6"/>
  <c r="AF133" i="6"/>
  <c r="AE133" i="6"/>
  <c r="AE98" i="6"/>
  <c r="AF74" i="6"/>
  <c r="AE74" i="6"/>
  <c r="AF72" i="6"/>
  <c r="AE72" i="6"/>
  <c r="J70" i="6"/>
  <c r="AF68" i="6"/>
  <c r="AE68" i="6"/>
  <c r="AF64" i="6"/>
  <c r="AE64" i="6"/>
  <c r="AF62" i="6"/>
  <c r="AE62" i="6"/>
  <c r="AF57" i="6"/>
  <c r="AE57" i="6"/>
  <c r="AE52" i="6"/>
  <c r="S52" i="6"/>
  <c r="AF51" i="6"/>
  <c r="AE51" i="6"/>
  <c r="AF49" i="6"/>
  <c r="AE49" i="6"/>
  <c r="AF48" i="6"/>
  <c r="AE48" i="6"/>
  <c r="P571" i="6"/>
  <c r="J571" i="6" s="1"/>
  <c r="S571" i="6"/>
  <c r="S579" i="6"/>
  <c r="M579" i="6"/>
  <c r="J579" i="6" s="1"/>
  <c r="S524" i="6"/>
  <c r="M524" i="6"/>
  <c r="J524" i="6" s="1"/>
  <c r="S505" i="6"/>
  <c r="M505" i="6"/>
  <c r="J505" i="6" s="1"/>
  <c r="S393" i="6"/>
  <c r="M393" i="6"/>
  <c r="J393" i="6" s="1"/>
  <c r="S361" i="6"/>
  <c r="M361" i="6"/>
  <c r="J361" i="6" s="1"/>
  <c r="M363" i="6"/>
  <c r="J363" i="6" s="1"/>
  <c r="S363" i="6"/>
  <c r="M222" i="6"/>
  <c r="J222" i="6" s="1"/>
  <c r="S222" i="6"/>
  <c r="M218" i="6"/>
  <c r="J218" i="6" s="1"/>
  <c r="S218" i="6"/>
  <c r="M110" i="6"/>
  <c r="J110" i="6" s="1"/>
  <c r="S110" i="6"/>
  <c r="M50" i="6"/>
  <c r="J50" i="6" s="1"/>
  <c r="S50" i="6"/>
  <c r="M403" i="6"/>
  <c r="J403" i="6" s="1"/>
  <c r="S403" i="6"/>
  <c r="J203" i="6"/>
  <c r="J171" i="6"/>
  <c r="J127" i="6"/>
  <c r="M621" i="6"/>
  <c r="J621" i="6" s="1"/>
  <c r="S621" i="6"/>
  <c r="M379" i="6"/>
  <c r="J379" i="6" s="1"/>
  <c r="S379" i="6"/>
  <c r="J640" i="6"/>
  <c r="S572" i="6"/>
  <c r="J340" i="6"/>
  <c r="S166" i="6"/>
  <c r="M166" i="6"/>
  <c r="J166" i="6" s="1"/>
  <c r="S221" i="6"/>
  <c r="J152" i="6"/>
  <c r="S136" i="6"/>
  <c r="S151" i="6"/>
  <c r="S119" i="6"/>
  <c r="S87" i="6"/>
  <c r="P636" i="6"/>
  <c r="J636" i="6" s="1"/>
  <c r="S636" i="6"/>
  <c r="P612" i="6"/>
  <c r="J612" i="6" s="1"/>
  <c r="S612" i="6"/>
  <c r="S526" i="6"/>
  <c r="M526" i="6"/>
  <c r="J526" i="6" s="1"/>
  <c r="S537" i="6"/>
  <c r="M537" i="6"/>
  <c r="J537" i="6" s="1"/>
  <c r="M597" i="6"/>
  <c r="J597" i="6" s="1"/>
  <c r="S597" i="6"/>
  <c r="S576" i="6"/>
  <c r="P576" i="6"/>
  <c r="J576" i="6" s="1"/>
  <c r="J604" i="6"/>
  <c r="M261" i="6"/>
  <c r="J261" i="6" s="1"/>
  <c r="S261" i="6"/>
  <c r="M515" i="6"/>
  <c r="J515" i="6" s="1"/>
  <c r="S515" i="6"/>
  <c r="S555" i="6"/>
  <c r="J372" i="6"/>
  <c r="S248" i="6"/>
  <c r="M248" i="6"/>
  <c r="J248" i="6" s="1"/>
  <c r="M194" i="6"/>
  <c r="J194" i="6" s="1"/>
  <c r="S194" i="6"/>
  <c r="M150" i="6"/>
  <c r="J150" i="6" s="1"/>
  <c r="S150" i="6"/>
  <c r="M86" i="6"/>
  <c r="J86" i="6" s="1"/>
  <c r="S86" i="6"/>
  <c r="S252" i="6"/>
  <c r="M411" i="6"/>
  <c r="J411" i="6" s="1"/>
  <c r="S411" i="6"/>
  <c r="H507" i="6"/>
  <c r="E13" i="6" s="1"/>
  <c r="S256" i="6"/>
  <c r="M256" i="6"/>
  <c r="J256" i="6" s="1"/>
  <c r="J420" i="6"/>
  <c r="M400" i="6"/>
  <c r="J400" i="6" s="1"/>
  <c r="S400" i="6"/>
  <c r="S340" i="6"/>
  <c r="M137" i="6"/>
  <c r="J137" i="6" s="1"/>
  <c r="S137" i="6"/>
  <c r="J260" i="6"/>
  <c r="S203" i="6"/>
  <c r="J144" i="6"/>
  <c r="M61" i="6"/>
  <c r="J61" i="6" s="1"/>
  <c r="S61" i="6"/>
  <c r="M97" i="6"/>
  <c r="J97" i="6" s="1"/>
  <c r="S97" i="6"/>
  <c r="P587" i="6"/>
  <c r="J587" i="6" s="1"/>
  <c r="S587" i="6"/>
  <c r="M637" i="6"/>
  <c r="J637" i="6" s="1"/>
  <c r="S637" i="6"/>
  <c r="S599" i="6"/>
  <c r="M599" i="6"/>
  <c r="J599" i="6" s="1"/>
  <c r="J556" i="6"/>
  <c r="S513" i="6"/>
  <c r="M513" i="6"/>
  <c r="J513" i="6" s="1"/>
  <c r="S246" i="6"/>
  <c r="M246" i="6"/>
  <c r="J246" i="6" s="1"/>
  <c r="S623" i="6"/>
  <c r="M623" i="6"/>
  <c r="J623" i="6" s="1"/>
  <c r="S559" i="6"/>
  <c r="M559" i="6"/>
  <c r="J559" i="6" s="1"/>
  <c r="S540" i="6"/>
  <c r="M540" i="6"/>
  <c r="J540" i="6" s="1"/>
  <c r="S417" i="6"/>
  <c r="M417" i="6"/>
  <c r="J417" i="6" s="1"/>
  <c r="S385" i="6"/>
  <c r="M385" i="6"/>
  <c r="J385" i="6" s="1"/>
  <c r="M624" i="6"/>
  <c r="J624" i="6" s="1"/>
  <c r="S624" i="6"/>
  <c r="S604" i="6"/>
  <c r="M376" i="6"/>
  <c r="J376" i="6" s="1"/>
  <c r="S376" i="6"/>
  <c r="M249" i="6"/>
  <c r="J249" i="6" s="1"/>
  <c r="S249" i="6"/>
  <c r="S236" i="6"/>
  <c r="M236" i="6"/>
  <c r="J236" i="6" s="1"/>
  <c r="M539" i="6"/>
  <c r="J539" i="6" s="1"/>
  <c r="S539" i="6"/>
  <c r="M353" i="6"/>
  <c r="J353" i="6" s="1"/>
  <c r="S353" i="6"/>
  <c r="S240" i="6"/>
  <c r="M240" i="6"/>
  <c r="J240" i="6" s="1"/>
  <c r="S620" i="6"/>
  <c r="M620" i="6"/>
  <c r="J620" i="6" s="1"/>
  <c r="S372" i="6"/>
  <c r="M170" i="6"/>
  <c r="J170" i="6" s="1"/>
  <c r="S170" i="6"/>
  <c r="M126" i="6"/>
  <c r="J126" i="6" s="1"/>
  <c r="S126" i="6"/>
  <c r="S564" i="6"/>
  <c r="M564" i="6"/>
  <c r="J564" i="6" s="1"/>
  <c r="J412" i="6"/>
  <c r="M392" i="6"/>
  <c r="J392" i="6" s="1"/>
  <c r="S392" i="6"/>
  <c r="S420" i="6"/>
  <c r="S182" i="6"/>
  <c r="M182" i="6"/>
  <c r="J182" i="6" s="1"/>
  <c r="S163" i="6"/>
  <c r="M387" i="6"/>
  <c r="J387" i="6" s="1"/>
  <c r="S387" i="6"/>
  <c r="S260" i="6"/>
  <c r="M113" i="6"/>
  <c r="J113" i="6" s="1"/>
  <c r="S113" i="6"/>
  <c r="M105" i="6"/>
  <c r="J105" i="6" s="1"/>
  <c r="S105" i="6"/>
  <c r="S152" i="6"/>
  <c r="S143" i="6"/>
  <c r="S104" i="6"/>
  <c r="S70" i="6"/>
  <c r="M605" i="6"/>
  <c r="J605" i="6" s="1"/>
  <c r="S605" i="6"/>
  <c r="S542" i="6"/>
  <c r="M542" i="6"/>
  <c r="J542" i="6" s="1"/>
  <c r="S595" i="6"/>
  <c r="M595" i="6"/>
  <c r="J595" i="6" s="1"/>
  <c r="S516" i="6"/>
  <c r="M516" i="6"/>
  <c r="J516" i="6" s="1"/>
  <c r="L688" i="6"/>
  <c r="M339" i="6"/>
  <c r="J339" i="6" s="1"/>
  <c r="S339" i="6"/>
  <c r="M233" i="6"/>
  <c r="J233" i="6" s="1"/>
  <c r="S233" i="6"/>
  <c r="M395" i="6"/>
  <c r="J395" i="6" s="1"/>
  <c r="S395" i="6"/>
  <c r="J404" i="6"/>
  <c r="M210" i="6"/>
  <c r="J210" i="6" s="1"/>
  <c r="S210" i="6"/>
  <c r="M102" i="6"/>
  <c r="J102" i="6" s="1"/>
  <c r="S102" i="6"/>
  <c r="S628" i="6"/>
  <c r="M560" i="6"/>
  <c r="J560" i="6" s="1"/>
  <c r="S560" i="6"/>
  <c r="O688" i="6"/>
  <c r="S412" i="6"/>
  <c r="M243" i="6"/>
  <c r="J243" i="6" s="1"/>
  <c r="S243" i="6"/>
  <c r="J221" i="6"/>
  <c r="J356" i="6"/>
  <c r="S158" i="6"/>
  <c r="M158" i="6"/>
  <c r="J158" i="6" s="1"/>
  <c r="M121" i="6"/>
  <c r="J121" i="6" s="1"/>
  <c r="S121" i="6"/>
  <c r="M157" i="6"/>
  <c r="S157" i="6"/>
  <c r="J128" i="6"/>
  <c r="M71" i="6"/>
  <c r="J71" i="6" s="1"/>
  <c r="S71" i="6"/>
  <c r="S59" i="6"/>
  <c r="S128" i="6"/>
  <c r="M53" i="6"/>
  <c r="J53" i="6" s="1"/>
  <c r="S53" i="6"/>
  <c r="M181" i="6"/>
  <c r="J181" i="6" s="1"/>
  <c r="S181" i="6"/>
  <c r="S95" i="6"/>
  <c r="S352" i="6"/>
  <c r="M352" i="6"/>
  <c r="J352" i="6" s="1"/>
  <c r="S607" i="6"/>
  <c r="M607" i="6"/>
  <c r="J607" i="6" s="1"/>
  <c r="M573" i="6"/>
  <c r="J573" i="6" s="1"/>
  <c r="S573" i="6"/>
  <c r="M615" i="6"/>
  <c r="J615" i="6" s="1"/>
  <c r="S615" i="6"/>
  <c r="P616" i="6"/>
  <c r="J616" i="6" s="1"/>
  <c r="S616" i="6"/>
  <c r="S518" i="6"/>
  <c r="M518" i="6"/>
  <c r="J518" i="6" s="1"/>
  <c r="S529" i="6"/>
  <c r="M529" i="6"/>
  <c r="J529" i="6" s="1"/>
  <c r="S409" i="6"/>
  <c r="M409" i="6"/>
  <c r="J409" i="6" s="1"/>
  <c r="S377" i="6"/>
  <c r="M377" i="6"/>
  <c r="J377" i="6" s="1"/>
  <c r="S575" i="6"/>
  <c r="M575" i="6"/>
  <c r="J575" i="6" s="1"/>
  <c r="M355" i="6"/>
  <c r="J355" i="6" s="1"/>
  <c r="S355" i="6"/>
  <c r="M523" i="6"/>
  <c r="J523" i="6" s="1"/>
  <c r="S523" i="6"/>
  <c r="S404" i="6"/>
  <c r="M384" i="6"/>
  <c r="J384" i="6" s="1"/>
  <c r="S384" i="6"/>
  <c r="J332" i="6"/>
  <c r="M259" i="6"/>
  <c r="J259" i="6" s="1"/>
  <c r="S259" i="6"/>
  <c r="M186" i="6"/>
  <c r="J186" i="6" s="1"/>
  <c r="S186" i="6"/>
  <c r="M142" i="6"/>
  <c r="J142" i="6" s="1"/>
  <c r="S142" i="6"/>
  <c r="M77" i="6"/>
  <c r="S77" i="6"/>
  <c r="M58" i="6"/>
  <c r="J58" i="6" s="1"/>
  <c r="AF58" i="6" s="1"/>
  <c r="S58" i="6"/>
  <c r="S596" i="6"/>
  <c r="M596" i="6"/>
  <c r="J596" i="6" s="1"/>
  <c r="J252" i="6"/>
  <c r="J219" i="6"/>
  <c r="J187" i="6"/>
  <c r="J143" i="6"/>
  <c r="L507" i="6"/>
  <c r="S328" i="6"/>
  <c r="M328" i="6"/>
  <c r="S588" i="6"/>
  <c r="S356" i="6"/>
  <c r="S245" i="6"/>
  <c r="S198" i="6"/>
  <c r="M198" i="6"/>
  <c r="J198" i="6" s="1"/>
  <c r="M145" i="6"/>
  <c r="J145" i="6" s="1"/>
  <c r="S145" i="6"/>
  <c r="M232" i="6"/>
  <c r="J232" i="6" s="1"/>
  <c r="S232" i="6"/>
  <c r="M197" i="6"/>
  <c r="J197" i="6" s="1"/>
  <c r="S197" i="6"/>
  <c r="S111" i="6"/>
  <c r="P157" i="6"/>
  <c r="J120" i="6"/>
  <c r="M205" i="6"/>
  <c r="J205" i="6" s="1"/>
  <c r="S205" i="6"/>
  <c r="S103" i="6"/>
  <c r="J204" i="6"/>
  <c r="S112" i="6"/>
  <c r="S187" i="6"/>
  <c r="S78" i="6"/>
  <c r="S212" i="6"/>
  <c r="S135" i="6"/>
  <c r="M81" i="6"/>
  <c r="J81" i="6" s="1"/>
  <c r="S81" i="6"/>
  <c r="M629" i="6"/>
  <c r="J629" i="6" s="1"/>
  <c r="S629" i="6"/>
  <c r="M608" i="6"/>
  <c r="J608" i="6" s="1"/>
  <c r="S608" i="6"/>
  <c r="S557" i="6"/>
  <c r="M557" i="6"/>
  <c r="J557" i="6" s="1"/>
  <c r="S532" i="6"/>
  <c r="M532" i="6"/>
  <c r="J532" i="6" s="1"/>
  <c r="S591" i="6"/>
  <c r="M591" i="6"/>
  <c r="J591" i="6" s="1"/>
  <c r="M408" i="6"/>
  <c r="J408" i="6" s="1"/>
  <c r="S408" i="6"/>
  <c r="M547" i="6"/>
  <c r="J547" i="6" s="1"/>
  <c r="S547" i="6"/>
  <c r="S332" i="6"/>
  <c r="M226" i="6"/>
  <c r="J226" i="6" s="1"/>
  <c r="S226" i="6"/>
  <c r="M162" i="6"/>
  <c r="J162" i="6" s="1"/>
  <c r="S162" i="6"/>
  <c r="M118" i="6"/>
  <c r="J118" i="6" s="1"/>
  <c r="S118" i="6"/>
  <c r="M331" i="6"/>
  <c r="J331" i="6" s="1"/>
  <c r="S331" i="6"/>
  <c r="M345" i="6"/>
  <c r="J345" i="6" s="1"/>
  <c r="S345" i="6"/>
  <c r="M235" i="6"/>
  <c r="J235" i="6" s="1"/>
  <c r="S235" i="6"/>
  <c r="S584" i="6"/>
  <c r="M329" i="6"/>
  <c r="J329" i="6" s="1"/>
  <c r="S329" i="6"/>
  <c r="S174" i="6"/>
  <c r="M174" i="6"/>
  <c r="J174" i="6" s="1"/>
  <c r="M165" i="6"/>
  <c r="J165" i="6" s="1"/>
  <c r="S165" i="6"/>
  <c r="S219" i="6"/>
  <c r="S171" i="6"/>
  <c r="M173" i="6"/>
  <c r="J173" i="6" s="1"/>
  <c r="S173" i="6"/>
  <c r="S68" i="6"/>
  <c r="S144" i="6"/>
  <c r="S51" i="6"/>
  <c r="S196" i="6"/>
  <c r="J172" i="6"/>
  <c r="J104" i="6"/>
  <c r="S80" i="6"/>
  <c r="M419" i="6"/>
  <c r="J419" i="6" s="1"/>
  <c r="S419" i="6"/>
  <c r="M189" i="6"/>
  <c r="J189" i="6" s="1"/>
  <c r="S189" i="6"/>
  <c r="S60" i="6"/>
  <c r="M589" i="6"/>
  <c r="J589" i="6" s="1"/>
  <c r="S589" i="6"/>
  <c r="S534" i="6"/>
  <c r="M534" i="6"/>
  <c r="J534" i="6" s="1"/>
  <c r="M565" i="6"/>
  <c r="J565" i="6" s="1"/>
  <c r="S565" i="6"/>
  <c r="S545" i="6"/>
  <c r="M545" i="6"/>
  <c r="J545" i="6" s="1"/>
  <c r="P600" i="6"/>
  <c r="J600" i="6" s="1"/>
  <c r="S600" i="6"/>
  <c r="S592" i="6"/>
  <c r="P592" i="6"/>
  <c r="J592" i="6" s="1"/>
  <c r="S550" i="6"/>
  <c r="M550" i="6"/>
  <c r="J550" i="6" s="1"/>
  <c r="S401" i="6"/>
  <c r="M401" i="6"/>
  <c r="J401" i="6" s="1"/>
  <c r="S369" i="6"/>
  <c r="M369" i="6"/>
  <c r="J369" i="6" s="1"/>
  <c r="M416" i="6"/>
  <c r="J416" i="6" s="1"/>
  <c r="S416" i="6"/>
  <c r="M202" i="6"/>
  <c r="J202" i="6" s="1"/>
  <c r="S202" i="6"/>
  <c r="M94" i="6"/>
  <c r="S94" i="6"/>
  <c r="M371" i="6"/>
  <c r="J371" i="6" s="1"/>
  <c r="S371" i="6"/>
  <c r="M344" i="6"/>
  <c r="J344" i="6" s="1"/>
  <c r="S344" i="6"/>
  <c r="S580" i="6"/>
  <c r="M580" i="6"/>
  <c r="J580" i="6" s="1"/>
  <c r="S556" i="6"/>
  <c r="M504" i="6"/>
  <c r="J504" i="6" s="1"/>
  <c r="S504" i="6"/>
  <c r="J380" i="6"/>
  <c r="M360" i="6"/>
  <c r="J360" i="6" s="1"/>
  <c r="S360" i="6"/>
  <c r="J211" i="6"/>
  <c r="J179" i="6"/>
  <c r="J135" i="6"/>
  <c r="S568" i="6"/>
  <c r="O507" i="6"/>
  <c r="P328" i="6"/>
  <c r="P507" i="6" s="1"/>
  <c r="J584" i="6"/>
  <c r="J388" i="6"/>
  <c r="M368" i="6"/>
  <c r="J368" i="6" s="1"/>
  <c r="S368" i="6"/>
  <c r="S225" i="6"/>
  <c r="M225" i="6"/>
  <c r="J225" i="6" s="1"/>
  <c r="S195" i="6"/>
  <c r="M129" i="6"/>
  <c r="J129" i="6" s="1"/>
  <c r="S129" i="6"/>
  <c r="S96" i="6"/>
  <c r="J196" i="6"/>
  <c r="J112" i="6"/>
  <c r="M253" i="6"/>
  <c r="J253" i="6" s="1"/>
  <c r="S253" i="6"/>
  <c r="S164" i="6"/>
  <c r="S127" i="6"/>
  <c r="M89" i="6"/>
  <c r="J89" i="6" s="1"/>
  <c r="S89" i="6"/>
  <c r="M613" i="6"/>
  <c r="J613" i="6" s="1"/>
  <c r="S613" i="6"/>
  <c r="M581" i="6"/>
  <c r="J581" i="6" s="1"/>
  <c r="S581" i="6"/>
  <c r="S563" i="6"/>
  <c r="M563" i="6"/>
  <c r="J563" i="6" s="1"/>
  <c r="S521" i="6"/>
  <c r="M521" i="6"/>
  <c r="J521" i="6" s="1"/>
  <c r="P632" i="6"/>
  <c r="J632" i="6" s="1"/>
  <c r="S632" i="6"/>
  <c r="S548" i="6"/>
  <c r="M548" i="6"/>
  <c r="J548" i="6" s="1"/>
  <c r="S364" i="6"/>
  <c r="S264" i="6"/>
  <c r="M264" i="6"/>
  <c r="J264" i="6" s="1"/>
  <c r="M531" i="6"/>
  <c r="J531" i="6" s="1"/>
  <c r="S531" i="6"/>
  <c r="M337" i="6"/>
  <c r="J337" i="6" s="1"/>
  <c r="S337" i="6"/>
  <c r="J348" i="6"/>
  <c r="M178" i="6"/>
  <c r="J178" i="6" s="1"/>
  <c r="S178" i="6"/>
  <c r="M134" i="6"/>
  <c r="J134" i="6" s="1"/>
  <c r="S134" i="6"/>
  <c r="M67" i="6"/>
  <c r="J67" i="6" s="1"/>
  <c r="AF67" i="6" s="1"/>
  <c r="S67" i="6"/>
  <c r="S380" i="6"/>
  <c r="M347" i="6"/>
  <c r="J347" i="6" s="1"/>
  <c r="S347" i="6"/>
  <c r="J568" i="6"/>
  <c r="S640" i="6"/>
  <c r="S388" i="6"/>
  <c r="S190" i="6"/>
  <c r="M190" i="6"/>
  <c r="J190" i="6" s="1"/>
  <c r="S336" i="6"/>
  <c r="M336" i="6"/>
  <c r="J336" i="6" s="1"/>
  <c r="S180" i="6"/>
  <c r="S211" i="6"/>
  <c r="J47" i="6"/>
  <c r="M213" i="6"/>
  <c r="J213" i="6" s="1"/>
  <c r="S213" i="6"/>
  <c r="S188" i="6"/>
  <c r="J164" i="6"/>
  <c r="J80" i="6"/>
  <c r="S179" i="6"/>
  <c r="M251" i="6"/>
  <c r="J251" i="6" s="1"/>
  <c r="S251" i="6"/>
  <c r="J60" i="6"/>
  <c r="S204" i="6"/>
  <c r="S172" i="6"/>
  <c r="M153" i="6" l="1"/>
  <c r="AE382" i="6"/>
  <c r="AE351" i="6"/>
  <c r="AE502" i="6"/>
  <c r="J94" i="6"/>
  <c r="AE94" i="6" s="1"/>
  <c r="AE606" i="6"/>
  <c r="AE255" i="6"/>
  <c r="AE601" i="6"/>
  <c r="AE358" i="6"/>
  <c r="AE638" i="6"/>
  <c r="AE47" i="6"/>
  <c r="AE593" i="6"/>
  <c r="AF175" i="6"/>
  <c r="AE641" i="6"/>
  <c r="AE535" i="6"/>
  <c r="AE514" i="6"/>
  <c r="AE231" i="6"/>
  <c r="AE234" i="6"/>
  <c r="AE227" i="6"/>
  <c r="AE244" i="6"/>
  <c r="AE577" i="6"/>
  <c r="AE346" i="6"/>
  <c r="AF167" i="6"/>
  <c r="AE262" i="6"/>
  <c r="AE506" i="6"/>
  <c r="AE625" i="6"/>
  <c r="AE543" i="6"/>
  <c r="AE622" i="6"/>
  <c r="AE578" i="6"/>
  <c r="AE522" i="6"/>
  <c r="AE569" i="6"/>
  <c r="AE585" i="6"/>
  <c r="P324" i="6"/>
  <c r="AE220" i="6"/>
  <c r="AF521" i="6"/>
  <c r="AE521" i="6"/>
  <c r="AF592" i="6"/>
  <c r="AE592" i="6"/>
  <c r="AF534" i="6"/>
  <c r="AE534" i="6"/>
  <c r="AF532" i="6"/>
  <c r="AE532" i="6"/>
  <c r="AF605" i="6"/>
  <c r="AE605" i="6"/>
  <c r="AF540" i="6"/>
  <c r="AE540" i="6"/>
  <c r="AF513" i="6"/>
  <c r="AE513" i="6"/>
  <c r="AF587" i="6"/>
  <c r="AE587" i="6"/>
  <c r="AF538" i="6"/>
  <c r="AE538" i="6"/>
  <c r="AF635" i="6"/>
  <c r="AE635" i="6"/>
  <c r="AF551" i="6"/>
  <c r="AE551" i="6"/>
  <c r="AF517" i="6"/>
  <c r="AE517" i="6"/>
  <c r="AF633" i="6"/>
  <c r="AE633" i="6"/>
  <c r="AF516" i="6"/>
  <c r="AE516" i="6"/>
  <c r="AF515" i="6"/>
  <c r="AE515" i="6"/>
  <c r="AF597" i="6"/>
  <c r="AE597" i="6"/>
  <c r="AF636" i="6"/>
  <c r="AE636" i="6"/>
  <c r="AF524" i="6"/>
  <c r="AE524" i="6"/>
  <c r="AF567" i="6"/>
  <c r="AE567" i="6"/>
  <c r="AF562" i="6"/>
  <c r="AE562" i="6"/>
  <c r="AF630" i="6"/>
  <c r="AE630" i="6"/>
  <c r="AF631" i="6"/>
  <c r="AE631" i="6"/>
  <c r="AF619" i="6"/>
  <c r="AE619" i="6"/>
  <c r="AF546" i="6"/>
  <c r="AE546" i="6"/>
  <c r="AF574" i="6"/>
  <c r="AE574" i="6"/>
  <c r="AF531" i="6"/>
  <c r="AE531" i="6"/>
  <c r="AF584" i="6"/>
  <c r="AE584" i="6"/>
  <c r="AF568" i="6"/>
  <c r="AE568" i="6"/>
  <c r="AF563" i="6"/>
  <c r="AE563" i="6"/>
  <c r="AF557" i="6"/>
  <c r="AE557" i="6"/>
  <c r="AF616" i="6"/>
  <c r="AE616" i="6"/>
  <c r="AF539" i="6"/>
  <c r="AE539" i="6"/>
  <c r="AF559" i="6"/>
  <c r="AE559" i="6"/>
  <c r="AF556" i="6"/>
  <c r="AE556" i="6"/>
  <c r="AF537" i="6"/>
  <c r="AE537" i="6"/>
  <c r="AF626" i="6"/>
  <c r="AE626" i="6"/>
  <c r="AF600" i="6"/>
  <c r="AE600" i="6"/>
  <c r="AF589" i="6"/>
  <c r="AE589" i="6"/>
  <c r="AF547" i="6"/>
  <c r="AE547" i="6"/>
  <c r="AF596" i="6"/>
  <c r="AE596" i="6"/>
  <c r="AF560" i="6"/>
  <c r="AE560" i="6"/>
  <c r="AF595" i="6"/>
  <c r="AE595" i="6"/>
  <c r="AF564" i="6"/>
  <c r="AE564" i="6"/>
  <c r="AF620" i="6"/>
  <c r="AE620" i="6"/>
  <c r="AF624" i="6"/>
  <c r="AE624" i="6"/>
  <c r="AF599" i="6"/>
  <c r="AE599" i="6"/>
  <c r="AF621" i="6"/>
  <c r="AE621" i="6"/>
  <c r="AF609" i="6"/>
  <c r="AE609" i="6"/>
  <c r="AF519" i="6"/>
  <c r="AE519" i="6"/>
  <c r="AF548" i="6"/>
  <c r="AE548" i="6"/>
  <c r="AF523" i="6"/>
  <c r="AE523" i="6"/>
  <c r="AF615" i="6"/>
  <c r="AE615" i="6"/>
  <c r="AF623" i="6"/>
  <c r="AE623" i="6"/>
  <c r="AF526" i="6"/>
  <c r="AE526" i="6"/>
  <c r="AF579" i="6"/>
  <c r="AE579" i="6"/>
  <c r="AF627" i="6"/>
  <c r="AE627" i="6"/>
  <c r="AF545" i="6"/>
  <c r="AE545" i="6"/>
  <c r="AF581" i="6"/>
  <c r="AE581" i="6"/>
  <c r="AF608" i="6"/>
  <c r="AE608" i="6"/>
  <c r="AF529" i="6"/>
  <c r="AE529" i="6"/>
  <c r="AF542" i="6"/>
  <c r="AE542" i="6"/>
  <c r="AF604" i="6"/>
  <c r="AE604" i="6"/>
  <c r="AF561" i="6"/>
  <c r="AE561" i="6"/>
  <c r="AF617" i="6"/>
  <c r="AE617" i="6"/>
  <c r="AF580" i="6"/>
  <c r="AE580" i="6"/>
  <c r="AF550" i="6"/>
  <c r="AE550" i="6"/>
  <c r="AF591" i="6"/>
  <c r="AE591" i="6"/>
  <c r="AF573" i="6"/>
  <c r="AE573" i="6"/>
  <c r="AF637" i="6"/>
  <c r="AE637" i="6"/>
  <c r="AF576" i="6"/>
  <c r="AE576" i="6"/>
  <c r="AF614" i="6"/>
  <c r="AE614" i="6"/>
  <c r="AF602" i="6"/>
  <c r="AE602" i="6"/>
  <c r="AF541" i="6"/>
  <c r="AE541" i="6"/>
  <c r="AF553" i="6"/>
  <c r="AE553" i="6"/>
  <c r="AF632" i="6"/>
  <c r="AE632" i="6"/>
  <c r="AF613" i="6"/>
  <c r="AE613" i="6"/>
  <c r="AF565" i="6"/>
  <c r="AE565" i="6"/>
  <c r="AF629" i="6"/>
  <c r="AE629" i="6"/>
  <c r="AF575" i="6"/>
  <c r="AE575" i="6"/>
  <c r="AF518" i="6"/>
  <c r="AE518" i="6"/>
  <c r="AF607" i="6"/>
  <c r="AE607" i="6"/>
  <c r="AF612" i="6"/>
  <c r="AE612" i="6"/>
  <c r="AF640" i="6"/>
  <c r="AE640" i="6"/>
  <c r="AF571" i="6"/>
  <c r="AE571" i="6"/>
  <c r="AF525" i="6"/>
  <c r="AE525" i="6"/>
  <c r="AF527" i="6"/>
  <c r="AE527" i="6"/>
  <c r="AF618" i="6"/>
  <c r="AE618" i="6"/>
  <c r="AF530" i="6"/>
  <c r="AE530" i="6"/>
  <c r="AE201" i="6"/>
  <c r="AE399" i="6"/>
  <c r="AE258" i="6"/>
  <c r="AE375" i="6"/>
  <c r="AE367" i="6"/>
  <c r="AE398" i="6"/>
  <c r="AE200" i="6"/>
  <c r="M324" i="6"/>
  <c r="S324" i="6"/>
  <c r="AE177" i="6"/>
  <c r="AF411" i="6"/>
  <c r="AE411" i="6"/>
  <c r="AF363" i="6"/>
  <c r="AE363" i="6"/>
  <c r="AF362" i="6"/>
  <c r="AE362" i="6"/>
  <c r="AF371" i="6"/>
  <c r="AE371" i="6"/>
  <c r="AF355" i="6"/>
  <c r="AE355" i="6"/>
  <c r="AF361" i="6"/>
  <c r="AE361" i="6"/>
  <c r="AF385" i="6"/>
  <c r="AE385" i="6"/>
  <c r="AF504" i="6"/>
  <c r="AE504" i="6"/>
  <c r="AF345" i="6"/>
  <c r="AE345" i="6"/>
  <c r="AF332" i="6"/>
  <c r="AE332" i="6"/>
  <c r="AF339" i="6"/>
  <c r="AE339" i="6"/>
  <c r="AF417" i="6"/>
  <c r="AE417" i="6"/>
  <c r="AF400" i="6"/>
  <c r="AE400" i="6"/>
  <c r="AF372" i="6"/>
  <c r="AE372" i="6"/>
  <c r="AF359" i="6"/>
  <c r="AE359" i="6"/>
  <c r="AF414" i="6"/>
  <c r="AE414" i="6"/>
  <c r="AF337" i="6"/>
  <c r="AE337" i="6"/>
  <c r="AF369" i="6"/>
  <c r="AE369" i="6"/>
  <c r="AF401" i="6"/>
  <c r="AE401" i="6"/>
  <c r="AF419" i="6"/>
  <c r="AE419" i="6"/>
  <c r="AF420" i="6"/>
  <c r="AE420" i="6"/>
  <c r="AF340" i="6"/>
  <c r="AE340" i="6"/>
  <c r="AF393" i="6"/>
  <c r="AE393" i="6"/>
  <c r="AF368" i="6"/>
  <c r="AE368" i="6"/>
  <c r="AF329" i="6"/>
  <c r="AE329" i="6"/>
  <c r="AF331" i="6"/>
  <c r="AE331" i="6"/>
  <c r="AF384" i="6"/>
  <c r="AE384" i="6"/>
  <c r="AF377" i="6"/>
  <c r="AE377" i="6"/>
  <c r="AF352" i="6"/>
  <c r="AE352" i="6"/>
  <c r="AF404" i="6"/>
  <c r="AE404" i="6"/>
  <c r="AF353" i="6"/>
  <c r="AE353" i="6"/>
  <c r="AF376" i="6"/>
  <c r="AE376" i="6"/>
  <c r="AF391" i="6"/>
  <c r="AE391" i="6"/>
  <c r="AF392" i="6"/>
  <c r="AE392" i="6"/>
  <c r="AF505" i="6"/>
  <c r="AE505" i="6"/>
  <c r="AF396" i="6"/>
  <c r="AE396" i="6"/>
  <c r="AF370" i="6"/>
  <c r="AE370" i="6"/>
  <c r="AF342" i="6"/>
  <c r="AE342" i="6"/>
  <c r="AF366" i="6"/>
  <c r="AE366" i="6"/>
  <c r="AF360" i="6"/>
  <c r="AE360" i="6"/>
  <c r="AF344" i="6"/>
  <c r="AE344" i="6"/>
  <c r="AF416" i="6"/>
  <c r="AE416" i="6"/>
  <c r="AF409" i="6"/>
  <c r="AE409" i="6"/>
  <c r="AF395" i="6"/>
  <c r="AE395" i="6"/>
  <c r="AF387" i="6"/>
  <c r="AE387" i="6"/>
  <c r="AF412" i="6"/>
  <c r="AE412" i="6"/>
  <c r="AF403" i="6"/>
  <c r="AE403" i="6"/>
  <c r="AF330" i="6"/>
  <c r="AE330" i="6"/>
  <c r="AF418" i="6"/>
  <c r="AE418" i="6"/>
  <c r="AF503" i="6"/>
  <c r="AE503" i="6"/>
  <c r="AF388" i="6"/>
  <c r="AE388" i="6"/>
  <c r="AF336" i="6"/>
  <c r="AE336" i="6"/>
  <c r="AF347" i="6"/>
  <c r="AE347" i="6"/>
  <c r="AF348" i="6"/>
  <c r="AE348" i="6"/>
  <c r="AF380" i="6"/>
  <c r="AE380" i="6"/>
  <c r="AF408" i="6"/>
  <c r="AE408" i="6"/>
  <c r="AF356" i="6"/>
  <c r="AE356" i="6"/>
  <c r="AF379" i="6"/>
  <c r="AE379" i="6"/>
  <c r="AF386" i="6"/>
  <c r="AE386" i="6"/>
  <c r="AF364" i="6"/>
  <c r="AE364" i="6"/>
  <c r="AF410" i="6"/>
  <c r="AE410" i="6"/>
  <c r="AE254" i="6"/>
  <c r="AE257" i="6"/>
  <c r="AE159" i="6"/>
  <c r="AF159" i="6"/>
  <c r="AE209" i="6"/>
  <c r="AE224" i="6"/>
  <c r="AF191" i="6"/>
  <c r="AE191" i="6"/>
  <c r="AE242" i="6"/>
  <c r="AF164" i="6"/>
  <c r="AE164" i="6"/>
  <c r="AF252" i="6"/>
  <c r="AE252" i="6"/>
  <c r="AF239" i="6"/>
  <c r="AE239" i="6"/>
  <c r="AF165" i="6"/>
  <c r="AE165" i="6"/>
  <c r="AF235" i="6"/>
  <c r="AE235" i="6"/>
  <c r="AF162" i="6"/>
  <c r="AE162" i="6"/>
  <c r="AF205" i="6"/>
  <c r="AE205" i="6"/>
  <c r="AF232" i="6"/>
  <c r="AE232" i="6"/>
  <c r="AF158" i="6"/>
  <c r="AE158" i="6"/>
  <c r="AF170" i="6"/>
  <c r="AE170" i="6"/>
  <c r="AF256" i="6"/>
  <c r="AE256" i="6"/>
  <c r="AF171" i="6"/>
  <c r="AE171" i="6"/>
  <c r="AF190" i="6"/>
  <c r="AE190" i="6"/>
  <c r="AF253" i="6"/>
  <c r="AE253" i="6"/>
  <c r="AF225" i="6"/>
  <c r="AE225" i="6"/>
  <c r="AF189" i="6"/>
  <c r="AE189" i="6"/>
  <c r="AF174" i="6"/>
  <c r="AE174" i="6"/>
  <c r="AF186" i="6"/>
  <c r="AE186" i="6"/>
  <c r="AF260" i="6"/>
  <c r="AE260" i="6"/>
  <c r="AF203" i="6"/>
  <c r="AE203" i="6"/>
  <c r="AF218" i="6"/>
  <c r="AE218" i="6"/>
  <c r="AF214" i="6"/>
  <c r="AE214" i="6"/>
  <c r="AF213" i="6"/>
  <c r="AE213" i="6"/>
  <c r="AF226" i="6"/>
  <c r="AE226" i="6"/>
  <c r="AF236" i="6"/>
  <c r="AE236" i="6"/>
  <c r="AF216" i="6"/>
  <c r="AE216" i="6"/>
  <c r="AF196" i="6"/>
  <c r="AE196" i="6"/>
  <c r="AF179" i="6"/>
  <c r="AE179" i="6"/>
  <c r="AF198" i="6"/>
  <c r="AE198" i="6"/>
  <c r="AF259" i="6"/>
  <c r="AE259" i="6"/>
  <c r="AF181" i="6"/>
  <c r="AE181" i="6"/>
  <c r="AF221" i="6"/>
  <c r="AE221" i="6"/>
  <c r="AF233" i="6"/>
  <c r="AE233" i="6"/>
  <c r="AF182" i="6"/>
  <c r="AE182" i="6"/>
  <c r="AF194" i="6"/>
  <c r="AE194" i="6"/>
  <c r="AF261" i="6"/>
  <c r="AE261" i="6"/>
  <c r="AF222" i="6"/>
  <c r="AE222" i="6"/>
  <c r="AF163" i="6"/>
  <c r="AE163" i="6"/>
  <c r="AF199" i="6"/>
  <c r="AE199" i="6"/>
  <c r="AF217" i="6"/>
  <c r="AE217" i="6"/>
  <c r="AF251" i="6"/>
  <c r="AE251" i="6"/>
  <c r="AF264" i="6"/>
  <c r="AE264" i="6"/>
  <c r="AF211" i="6"/>
  <c r="AE211" i="6"/>
  <c r="AF202" i="6"/>
  <c r="AE202" i="6"/>
  <c r="AF173" i="6"/>
  <c r="AE173" i="6"/>
  <c r="AF240" i="6"/>
  <c r="AE240" i="6"/>
  <c r="AF248" i="6"/>
  <c r="AE248" i="6"/>
  <c r="AF195" i="6"/>
  <c r="AE195" i="6"/>
  <c r="AF204" i="6"/>
  <c r="AE204" i="6"/>
  <c r="AF187" i="6"/>
  <c r="AE187" i="6"/>
  <c r="AF243" i="6"/>
  <c r="AE243" i="6"/>
  <c r="AF249" i="6"/>
  <c r="AE249" i="6"/>
  <c r="AF246" i="6"/>
  <c r="AE246" i="6"/>
  <c r="AF178" i="6"/>
  <c r="AE178" i="6"/>
  <c r="AF172" i="6"/>
  <c r="AE172" i="6"/>
  <c r="AF197" i="6"/>
  <c r="AE197" i="6"/>
  <c r="AF219" i="6"/>
  <c r="AE219" i="6"/>
  <c r="AF210" i="6"/>
  <c r="AE210" i="6"/>
  <c r="AF166" i="6"/>
  <c r="AE166" i="6"/>
  <c r="AF208" i="6"/>
  <c r="AE208" i="6"/>
  <c r="S688" i="6"/>
  <c r="AF134" i="6"/>
  <c r="AE134" i="6"/>
  <c r="AF94" i="6"/>
  <c r="AF128" i="6"/>
  <c r="AE128" i="6"/>
  <c r="AF89" i="6"/>
  <c r="AE89" i="6"/>
  <c r="AF118" i="6"/>
  <c r="AE118" i="6"/>
  <c r="AF143" i="6"/>
  <c r="AE143" i="6"/>
  <c r="AF126" i="6"/>
  <c r="AE126" i="6"/>
  <c r="AF119" i="6"/>
  <c r="AE119" i="6"/>
  <c r="AF81" i="6"/>
  <c r="AE81" i="6"/>
  <c r="AF102" i="6"/>
  <c r="AE102" i="6"/>
  <c r="AF151" i="6"/>
  <c r="AE151" i="6"/>
  <c r="AF144" i="6"/>
  <c r="AE144" i="6"/>
  <c r="AF86" i="6"/>
  <c r="AE86" i="6"/>
  <c r="AF129" i="6"/>
  <c r="AE129" i="6"/>
  <c r="AF104" i="6"/>
  <c r="AE104" i="6"/>
  <c r="AF142" i="6"/>
  <c r="AE142" i="6"/>
  <c r="AF121" i="6"/>
  <c r="AE121" i="6"/>
  <c r="AF105" i="6"/>
  <c r="AE105" i="6"/>
  <c r="AF150" i="6"/>
  <c r="AE150" i="6"/>
  <c r="AF127" i="6"/>
  <c r="AE127" i="6"/>
  <c r="AF120" i="6"/>
  <c r="AE120" i="6"/>
  <c r="AF110" i="6"/>
  <c r="AE110" i="6"/>
  <c r="AF80" i="6"/>
  <c r="AE80" i="6"/>
  <c r="AF112" i="6"/>
  <c r="AE112" i="6"/>
  <c r="AF135" i="6"/>
  <c r="AE135" i="6"/>
  <c r="AF145" i="6"/>
  <c r="AE145" i="6"/>
  <c r="AF113" i="6"/>
  <c r="AE113" i="6"/>
  <c r="AF97" i="6"/>
  <c r="AE97" i="6"/>
  <c r="AF137" i="6"/>
  <c r="AE137" i="6"/>
  <c r="AF152" i="6"/>
  <c r="AE152" i="6"/>
  <c r="AF77" i="6"/>
  <c r="AE77" i="6"/>
  <c r="AF71" i="6"/>
  <c r="AE71" i="6"/>
  <c r="AF70" i="6"/>
  <c r="AE70" i="6"/>
  <c r="AF61" i="6"/>
  <c r="AE61" i="6"/>
  <c r="AF60" i="6"/>
  <c r="AE60" i="6"/>
  <c r="AF53" i="6"/>
  <c r="AE53" i="6"/>
  <c r="S153" i="6"/>
  <c r="AF50" i="6"/>
  <c r="AE50" i="6"/>
  <c r="J328" i="6"/>
  <c r="AE328" i="6" s="1"/>
  <c r="M507" i="6"/>
  <c r="P13" i="6"/>
  <c r="AF47" i="6"/>
  <c r="S507" i="6"/>
  <c r="P688" i="6"/>
  <c r="P12" i="6"/>
  <c r="J157" i="6"/>
  <c r="M688" i="6"/>
  <c r="J688" i="6"/>
  <c r="E21" i="6" s="1"/>
  <c r="AF511" i="6"/>
  <c r="AE153" i="6" l="1"/>
  <c r="AF153" i="6"/>
  <c r="J153" i="6"/>
  <c r="E18" i="6" s="1"/>
  <c r="P18" i="6" s="1"/>
  <c r="AF688" i="6"/>
  <c r="AE688" i="6"/>
  <c r="AE157" i="6"/>
  <c r="AE324" i="6" s="1"/>
  <c r="J324" i="6"/>
  <c r="E19" i="6" s="1"/>
  <c r="AE507" i="6"/>
  <c r="AF157" i="6"/>
  <c r="AF324" i="6" s="1"/>
  <c r="P14" i="6"/>
  <c r="J507" i="6"/>
  <c r="E20" i="6" s="1"/>
  <c r="AF328" i="6"/>
  <c r="AF507" i="6" s="1"/>
  <c r="P19" i="6" l="1"/>
  <c r="P20" i="6"/>
  <c r="P21" i="6" l="1"/>
  <c r="J230" i="7"/>
  <c r="I230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29" i="7"/>
  <c r="I229" i="7"/>
  <c r="J228" i="7"/>
  <c r="I228" i="7"/>
  <c r="J227" i="7"/>
  <c r="I227" i="7"/>
  <c r="J226" i="7"/>
  <c r="I226" i="7"/>
  <c r="J163" i="7"/>
  <c r="I163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2" i="7"/>
  <c r="I162" i="7"/>
  <c r="J161" i="7"/>
  <c r="I161" i="7"/>
  <c r="J160" i="7"/>
  <c r="I160" i="7"/>
  <c r="J159" i="7"/>
  <c r="I159" i="7"/>
  <c r="J98" i="7"/>
  <c r="I98" i="7"/>
  <c r="I92" i="7"/>
  <c r="J92" i="7"/>
  <c r="I67" i="7"/>
  <c r="J67" i="7"/>
  <c r="I107" i="7"/>
  <c r="J107" i="7"/>
  <c r="I48" i="7"/>
  <c r="I47" i="7"/>
  <c r="I44" i="7"/>
  <c r="I20" i="7"/>
  <c r="I21" i="7"/>
  <c r="I22" i="7"/>
  <c r="I23" i="7"/>
  <c r="I24" i="7"/>
  <c r="I25" i="7"/>
  <c r="I19" i="7"/>
  <c r="I49" i="7"/>
  <c r="I53" i="7"/>
  <c r="I52" i="7"/>
  <c r="I321" i="7"/>
  <c r="G321" i="7"/>
  <c r="H321" i="7" s="1"/>
  <c r="I320" i="7"/>
  <c r="G320" i="7"/>
  <c r="H320" i="7" s="1"/>
  <c r="I319" i="7"/>
  <c r="G319" i="7"/>
  <c r="H319" i="7" s="1"/>
  <c r="I318" i="7"/>
  <c r="G318" i="7"/>
  <c r="H318" i="7" s="1"/>
  <c r="B318" i="7"/>
  <c r="B319" i="7" s="1"/>
  <c r="B320" i="7" s="1"/>
  <c r="B321" i="7" s="1"/>
  <c r="I317" i="7"/>
  <c r="G317" i="7"/>
  <c r="H317" i="7" s="1"/>
  <c r="I312" i="7"/>
  <c r="G312" i="7"/>
  <c r="H312" i="7" s="1"/>
  <c r="I311" i="7"/>
  <c r="G311" i="7"/>
  <c r="H311" i="7" s="1"/>
  <c r="I310" i="7"/>
  <c r="G310" i="7"/>
  <c r="H310" i="7" s="1"/>
  <c r="I309" i="7"/>
  <c r="G309" i="7"/>
  <c r="H309" i="7" s="1"/>
  <c r="B309" i="7"/>
  <c r="B310" i="7" s="1"/>
  <c r="B311" i="7" s="1"/>
  <c r="B312" i="7" s="1"/>
  <c r="I308" i="7"/>
  <c r="G308" i="7"/>
  <c r="H308" i="7" s="1"/>
  <c r="I303" i="7"/>
  <c r="G303" i="7"/>
  <c r="H303" i="7" s="1"/>
  <c r="I302" i="7"/>
  <c r="G302" i="7"/>
  <c r="H302" i="7" s="1"/>
  <c r="I301" i="7"/>
  <c r="G301" i="7"/>
  <c r="H301" i="7" s="1"/>
  <c r="I300" i="7"/>
  <c r="G300" i="7"/>
  <c r="H300" i="7" s="1"/>
  <c r="B300" i="7"/>
  <c r="B301" i="7" s="1"/>
  <c r="B302" i="7" s="1"/>
  <c r="B303" i="7" s="1"/>
  <c r="I299" i="7"/>
  <c r="G299" i="7"/>
  <c r="H299" i="7" s="1"/>
  <c r="I294" i="7"/>
  <c r="G294" i="7"/>
  <c r="H294" i="7" s="1"/>
  <c r="I293" i="7"/>
  <c r="G293" i="7"/>
  <c r="H293" i="7" s="1"/>
  <c r="I292" i="7"/>
  <c r="G292" i="7"/>
  <c r="H292" i="7" s="1"/>
  <c r="I291" i="7"/>
  <c r="G291" i="7"/>
  <c r="H291" i="7" s="1"/>
  <c r="B291" i="7"/>
  <c r="B292" i="7" s="1"/>
  <c r="B293" i="7" s="1"/>
  <c r="B294" i="7" s="1"/>
  <c r="I290" i="7"/>
  <c r="G290" i="7"/>
  <c r="H290" i="7" s="1"/>
  <c r="I285" i="7"/>
  <c r="G285" i="7"/>
  <c r="H285" i="7" s="1"/>
  <c r="I284" i="7"/>
  <c r="G284" i="7"/>
  <c r="H284" i="7" s="1"/>
  <c r="I283" i="7"/>
  <c r="G283" i="7"/>
  <c r="H283" i="7" s="1"/>
  <c r="I282" i="7"/>
  <c r="G282" i="7"/>
  <c r="H282" i="7" s="1"/>
  <c r="B282" i="7"/>
  <c r="B283" i="7" s="1"/>
  <c r="B284" i="7" s="1"/>
  <c r="B285" i="7" s="1"/>
  <c r="I281" i="7"/>
  <c r="G281" i="7"/>
  <c r="H281" i="7" s="1"/>
  <c r="J271" i="7"/>
  <c r="I271" i="7"/>
  <c r="J270" i="7"/>
  <c r="I270" i="7"/>
  <c r="J269" i="7"/>
  <c r="I269" i="7"/>
  <c r="J268" i="7"/>
  <c r="I268" i="7"/>
  <c r="J267" i="7"/>
  <c r="I267" i="7"/>
  <c r="E244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E174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E108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7" i="7"/>
  <c r="I97" i="7"/>
  <c r="J96" i="7"/>
  <c r="I96" i="7"/>
  <c r="J95" i="7"/>
  <c r="I95" i="7"/>
  <c r="J94" i="7"/>
  <c r="I94" i="7"/>
  <c r="J93" i="7"/>
  <c r="I93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I51" i="7"/>
  <c r="I50" i="7"/>
  <c r="I46" i="7"/>
  <c r="I45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J15" i="7"/>
  <c r="J244" i="7" l="1"/>
  <c r="I13" i="7" s="1"/>
  <c r="I244" i="7"/>
  <c r="I9" i="7" s="1"/>
  <c r="J174" i="7"/>
  <c r="H13" i="7" s="1"/>
  <c r="I174" i="7"/>
  <c r="H9" i="7" s="1"/>
  <c r="J108" i="7"/>
  <c r="G13" i="7" s="1"/>
  <c r="I108" i="7"/>
  <c r="G9" i="7" s="1"/>
  <c r="I54" i="7"/>
  <c r="F9" i="7" s="1"/>
  <c r="I322" i="7"/>
  <c r="I286" i="7"/>
  <c r="I304" i="7"/>
  <c r="I313" i="7"/>
  <c r="H295" i="7"/>
  <c r="H313" i="7"/>
  <c r="I272" i="7"/>
  <c r="J9" i="7" s="1"/>
  <c r="H286" i="7"/>
  <c r="I295" i="7"/>
  <c r="J272" i="7"/>
  <c r="J13" i="7" s="1"/>
  <c r="H304" i="7"/>
  <c r="F8" i="7"/>
  <c r="H322" i="7"/>
  <c r="I8" i="7" l="1"/>
  <c r="G8" i="7"/>
  <c r="H8" i="7"/>
  <c r="K11" i="7"/>
  <c r="K15" i="7"/>
  <c r="K13" i="7"/>
  <c r="J8" i="7"/>
  <c r="K9" i="7" l="1"/>
  <c r="K8" i="7"/>
  <c r="F30" i="5"/>
  <c r="G30" i="5" s="1"/>
  <c r="F29" i="5"/>
  <c r="F28" i="5"/>
  <c r="F27" i="5"/>
  <c r="F26" i="5"/>
  <c r="F25" i="5"/>
  <c r="F23" i="5"/>
  <c r="F24" i="5"/>
  <c r="F22" i="5"/>
  <c r="F21" i="5"/>
  <c r="F20" i="5"/>
  <c r="F19" i="5"/>
  <c r="F18" i="5"/>
  <c r="F17" i="5"/>
  <c r="F16" i="5"/>
  <c r="F15" i="5"/>
  <c r="F14" i="5"/>
  <c r="F13" i="5"/>
  <c r="F12" i="5"/>
  <c r="C7" i="5"/>
  <c r="C6" i="5"/>
  <c r="F81" i="5" s="1"/>
  <c r="C5" i="5"/>
  <c r="C4" i="5"/>
  <c r="F36" i="5" s="1"/>
  <c r="N49" i="5"/>
  <c r="M49" i="5"/>
  <c r="F100" i="5" l="1"/>
  <c r="F99" i="5"/>
  <c r="G99" i="5" s="1"/>
  <c r="F98" i="5"/>
  <c r="H98" i="5" s="1"/>
  <c r="F76" i="5"/>
  <c r="H76" i="5" s="1"/>
  <c r="F88" i="5"/>
  <c r="H88" i="5" s="1"/>
  <c r="F79" i="5"/>
  <c r="F86" i="5"/>
  <c r="G86" i="5" s="1"/>
  <c r="F78" i="5"/>
  <c r="G78" i="5" s="1"/>
  <c r="F95" i="5"/>
  <c r="F84" i="5"/>
  <c r="H84" i="5" s="1"/>
  <c r="F94" i="5"/>
  <c r="H94" i="5" s="1"/>
  <c r="F83" i="5"/>
  <c r="F101" i="5"/>
  <c r="G101" i="5" s="1"/>
  <c r="F90" i="5"/>
  <c r="H90" i="5" s="1"/>
  <c r="F82" i="5"/>
  <c r="H82" i="5" s="1"/>
  <c r="F80" i="5"/>
  <c r="G80" i="5" s="1"/>
  <c r="F87" i="5"/>
  <c r="F97" i="5"/>
  <c r="F96" i="5"/>
  <c r="H96" i="5" s="1"/>
  <c r="F85" i="5"/>
  <c r="H85" i="5" s="1"/>
  <c r="F77" i="5"/>
  <c r="H77" i="5" s="1"/>
  <c r="F75" i="5"/>
  <c r="H75" i="5" s="1"/>
  <c r="F89" i="5"/>
  <c r="G89" i="5" s="1"/>
  <c r="H30" i="5"/>
  <c r="F49" i="5"/>
  <c r="G49" i="5" s="1"/>
  <c r="F48" i="5"/>
  <c r="H48" i="5" s="1"/>
  <c r="F47" i="5"/>
  <c r="G47" i="5" s="1"/>
  <c r="F42" i="5"/>
  <c r="F41" i="5"/>
  <c r="H41" i="5" s="1"/>
  <c r="F40" i="5"/>
  <c r="G40" i="5" s="1"/>
  <c r="F46" i="5"/>
  <c r="H46" i="5" s="1"/>
  <c r="F39" i="5"/>
  <c r="G39" i="5" s="1"/>
  <c r="H83" i="5"/>
  <c r="F35" i="5"/>
  <c r="F45" i="5"/>
  <c r="G45" i="5" s="1"/>
  <c r="F38" i="5"/>
  <c r="H38" i="5" s="1"/>
  <c r="F51" i="5"/>
  <c r="H51" i="5" s="1"/>
  <c r="F44" i="5"/>
  <c r="H44" i="5" s="1"/>
  <c r="F37" i="5"/>
  <c r="F50" i="5"/>
  <c r="H50" i="5" s="1"/>
  <c r="F43" i="5"/>
  <c r="H43" i="5" s="1"/>
  <c r="F65" i="5"/>
  <c r="H65" i="5" s="1"/>
  <c r="F70" i="5"/>
  <c r="H70" i="5" s="1"/>
  <c r="F64" i="5"/>
  <c r="H64" i="5" s="1"/>
  <c r="F56" i="5"/>
  <c r="H56" i="5" s="1"/>
  <c r="F59" i="5"/>
  <c r="H59" i="5" s="1"/>
  <c r="F69" i="5"/>
  <c r="H69" i="5" s="1"/>
  <c r="F61" i="5"/>
  <c r="G100" i="5"/>
  <c r="F60" i="5"/>
  <c r="H60" i="5" s="1"/>
  <c r="F66" i="5"/>
  <c r="F71" i="5"/>
  <c r="H71" i="5" s="1"/>
  <c r="H36" i="5"/>
  <c r="F57" i="5"/>
  <c r="H57" i="5" s="1"/>
  <c r="F62" i="5"/>
  <c r="G62" i="5" s="1"/>
  <c r="F67" i="5"/>
  <c r="H67" i="5" s="1"/>
  <c r="F58" i="5"/>
  <c r="F63" i="5"/>
  <c r="H63" i="5" s="1"/>
  <c r="F68" i="5"/>
  <c r="H101" i="5" l="1"/>
  <c r="G83" i="5"/>
  <c r="G84" i="5"/>
  <c r="G94" i="5"/>
  <c r="H45" i="5"/>
  <c r="H49" i="5"/>
  <c r="G43" i="5"/>
  <c r="G76" i="5"/>
  <c r="G75" i="5"/>
  <c r="G85" i="5"/>
  <c r="G90" i="5"/>
  <c r="G50" i="5"/>
  <c r="G51" i="5"/>
  <c r="G48" i="5"/>
  <c r="H86" i="5"/>
  <c r="H78" i="5"/>
  <c r="G65" i="5"/>
  <c r="G64" i="5"/>
  <c r="G98" i="5"/>
  <c r="H99" i="5"/>
  <c r="H39" i="5"/>
  <c r="G71" i="5"/>
  <c r="G77" i="5"/>
  <c r="G88" i="5"/>
  <c r="G63" i="5"/>
  <c r="G87" i="5"/>
  <c r="H87" i="5"/>
  <c r="H79" i="5"/>
  <c r="G79" i="5"/>
  <c r="H80" i="5"/>
  <c r="H89" i="5"/>
  <c r="G82" i="5"/>
  <c r="H81" i="5"/>
  <c r="G81" i="5"/>
  <c r="G46" i="5"/>
  <c r="G70" i="5"/>
  <c r="G41" i="5"/>
  <c r="H47" i="5"/>
  <c r="G38" i="5"/>
  <c r="G44" i="5"/>
  <c r="G69" i="5"/>
  <c r="G56" i="5"/>
  <c r="H40" i="5"/>
  <c r="H100" i="5"/>
  <c r="G36" i="5"/>
  <c r="G59" i="5"/>
  <c r="G60" i="5"/>
  <c r="G61" i="5"/>
  <c r="H61" i="5"/>
  <c r="H62" i="5"/>
  <c r="H97" i="5"/>
  <c r="G97" i="5"/>
  <c r="G96" i="5"/>
  <c r="H58" i="5"/>
  <c r="G58" i="5"/>
  <c r="H95" i="5"/>
  <c r="G95" i="5"/>
  <c r="G67" i="5"/>
  <c r="H68" i="5"/>
  <c r="G68" i="5"/>
  <c r="G42" i="5"/>
  <c r="H42" i="5"/>
  <c r="H66" i="5"/>
  <c r="G66" i="5"/>
  <c r="G57" i="5"/>
  <c r="H37" i="5"/>
  <c r="G37" i="5"/>
  <c r="G35" i="5"/>
  <c r="H35" i="5"/>
  <c r="H22" i="5"/>
  <c r="G22" i="5"/>
  <c r="H17" i="5"/>
  <c r="G17" i="5"/>
  <c r="H14" i="5"/>
  <c r="G14" i="5"/>
  <c r="H29" i="5"/>
  <c r="G29" i="5"/>
  <c r="H23" i="5"/>
  <c r="G23" i="5"/>
  <c r="H27" i="5"/>
  <c r="G27" i="5"/>
  <c r="H15" i="5"/>
  <c r="G15" i="5"/>
  <c r="H19" i="5"/>
  <c r="G19" i="5"/>
  <c r="H24" i="5"/>
  <c r="G24" i="5"/>
  <c r="H28" i="5"/>
  <c r="G28" i="5"/>
  <c r="H16" i="5"/>
  <c r="G16" i="5"/>
  <c r="H26" i="5"/>
  <c r="G26" i="5"/>
  <c r="G20" i="5"/>
  <c r="H20" i="5"/>
  <c r="H21" i="5"/>
  <c r="G21" i="5"/>
  <c r="H18" i="5"/>
  <c r="G18" i="5"/>
  <c r="G12" i="5"/>
  <c r="H12" i="5"/>
  <c r="H13" i="5"/>
  <c r="G13" i="5"/>
  <c r="H25" i="5"/>
  <c r="G25" i="5"/>
  <c r="H31" i="5" l="1"/>
  <c r="G31" i="5"/>
  <c r="G113" i="5"/>
  <c r="H113" i="5"/>
  <c r="G72" i="5"/>
  <c r="D5" i="5" s="1"/>
  <c r="H52" i="5"/>
  <c r="E4" i="5" s="1"/>
  <c r="H91" i="5"/>
  <c r="E6" i="5" s="1"/>
  <c r="G91" i="5"/>
  <c r="D6" i="5" s="1"/>
  <c r="H102" i="5"/>
  <c r="E7" i="5" s="1"/>
  <c r="H72" i="5"/>
  <c r="E5" i="5" s="1"/>
  <c r="G102" i="5"/>
  <c r="D7" i="5" s="1"/>
  <c r="G52" i="5"/>
  <c r="D4" i="5" s="1"/>
  <c r="R41" i="4"/>
  <c r="R39" i="4"/>
  <c r="R38" i="4"/>
  <c r="R36" i="4"/>
  <c r="R37" i="4"/>
  <c r="R35" i="4"/>
  <c r="R34" i="4"/>
  <c r="R32" i="4"/>
  <c r="R31" i="4"/>
  <c r="R33" i="4"/>
  <c r="Y30" i="2"/>
  <c r="X30" i="2"/>
  <c r="W30" i="2"/>
  <c r="V30" i="2"/>
  <c r="S52" i="2"/>
  <c r="U52" i="2" s="1"/>
  <c r="S51" i="2"/>
  <c r="U51" i="2" s="1"/>
  <c r="R52" i="2"/>
  <c r="R51" i="2"/>
  <c r="G52" i="2"/>
  <c r="Q52" i="2" s="1"/>
  <c r="Z52" i="2"/>
  <c r="G51" i="2"/>
  <c r="Q51" i="2" s="1"/>
  <c r="Z51" i="2"/>
  <c r="R40" i="4"/>
  <c r="S40" i="4"/>
  <c r="U40" i="4" s="1"/>
  <c r="S50" i="2"/>
  <c r="U50" i="2" s="1"/>
  <c r="S42" i="2"/>
  <c r="S40" i="2"/>
  <c r="S38" i="2"/>
  <c r="S37" i="2"/>
  <c r="S36" i="2"/>
  <c r="S35" i="2"/>
  <c r="S32" i="2"/>
  <c r="S41" i="4"/>
  <c r="U41" i="4" s="1"/>
  <c r="S39" i="4"/>
  <c r="U39" i="4" s="1"/>
  <c r="S38" i="4"/>
  <c r="U38" i="4" s="1"/>
  <c r="S37" i="4"/>
  <c r="U37" i="4" s="1"/>
  <c r="S36" i="4"/>
  <c r="U36" i="4" s="1"/>
  <c r="S35" i="4"/>
  <c r="U35" i="4" s="1"/>
  <c r="S34" i="4"/>
  <c r="U34" i="4" s="1"/>
  <c r="S33" i="4"/>
  <c r="S32" i="4"/>
  <c r="U32" i="4" s="1"/>
  <c r="S31" i="4"/>
  <c r="S49" i="2"/>
  <c r="U49" i="2" s="1"/>
  <c r="S48" i="2"/>
  <c r="U48" i="2" s="1"/>
  <c r="S47" i="2"/>
  <c r="U47" i="2" s="1"/>
  <c r="S46" i="2"/>
  <c r="U46" i="2" s="1"/>
  <c r="S45" i="2"/>
  <c r="U45" i="2" s="1"/>
  <c r="S44" i="2"/>
  <c r="S43" i="2"/>
  <c r="S41" i="2"/>
  <c r="S39" i="2"/>
  <c r="S34" i="2"/>
  <c r="S33" i="2"/>
  <c r="S31" i="2"/>
  <c r="Z41" i="4"/>
  <c r="G41" i="4"/>
  <c r="Q41" i="4" s="1"/>
  <c r="Z40" i="4"/>
  <c r="Q40" i="4"/>
  <c r="G40" i="4"/>
  <c r="Z39" i="4"/>
  <c r="G39" i="4"/>
  <c r="Q39" i="4" s="1"/>
  <c r="Z38" i="4"/>
  <c r="G38" i="4"/>
  <c r="Q38" i="4" s="1"/>
  <c r="Z37" i="4"/>
  <c r="G37" i="4"/>
  <c r="Q37" i="4" s="1"/>
  <c r="Z36" i="4"/>
  <c r="G36" i="4"/>
  <c r="Q36" i="4" s="1"/>
  <c r="Z35" i="4"/>
  <c r="G35" i="4"/>
  <c r="Q35" i="4" s="1"/>
  <c r="Z34" i="4"/>
  <c r="G34" i="4"/>
  <c r="Q34" i="4" s="1"/>
  <c r="Z33" i="4"/>
  <c r="U33" i="4"/>
  <c r="G33" i="4"/>
  <c r="Q33" i="4" s="1"/>
  <c r="Z32" i="4"/>
  <c r="G32" i="4"/>
  <c r="Q32" i="4" s="1"/>
  <c r="A32" i="4"/>
  <c r="A33" i="4" s="1"/>
  <c r="A34" i="4" s="1"/>
  <c r="A35" i="4" s="1"/>
  <c r="A36" i="4" s="1"/>
  <c r="A37" i="4" s="1"/>
  <c r="A38" i="4" s="1"/>
  <c r="A39" i="4" s="1"/>
  <c r="A40" i="4" s="1"/>
  <c r="A41" i="4" s="1"/>
  <c r="G31" i="4"/>
  <c r="Z31" i="4"/>
  <c r="Y30" i="4"/>
  <c r="X30" i="4"/>
  <c r="W30" i="4"/>
  <c r="V30" i="4"/>
  <c r="O30" i="4"/>
  <c r="AA29" i="4"/>
  <c r="N26" i="4"/>
  <c r="N30" i="4" s="1"/>
  <c r="N9" i="4" s="1"/>
  <c r="N11" i="4" s="1"/>
  <c r="M26" i="4"/>
  <c r="M30" i="4" s="1"/>
  <c r="M9" i="4" s="1"/>
  <c r="M11" i="4" s="1"/>
  <c r="L26" i="4"/>
  <c r="L30" i="4" s="1"/>
  <c r="L9" i="4" s="1"/>
  <c r="L11" i="4" s="1"/>
  <c r="K26" i="4"/>
  <c r="K30" i="4" s="1"/>
  <c r="K9" i="4" s="1"/>
  <c r="K11" i="4" s="1"/>
  <c r="J26" i="4"/>
  <c r="J30" i="4" s="1"/>
  <c r="J9" i="4" s="1"/>
  <c r="J11" i="4" s="1"/>
  <c r="I26" i="4"/>
  <c r="I30" i="4" s="1"/>
  <c r="I9" i="4" s="1"/>
  <c r="I11" i="4" s="1"/>
  <c r="H26" i="4"/>
  <c r="H30" i="4" s="1"/>
  <c r="H9" i="4" s="1"/>
  <c r="G22" i="4"/>
  <c r="F22" i="4"/>
  <c r="D22" i="4"/>
  <c r="C22" i="4"/>
  <c r="G21" i="4"/>
  <c r="F21" i="4"/>
  <c r="E21" i="4"/>
  <c r="D21" i="4"/>
  <c r="C21" i="4"/>
  <c r="G20" i="4"/>
  <c r="F20" i="4"/>
  <c r="D20" i="4"/>
  <c r="C20" i="4"/>
  <c r="G19" i="4"/>
  <c r="F19" i="4"/>
  <c r="D19" i="4"/>
  <c r="C19" i="4"/>
  <c r="G18" i="4"/>
  <c r="F18" i="4"/>
  <c r="D18" i="4"/>
  <c r="C18" i="4"/>
  <c r="G17" i="4"/>
  <c r="F17" i="4"/>
  <c r="D17" i="4"/>
  <c r="C17" i="4"/>
  <c r="G16" i="4"/>
  <c r="F16" i="4"/>
  <c r="D16" i="4"/>
  <c r="C16" i="4"/>
  <c r="G15" i="4"/>
  <c r="F15" i="4"/>
  <c r="D15" i="4"/>
  <c r="C15" i="4"/>
  <c r="J5" i="4"/>
  <c r="J4" i="4"/>
  <c r="J3" i="4"/>
  <c r="J2" i="4"/>
  <c r="R50" i="2"/>
  <c r="R42" i="2"/>
  <c r="R40" i="2"/>
  <c r="R39" i="2"/>
  <c r="R38" i="2"/>
  <c r="R37" i="2"/>
  <c r="R36" i="2"/>
  <c r="R35" i="2"/>
  <c r="R32" i="2"/>
  <c r="R31" i="2"/>
  <c r="Q50" i="2"/>
  <c r="Q42" i="2"/>
  <c r="Q40" i="2"/>
  <c r="Q38" i="2"/>
  <c r="Q37" i="2"/>
  <c r="Q36" i="2"/>
  <c r="Q35" i="2"/>
  <c r="Q32" i="2"/>
  <c r="G45" i="2"/>
  <c r="Q45" i="2" s="1"/>
  <c r="R45" i="2"/>
  <c r="Z45" i="2"/>
  <c r="G46" i="2"/>
  <c r="Q46" i="2" s="1"/>
  <c r="R46" i="2"/>
  <c r="Z46" i="2"/>
  <c r="G47" i="2"/>
  <c r="Q47" i="2" s="1"/>
  <c r="R47" i="2"/>
  <c r="Z47" i="2"/>
  <c r="G48" i="2"/>
  <c r="Q48" i="2" s="1"/>
  <c r="Z48" i="2"/>
  <c r="G49" i="2"/>
  <c r="Q49" i="2" s="1"/>
  <c r="R49" i="2"/>
  <c r="Z49" i="2"/>
  <c r="G50" i="2"/>
  <c r="Z50" i="2"/>
  <c r="Z34" i="2"/>
  <c r="G44" i="2"/>
  <c r="Z44" i="2"/>
  <c r="G43" i="2"/>
  <c r="Z43" i="2"/>
  <c r="Z42" i="2"/>
  <c r="G42" i="2"/>
  <c r="Z41" i="2"/>
  <c r="R41" i="2"/>
  <c r="G41" i="2"/>
  <c r="Q41" i="2" s="1"/>
  <c r="G40" i="2"/>
  <c r="Z40" i="2"/>
  <c r="A32" i="2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G39" i="2"/>
  <c r="G38" i="2"/>
  <c r="Z38" i="2"/>
  <c r="G37" i="2"/>
  <c r="G36" i="2"/>
  <c r="Z36" i="2"/>
  <c r="G35" i="2"/>
  <c r="G34" i="2"/>
  <c r="G33" i="2"/>
  <c r="G32" i="2"/>
  <c r="A34" i="3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J50" i="3"/>
  <c r="J49" i="3"/>
  <c r="J48" i="3"/>
  <c r="D50" i="3"/>
  <c r="D49" i="3"/>
  <c r="D48" i="3"/>
  <c r="S50" i="3"/>
  <c r="S49" i="3"/>
  <c r="S48" i="3"/>
  <c r="J47" i="3"/>
  <c r="I47" i="3"/>
  <c r="W47" i="3"/>
  <c r="D46" i="3"/>
  <c r="V46" i="3" s="1"/>
  <c r="B46" i="3"/>
  <c r="D45" i="3"/>
  <c r="U45" i="3" s="1"/>
  <c r="B45" i="3"/>
  <c r="D44" i="3"/>
  <c r="V44" i="3" s="1"/>
  <c r="B44" i="3"/>
  <c r="D43" i="3"/>
  <c r="B43" i="3"/>
  <c r="D42" i="3"/>
  <c r="B42" i="3"/>
  <c r="D41" i="3"/>
  <c r="D40" i="3"/>
  <c r="B41" i="3"/>
  <c r="B40" i="3"/>
  <c r="D39" i="3"/>
  <c r="B39" i="3"/>
  <c r="D38" i="3"/>
  <c r="B38" i="3"/>
  <c r="D37" i="3"/>
  <c r="B37" i="3"/>
  <c r="D36" i="3"/>
  <c r="D35" i="3"/>
  <c r="D34" i="3"/>
  <c r="J34" i="3" s="1"/>
  <c r="J9" i="1" s="1"/>
  <c r="D33" i="3"/>
  <c r="J33" i="3" s="1"/>
  <c r="B36" i="3"/>
  <c r="B35" i="3"/>
  <c r="B34" i="3"/>
  <c r="B33" i="3"/>
  <c r="K22" i="1"/>
  <c r="K21" i="1"/>
  <c r="K20" i="1"/>
  <c r="N16" i="1"/>
  <c r="N12" i="1"/>
  <c r="S30" i="2" l="1"/>
  <c r="E9" i="2" s="1"/>
  <c r="M11" i="5"/>
  <c r="D3" i="5"/>
  <c r="D8" i="5" s="1"/>
  <c r="E3" i="5"/>
  <c r="E8" i="5" s="1"/>
  <c r="N11" i="5"/>
  <c r="K31" i="5"/>
  <c r="Z30" i="4"/>
  <c r="S9" i="4" s="1"/>
  <c r="H11" i="4"/>
  <c r="O9" i="4"/>
  <c r="Q31" i="4"/>
  <c r="Q30" i="4" s="1"/>
  <c r="F9" i="4" s="1"/>
  <c r="F11" i="4" s="1"/>
  <c r="R30" i="4"/>
  <c r="G9" i="4" s="1"/>
  <c r="T30" i="4"/>
  <c r="R9" i="4" s="1"/>
  <c r="Q43" i="2"/>
  <c r="R43" i="2"/>
  <c r="Z37" i="2"/>
  <c r="Q39" i="2"/>
  <c r="Q44" i="2"/>
  <c r="Z39" i="2"/>
  <c r="U40" i="2"/>
  <c r="U44" i="2"/>
  <c r="R44" i="2"/>
  <c r="Z35" i="2"/>
  <c r="Z32" i="2"/>
  <c r="Z33" i="2"/>
  <c r="Q33" i="2"/>
  <c r="U39" i="2"/>
  <c r="R33" i="2"/>
  <c r="Q34" i="2"/>
  <c r="R34" i="2"/>
  <c r="W45" i="3"/>
  <c r="T47" i="3"/>
  <c r="U47" i="3"/>
  <c r="V47" i="3"/>
  <c r="U46" i="3"/>
  <c r="J46" i="3"/>
  <c r="J22" i="1" s="1"/>
  <c r="J8" i="1"/>
  <c r="W46" i="3"/>
  <c r="I46" i="3"/>
  <c r="I22" i="1" s="1"/>
  <c r="M22" i="1" s="1"/>
  <c r="T46" i="3"/>
  <c r="U44" i="3"/>
  <c r="V45" i="3"/>
  <c r="W44" i="3"/>
  <c r="I45" i="3"/>
  <c r="I21" i="1" s="1"/>
  <c r="I44" i="3"/>
  <c r="I20" i="1" s="1"/>
  <c r="J45" i="3"/>
  <c r="J21" i="1" s="1"/>
  <c r="J44" i="3"/>
  <c r="J20" i="1" s="1"/>
  <c r="T45" i="3"/>
  <c r="T44" i="3"/>
  <c r="N24" i="1"/>
  <c r="G9" i="1"/>
  <c r="G16" i="1"/>
  <c r="G18" i="1"/>
  <c r="G31" i="2"/>
  <c r="Q30" i="3"/>
  <c r="P30" i="3"/>
  <c r="O30" i="3"/>
  <c r="N30" i="3"/>
  <c r="M30" i="3"/>
  <c r="L30" i="3"/>
  <c r="K30" i="3"/>
  <c r="G27" i="3"/>
  <c r="F27" i="3"/>
  <c r="D27" i="3"/>
  <c r="C27" i="3"/>
  <c r="G26" i="3"/>
  <c r="F26" i="3"/>
  <c r="D26" i="3"/>
  <c r="C26" i="3"/>
  <c r="G25" i="3"/>
  <c r="F25" i="3"/>
  <c r="D25" i="3"/>
  <c r="C25" i="3"/>
  <c r="G24" i="3"/>
  <c r="F24" i="3"/>
  <c r="D24" i="3"/>
  <c r="C24" i="3"/>
  <c r="J23" i="3"/>
  <c r="G23" i="3"/>
  <c r="F23" i="3"/>
  <c r="D23" i="3"/>
  <c r="C23" i="3"/>
  <c r="G22" i="3"/>
  <c r="F22" i="3"/>
  <c r="D22" i="3"/>
  <c r="C22" i="3"/>
  <c r="G21" i="3"/>
  <c r="F21" i="3"/>
  <c r="D21" i="3"/>
  <c r="C21" i="3"/>
  <c r="J20" i="3"/>
  <c r="J21" i="3" s="1"/>
  <c r="J5" i="3"/>
  <c r="J3" i="3"/>
  <c r="AA29" i="2"/>
  <c r="U35" i="2"/>
  <c r="N26" i="2"/>
  <c r="M26" i="2"/>
  <c r="L26" i="2"/>
  <c r="K26" i="2"/>
  <c r="J26" i="2"/>
  <c r="I26" i="2"/>
  <c r="H26" i="2"/>
  <c r="G22" i="2"/>
  <c r="F22" i="2"/>
  <c r="D22" i="2"/>
  <c r="C22" i="2"/>
  <c r="G21" i="2"/>
  <c r="F21" i="2"/>
  <c r="E21" i="2"/>
  <c r="D21" i="2"/>
  <c r="C21" i="2"/>
  <c r="G20" i="2"/>
  <c r="F20" i="2"/>
  <c r="D20" i="2"/>
  <c r="C20" i="2"/>
  <c r="G19" i="2"/>
  <c r="F19" i="2"/>
  <c r="D19" i="2"/>
  <c r="C19" i="2"/>
  <c r="G18" i="2"/>
  <c r="F18" i="2"/>
  <c r="D18" i="2"/>
  <c r="C18" i="2"/>
  <c r="G17" i="2"/>
  <c r="F17" i="2"/>
  <c r="D17" i="2"/>
  <c r="C17" i="2"/>
  <c r="G16" i="2"/>
  <c r="F16" i="2"/>
  <c r="D16" i="2"/>
  <c r="C16" i="2"/>
  <c r="G15" i="2"/>
  <c r="F15" i="2"/>
  <c r="D15" i="2"/>
  <c r="C15" i="2"/>
  <c r="J5" i="2"/>
  <c r="J4" i="2"/>
  <c r="J3" i="2"/>
  <c r="J2" i="2"/>
  <c r="R30" i="2" l="1"/>
  <c r="U31" i="4"/>
  <c r="U30" i="4" s="1"/>
  <c r="S30" i="4"/>
  <c r="E9" i="4" s="1"/>
  <c r="E11" i="4" s="1"/>
  <c r="P9" i="4"/>
  <c r="P11" i="4" s="1"/>
  <c r="O11" i="4"/>
  <c r="Q9" i="4"/>
  <c r="G11" i="4"/>
  <c r="Z33" i="3"/>
  <c r="G8" i="1"/>
  <c r="U43" i="2"/>
  <c r="U33" i="2"/>
  <c r="U38" i="2"/>
  <c r="U36" i="2"/>
  <c r="U41" i="2"/>
  <c r="U34" i="2"/>
  <c r="U42" i="2"/>
  <c r="U37" i="2"/>
  <c r="T30" i="2"/>
  <c r="G11" i="1"/>
  <c r="L30" i="2"/>
  <c r="L9" i="2" s="1"/>
  <c r="Z31" i="2"/>
  <c r="Z30" i="2" s="1"/>
  <c r="Q31" i="2"/>
  <c r="G15" i="1"/>
  <c r="F11" i="1"/>
  <c r="F15" i="1"/>
  <c r="F12" i="1"/>
  <c r="F16" i="1"/>
  <c r="F10" i="1"/>
  <c r="F9" i="1"/>
  <c r="F13" i="1"/>
  <c r="F18" i="1"/>
  <c r="F14" i="1"/>
  <c r="G10" i="1"/>
  <c r="I35" i="3"/>
  <c r="I10" i="1" s="1"/>
  <c r="G12" i="1"/>
  <c r="G13" i="1"/>
  <c r="U38" i="3"/>
  <c r="G14" i="1"/>
  <c r="W42" i="3"/>
  <c r="W37" i="3"/>
  <c r="T43" i="3"/>
  <c r="I43" i="3"/>
  <c r="I19" i="1" s="1"/>
  <c r="U43" i="3"/>
  <c r="J43" i="3"/>
  <c r="J19" i="1" s="1"/>
  <c r="V43" i="3"/>
  <c r="W43" i="3"/>
  <c r="I40" i="3"/>
  <c r="I15" i="1" s="1"/>
  <c r="U40" i="3"/>
  <c r="T40" i="3"/>
  <c r="J40" i="3"/>
  <c r="J15" i="1" s="1"/>
  <c r="V40" i="3"/>
  <c r="W40" i="3"/>
  <c r="W38" i="3"/>
  <c r="I38" i="3"/>
  <c r="T38" i="3"/>
  <c r="J38" i="3"/>
  <c r="V38" i="3"/>
  <c r="J37" i="3"/>
  <c r="J12" i="1" s="1"/>
  <c r="U37" i="3"/>
  <c r="I37" i="3"/>
  <c r="I12" i="1" s="1"/>
  <c r="V37" i="3"/>
  <c r="T37" i="3"/>
  <c r="U36" i="3"/>
  <c r="V36" i="3"/>
  <c r="I36" i="3"/>
  <c r="I11" i="1" s="1"/>
  <c r="W36" i="3"/>
  <c r="J36" i="3"/>
  <c r="J11" i="1" s="1"/>
  <c r="T36" i="3"/>
  <c r="X36" i="3" s="1"/>
  <c r="T34" i="3"/>
  <c r="X34" i="3" s="1"/>
  <c r="I34" i="3"/>
  <c r="I9" i="1" s="1"/>
  <c r="T33" i="3"/>
  <c r="E8" i="1"/>
  <c r="N30" i="2"/>
  <c r="N9" i="2" s="1"/>
  <c r="Q31" i="3"/>
  <c r="M9" i="3" s="1"/>
  <c r="U33" i="3"/>
  <c r="I33" i="3"/>
  <c r="V33" i="3"/>
  <c r="W33" i="3"/>
  <c r="F8" i="1" l="1"/>
  <c r="F23" i="1" s="1"/>
  <c r="E30" i="1" s="1"/>
  <c r="Q30" i="2"/>
  <c r="F9" i="2" s="1"/>
  <c r="G9" i="2"/>
  <c r="U32" i="2"/>
  <c r="I8" i="1"/>
  <c r="V34" i="3"/>
  <c r="E22" i="1"/>
  <c r="E21" i="1"/>
  <c r="E20" i="1"/>
  <c r="F19" i="1"/>
  <c r="F22" i="1"/>
  <c r="F21" i="1"/>
  <c r="F20" i="1"/>
  <c r="G19" i="1"/>
  <c r="G21" i="1"/>
  <c r="G20" i="1"/>
  <c r="G22" i="1"/>
  <c r="U42" i="3"/>
  <c r="I41" i="3"/>
  <c r="I16" i="1" s="1"/>
  <c r="R9" i="2"/>
  <c r="V41" i="3"/>
  <c r="U34" i="3"/>
  <c r="W34" i="3"/>
  <c r="S9" i="2"/>
  <c r="W35" i="3"/>
  <c r="J35" i="3"/>
  <c r="W41" i="3"/>
  <c r="T39" i="3"/>
  <c r="T41" i="3"/>
  <c r="X41" i="3" s="1"/>
  <c r="V42" i="3"/>
  <c r="I42" i="3"/>
  <c r="I18" i="1" s="1"/>
  <c r="J41" i="3"/>
  <c r="J16" i="1" s="1"/>
  <c r="U35" i="3"/>
  <c r="J39" i="3"/>
  <c r="J14" i="1" s="1"/>
  <c r="U41" i="3"/>
  <c r="J42" i="3"/>
  <c r="J18" i="1" s="1"/>
  <c r="V35" i="3"/>
  <c r="W39" i="3"/>
  <c r="U39" i="3"/>
  <c r="T35" i="3"/>
  <c r="X35" i="3" s="1"/>
  <c r="V39" i="3"/>
  <c r="I39" i="3"/>
  <c r="I14" i="1" s="1"/>
  <c r="T42" i="3"/>
  <c r="X42" i="3" s="1"/>
  <c r="G23" i="1"/>
  <c r="E31" i="1" s="1"/>
  <c r="H15" i="1"/>
  <c r="L15" i="1" s="1"/>
  <c r="E19" i="1"/>
  <c r="E18" i="1"/>
  <c r="E16" i="1"/>
  <c r="E15" i="1"/>
  <c r="E14" i="1"/>
  <c r="E13" i="1"/>
  <c r="E12" i="1"/>
  <c r="E11" i="1"/>
  <c r="E9" i="1"/>
  <c r="E10" i="1"/>
  <c r="X33" i="3"/>
  <c r="N11" i="2"/>
  <c r="L11" i="2"/>
  <c r="E37" i="1" s="1"/>
  <c r="M16" i="3"/>
  <c r="U31" i="2"/>
  <c r="U30" i="2" s="1"/>
  <c r="I31" i="3" l="1"/>
  <c r="F11" i="2"/>
  <c r="J31" i="3"/>
  <c r="J10" i="1"/>
  <c r="H19" i="1"/>
  <c r="L19" i="1" s="1"/>
  <c r="H20" i="1"/>
  <c r="L20" i="1" s="1"/>
  <c r="H22" i="1"/>
  <c r="L22" i="1" s="1"/>
  <c r="H21" i="1"/>
  <c r="L21" i="1" s="1"/>
  <c r="I13" i="1"/>
  <c r="I23" i="1" s="1"/>
  <c r="H14" i="1"/>
  <c r="L14" i="1" s="1"/>
  <c r="M21" i="1"/>
  <c r="J13" i="1"/>
  <c r="M30" i="2"/>
  <c r="M9" i="2" s="1"/>
  <c r="M11" i="2" s="1"/>
  <c r="E38" i="1" s="1"/>
  <c r="K11" i="1"/>
  <c r="M11" i="1" s="1"/>
  <c r="K15" i="1"/>
  <c r="H13" i="1"/>
  <c r="L13" i="1" s="1"/>
  <c r="E23" i="1"/>
  <c r="E29" i="1" s="1"/>
  <c r="H11" i="1"/>
  <c r="L11" i="1" s="1"/>
  <c r="K10" i="1"/>
  <c r="P31" i="3"/>
  <c r="L9" i="3" s="1"/>
  <c r="L16" i="3" s="1"/>
  <c r="E48" i="1" s="1"/>
  <c r="O31" i="3"/>
  <c r="K9" i="3" s="1"/>
  <c r="K16" i="3" s="1"/>
  <c r="E47" i="1" s="1"/>
  <c r="H10" i="1"/>
  <c r="L10" i="1" s="1"/>
  <c r="I30" i="2"/>
  <c r="I9" i="2" s="1"/>
  <c r="I11" i="2" s="1"/>
  <c r="E34" i="1" s="1"/>
  <c r="J30" i="2"/>
  <c r="J9" i="2" s="1"/>
  <c r="J11" i="2" s="1"/>
  <c r="E35" i="1" s="1"/>
  <c r="G11" i="2"/>
  <c r="Q9" i="2"/>
  <c r="K30" i="2"/>
  <c r="K9" i="2" s="1"/>
  <c r="H30" i="2"/>
  <c r="H9" i="2" s="1"/>
  <c r="E11" i="2"/>
  <c r="J23" i="1" l="1"/>
  <c r="M20" i="1"/>
  <c r="M15" i="1"/>
  <c r="H8" i="1"/>
  <c r="L8" i="1" s="1"/>
  <c r="K14" i="1"/>
  <c r="M14" i="1" s="1"/>
  <c r="K19" i="1"/>
  <c r="M10" i="1"/>
  <c r="H18" i="1"/>
  <c r="L18" i="1" s="1"/>
  <c r="H16" i="1"/>
  <c r="L16" i="1" s="1"/>
  <c r="H12" i="1"/>
  <c r="L12" i="1" s="1"/>
  <c r="H9" i="1"/>
  <c r="L9" i="1" s="1"/>
  <c r="K13" i="1"/>
  <c r="M13" i="1" s="1"/>
  <c r="K12" i="1"/>
  <c r="M12" i="1" s="1"/>
  <c r="K9" i="1"/>
  <c r="M9" i="1" s="1"/>
  <c r="O30" i="2"/>
  <c r="O9" i="2"/>
  <c r="H11" i="2"/>
  <c r="E33" i="1" s="1"/>
  <c r="K11" i="2"/>
  <c r="E36" i="1" s="1"/>
  <c r="M31" i="3" l="1"/>
  <c r="I9" i="3" s="1"/>
  <c r="I16" i="3" s="1"/>
  <c r="E45" i="1" s="1"/>
  <c r="M19" i="1"/>
  <c r="E32" i="1"/>
  <c r="V31" i="3"/>
  <c r="R9" i="3" s="1"/>
  <c r="R16" i="3" s="1"/>
  <c r="H23" i="1"/>
  <c r="H24" i="1" s="1"/>
  <c r="N31" i="3"/>
  <c r="J9" i="3" s="1"/>
  <c r="J16" i="3" s="1"/>
  <c r="E46" i="1" s="1"/>
  <c r="P9" i="2"/>
  <c r="P11" i="2" s="1"/>
  <c r="O11" i="2"/>
  <c r="R17" i="3" l="1"/>
  <c r="E41" i="1"/>
  <c r="W31" i="3"/>
  <c r="S9" i="3" s="1"/>
  <c r="S16" i="3" s="1"/>
  <c r="K16" i="1"/>
  <c r="M16" i="1" s="1"/>
  <c r="U31" i="3"/>
  <c r="Q9" i="3" s="1"/>
  <c r="Q16" i="3" s="1"/>
  <c r="E40" i="1"/>
  <c r="E9" i="3"/>
  <c r="F9" i="3"/>
  <c r="F16" i="3" s="1"/>
  <c r="K18" i="1"/>
  <c r="M18" i="1" s="1"/>
  <c r="Y29" i="3"/>
  <c r="T31" i="3"/>
  <c r="P9" i="3" s="1"/>
  <c r="P16" i="3" s="1"/>
  <c r="K31" i="3"/>
  <c r="G9" i="3" s="1"/>
  <c r="L31" i="3"/>
  <c r="H9" i="3" s="1"/>
  <c r="H16" i="3" s="1"/>
  <c r="E44" i="1" s="1"/>
  <c r="E16" i="3" l="1"/>
  <c r="E17" i="3" s="1"/>
  <c r="K8" i="1"/>
  <c r="N9" i="3"/>
  <c r="O9" i="3" s="1"/>
  <c r="O16" i="3" s="1"/>
  <c r="G16" i="3"/>
  <c r="E43" i="1" s="1"/>
  <c r="E42" i="1" s="1"/>
  <c r="R31" i="3"/>
  <c r="K23" i="1" l="1"/>
  <c r="K24" i="1" s="1"/>
  <c r="M8" i="1"/>
  <c r="N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Jashwanth A</author>
  </authors>
  <commentList>
    <comment ref="N6" authorId="0" guid="{8805BBD7-8B6B-4FF6-806A-54BACD90012E}" shapeId="0" xr:uid="{1777D9F0-3C0F-4FF3-BFA1-BFB901B2316E}">
      <text>
        <r>
          <rPr>
            <b/>
            <sz val="9"/>
            <color indexed="81"/>
            <rFont val="Tahoma"/>
            <family val="2"/>
          </rPr>
          <t>Jashwanth A:</t>
        </r>
        <r>
          <rPr>
            <sz val="9"/>
            <color indexed="81"/>
            <rFont val="Tahoma"/>
            <family val="2"/>
          </rPr>
          <t xml:space="preserve">
Don’t Delete - Directly linked to quantities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Jashwanth A</author>
    <author>Sharath M1</author>
  </authors>
  <commentList>
    <comment ref="G29" authorId="0" guid="{D10E9BE6-225B-449A-8F90-0A0FEA7239D0}" shapeId="0" xr:uid="{D523D205-47B4-46F6-B713-A81DA65F1159}">
      <text>
        <r>
          <rPr>
            <b/>
            <sz val="9"/>
            <color indexed="81"/>
            <rFont val="Tahoma"/>
            <family val="2"/>
          </rPr>
          <t>Jashwanth A:</t>
        </r>
        <r>
          <rPr>
            <sz val="9"/>
            <color indexed="81"/>
            <rFont val="Tahoma"/>
            <family val="2"/>
          </rPr>
          <t xml:space="preserve">
Considering the Extra - 500 mm connecting to the main raft</t>
        </r>
      </text>
    </comment>
    <comment ref="D32" authorId="1" guid="{84DE2716-6216-4B67-8B64-9FA88656F6BD}" shapeId="0" xr:uid="{93ED8324-7E5A-48E5-B741-65D1491E809A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32" authorId="1" guid="{632B2712-5691-4D11-9E6C-BF003363EE7D}" shapeId="0" xr:uid="{D796ABEE-63AE-488B-9AE1-95B9CFDE7094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35" authorId="1" guid="{021770BD-296A-410D-8D69-5D217AD2F418}" shapeId="0" xr:uid="{6C565035-D6F0-485F-92CA-5C7DC34FA7E7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35" authorId="1" guid="{C9190E92-4F87-403D-A5DA-16E38D5B26D0}" shapeId="0" xr:uid="{9CE34807-8B31-4613-9C2D-57B7B9FE1B0C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36" authorId="1" guid="{881533C2-343B-43FA-9FBA-C3A879D61BD9}" shapeId="0" xr:uid="{770276FF-DE51-4F93-9BBC-A0166E71B967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36" authorId="1" guid="{9EED6225-582A-4E10-8E40-2089D7346D21}" shapeId="0" xr:uid="{8BF094AD-6BC3-4220-AB92-5507750C3797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37" authorId="1" guid="{D86EE0FA-130F-42ED-B4AA-9473760CCBF2}" shapeId="0" xr:uid="{6DA92203-B7A8-4C47-9EFB-DAC7AD865168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37" authorId="1" guid="{42614986-7869-4FFC-986B-959D67DEA793}" shapeId="0" xr:uid="{D726B7C2-D920-426A-A111-A45198EE762B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38" authorId="1" guid="{C80138C9-AE5D-4F5F-A2E3-50275E7E7ED6}" shapeId="0" xr:uid="{5E097110-36BE-4B29-944E-FEA71477B03D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38" authorId="1" guid="{B71A9B30-B1F7-4933-B1FE-5FD11991717C}" shapeId="0" xr:uid="{D33DA032-E9B4-4E0F-9DC9-7EC7D6BD90B0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40" authorId="1" guid="{5BBB3414-A004-4576-B81F-90E69A2C4E39}" shapeId="0" xr:uid="{E0B00F40-6828-4EA5-AC9D-509C9ED4A50E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40" authorId="1" guid="{AFE6E0D1-3C91-4B83-9AE1-F0BFCF7770D4}" shapeId="0" xr:uid="{3D57D035-3C96-4C89-B97C-41AB16787F63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42" authorId="1" guid="{C143B73B-7B67-4989-B5E0-FDFB2A59B6A8}" shapeId="0" xr:uid="{AB31CF21-D0E4-45F1-8781-5C53FB1B403B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42" authorId="1" guid="{D1857C54-C5CA-45D7-AA0B-28857F8D46BA}" shapeId="0" xr:uid="{0BFC01A3-7E26-48B9-A518-9A61FEC2D9C4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  <comment ref="D50" authorId="1" guid="{69D29C12-63C0-49C3-87CD-B1C6C53C593F}" shapeId="0" xr:uid="{50012882-8BA4-4F2B-BCBB-14E9476D6413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Area
</t>
        </r>
      </text>
    </comment>
    <comment ref="E50" authorId="1" guid="{AD07E7DB-9C43-422D-85B1-CAADB408A596}" shapeId="0" xr:uid="{8FB17279-DF84-4DC4-BDC3-E0E94BECFCF9}">
      <text>
        <r>
          <rPr>
            <b/>
            <sz val="9"/>
            <color indexed="81"/>
            <rFont val="Tahoma"/>
            <family val="2"/>
          </rPr>
          <t>Sharath M1:</t>
        </r>
        <r>
          <rPr>
            <sz val="9"/>
            <color indexed="81"/>
            <rFont val="Tahoma"/>
            <family val="2"/>
          </rPr>
          <t xml:space="preserve">
Perimeter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Jashwanth A</author>
  </authors>
  <commentList>
    <comment ref="J20" authorId="0" guid="{25F3E2C1-6AE9-4EB1-AC83-1E51A2CD8033}" shapeId="0" xr:uid="{961B3310-D667-47FC-A59F-B20F480C8B58}">
      <text>
        <r>
          <rPr>
            <b/>
            <sz val="9"/>
            <color indexed="81"/>
            <rFont val="Tahoma"/>
            <family val="2"/>
          </rPr>
          <t>Jashwanth A:</t>
        </r>
        <r>
          <rPr>
            <sz val="9"/>
            <color indexed="81"/>
            <rFont val="Tahoma"/>
            <family val="2"/>
          </rPr>
          <t xml:space="preserve">
As per the change from Structural dept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Jashwanth A</author>
  </authors>
  <commentList>
    <comment ref="G29" authorId="0" guid="{FDC0E2CC-0647-490C-8C1C-CBCB3135FFBC}" shapeId="0" xr:uid="{403A7FF0-EB84-498C-8F02-334F2BB2CD28}">
      <text>
        <r>
          <rPr>
            <b/>
            <sz val="9"/>
            <color indexed="81"/>
            <rFont val="Tahoma"/>
            <family val="2"/>
          </rPr>
          <t>Jashwanth A:</t>
        </r>
        <r>
          <rPr>
            <sz val="9"/>
            <color indexed="81"/>
            <rFont val="Tahoma"/>
            <family val="2"/>
          </rPr>
          <t xml:space="preserve">
Considering the Extra - 500 mm connecting to the main raft</t>
        </r>
      </text>
    </comment>
  </commentList>
</comments>
</file>

<file path=xl/sharedStrings.xml><?xml version="1.0" encoding="utf-8"?>
<sst xmlns="http://schemas.openxmlformats.org/spreadsheetml/2006/main" count="4535" uniqueCount="1081">
  <si>
    <t>Project Name :</t>
  </si>
  <si>
    <t>Cover-Top &amp; Bottom</t>
  </si>
  <si>
    <t>Drawings Referred :</t>
  </si>
  <si>
    <t>Cover-Sides</t>
  </si>
  <si>
    <t>Bend Length</t>
  </si>
  <si>
    <t>PCC Depth</t>
  </si>
  <si>
    <t>ABSTRACT</t>
  </si>
  <si>
    <t>Sl. No.</t>
  </si>
  <si>
    <t>Description</t>
  </si>
  <si>
    <t>RMC Grade</t>
  </si>
  <si>
    <t>PCC Grade</t>
  </si>
  <si>
    <t>PCC (cum)</t>
  </si>
  <si>
    <t>Concrete (Cum) M30</t>
  </si>
  <si>
    <t>Shuttering (Sqm)</t>
  </si>
  <si>
    <t>8 mm</t>
  </si>
  <si>
    <t>10 mm</t>
  </si>
  <si>
    <t>12 mm</t>
  </si>
  <si>
    <t>16 mm</t>
  </si>
  <si>
    <t>20 mm</t>
  </si>
  <si>
    <t>25 mm</t>
  </si>
  <si>
    <t>32 mm</t>
  </si>
  <si>
    <t>Total</t>
  </si>
  <si>
    <t>Kg/Cum</t>
  </si>
  <si>
    <t xml:space="preserve">Cover blocks </t>
  </si>
  <si>
    <t>M30</t>
  </si>
  <si>
    <t>M7.5</t>
  </si>
  <si>
    <t>TOTAL</t>
  </si>
  <si>
    <t>DEVELOPMENT &amp; ANCHORAGE LENGTHS - FE550</t>
  </si>
  <si>
    <t>Bar Diameter (mm)</t>
  </si>
  <si>
    <t>M20</t>
  </si>
  <si>
    <t>M25</t>
  </si>
  <si>
    <t>M35</t>
  </si>
  <si>
    <t>M40</t>
  </si>
  <si>
    <t>GRADE OF CONCRETE</t>
  </si>
  <si>
    <t>Depth of PCC</t>
  </si>
  <si>
    <t>Top &amp; Bottom Cover</t>
  </si>
  <si>
    <t>Depth of excavation</t>
  </si>
  <si>
    <t>Dia:</t>
  </si>
  <si>
    <t>Total Qty in Kg</t>
  </si>
  <si>
    <t>Total Kg/Cum</t>
  </si>
  <si>
    <t>Concrete Qty</t>
  </si>
  <si>
    <t>Shuttering Qty</t>
  </si>
  <si>
    <t>PCC Qty</t>
  </si>
  <si>
    <t>Excavation</t>
  </si>
  <si>
    <t>Surface Trimming</t>
  </si>
  <si>
    <t>Footing Nos</t>
  </si>
  <si>
    <t>Backfilling Qty</t>
  </si>
  <si>
    <t>Anti Termite Treatment</t>
  </si>
  <si>
    <t>PCC Shuttering</t>
  </si>
  <si>
    <t xml:space="preserve">Cover Blocks </t>
  </si>
  <si>
    <t xml:space="preserve"> Cover</t>
  </si>
  <si>
    <t>Bend length</t>
  </si>
  <si>
    <t>PCC extension</t>
  </si>
  <si>
    <t>Unit Weight (Kg/Rmt):</t>
  </si>
  <si>
    <t xml:space="preserve">Total footings: </t>
  </si>
  <si>
    <t xml:space="preserve">Nos </t>
  </si>
  <si>
    <t xml:space="preserve">Length </t>
  </si>
  <si>
    <t xml:space="preserve">Depth </t>
  </si>
  <si>
    <t>Concrete breadth</t>
  </si>
  <si>
    <t>Footing Depth</t>
  </si>
  <si>
    <t xml:space="preserve">Cover </t>
  </si>
  <si>
    <t xml:space="preserve"> </t>
  </si>
  <si>
    <t xml:space="preserve"> Grade of steel</t>
  </si>
  <si>
    <t xml:space="preserve">Guage Piece </t>
  </si>
  <si>
    <t xml:space="preserve">Tie rods </t>
  </si>
  <si>
    <t xml:space="preserve">Water Proofing </t>
  </si>
  <si>
    <t>Cover Blocks 45 mm as per structure</t>
  </si>
  <si>
    <t>Water Stopper</t>
  </si>
  <si>
    <t>Development Length &amp; Anchorage</t>
  </si>
  <si>
    <t>GF lvl</t>
  </si>
  <si>
    <t>Footing Top lvl</t>
  </si>
  <si>
    <t>Height of Retaining wall</t>
  </si>
  <si>
    <t>200mm Wall Height</t>
  </si>
  <si>
    <t>Haunching bar</t>
  </si>
  <si>
    <t xml:space="preserve">S.no </t>
  </si>
  <si>
    <t>Dia</t>
  </si>
  <si>
    <t>Spacing</t>
  </si>
  <si>
    <t>No of Rods</t>
  </si>
  <si>
    <t>Rod Length</t>
  </si>
  <si>
    <t>Total Length</t>
  </si>
  <si>
    <t>Concrete</t>
  </si>
  <si>
    <t>Shuttering</t>
  </si>
  <si>
    <t>Steel in KG</t>
  </si>
  <si>
    <t>Gauge Piece</t>
  </si>
  <si>
    <t>Tie Rod</t>
  </si>
  <si>
    <t>Retaining wall water proofing</t>
  </si>
  <si>
    <t>Cover Blocks</t>
  </si>
  <si>
    <t>Cerabitoplast for WP</t>
  </si>
  <si>
    <t>Breadth</t>
  </si>
  <si>
    <t xml:space="preserve"> Depth </t>
  </si>
  <si>
    <t>Nos</t>
  </si>
  <si>
    <t>300 mm</t>
  </si>
  <si>
    <t>Retaining wall details</t>
  </si>
  <si>
    <t>FE550</t>
  </si>
  <si>
    <t>S.No</t>
  </si>
  <si>
    <t>Length</t>
  </si>
  <si>
    <t>PCC</t>
  </si>
  <si>
    <t>Reinforcement</t>
  </si>
  <si>
    <t>Footing Quantity</t>
  </si>
  <si>
    <t>Retaining wall quantity</t>
  </si>
  <si>
    <r>
      <rPr>
        <b/>
        <sz val="10"/>
        <color rgb="FFFF0000"/>
        <rFont val="Tahoma"/>
        <family val="2"/>
      </rPr>
      <t>PROJECT</t>
    </r>
    <r>
      <rPr>
        <b/>
        <sz val="10"/>
        <color theme="1"/>
        <rFont val="Tahoma"/>
        <family val="2"/>
      </rPr>
      <t xml:space="preserve"> : PANNIYANKARA LAND</t>
    </r>
  </si>
  <si>
    <t>RETAINING WALL &amp; FOOTING</t>
  </si>
  <si>
    <t>Kg/ Cu.m</t>
  </si>
  <si>
    <t xml:space="preserve">Description </t>
  </si>
  <si>
    <t>UOM</t>
  </si>
  <si>
    <t>Quantity</t>
  </si>
  <si>
    <t>Remarks</t>
  </si>
  <si>
    <t>Cu.m</t>
  </si>
  <si>
    <t>Retaining wall Footing</t>
  </si>
  <si>
    <t>Concrete - RMC M25</t>
  </si>
  <si>
    <t>TMT- 8mm</t>
  </si>
  <si>
    <t>TMT- 10mm</t>
  </si>
  <si>
    <t>TMT- 12mm</t>
  </si>
  <si>
    <t>TMT- 16mm</t>
  </si>
  <si>
    <t>TMT- 20mm</t>
  </si>
  <si>
    <t>TMT- 25mm</t>
  </si>
  <si>
    <t>Sq.m</t>
  </si>
  <si>
    <t>MT</t>
  </si>
  <si>
    <t>PCC - M7.5 / M10</t>
  </si>
  <si>
    <t>Retaining wall Stem</t>
  </si>
  <si>
    <t>Drain section will be extra, depth confirmation not available</t>
  </si>
  <si>
    <t>Dia wise breakup as below</t>
  </si>
  <si>
    <r>
      <t xml:space="preserve">Note: </t>
    </r>
    <r>
      <rPr>
        <sz val="10"/>
        <color theme="1"/>
        <rFont val="Tahoma"/>
        <family val="2"/>
      </rPr>
      <t>The above quantities of concrete &amp; steel are as per drawing - Wastage &amp; Extra bars etc., will be additional.</t>
    </r>
  </si>
  <si>
    <t>External Retaining Wall</t>
  </si>
  <si>
    <t>SECTION-1-1</t>
  </si>
  <si>
    <t>SECTION 1A-1A</t>
  </si>
  <si>
    <t>SECTION 2A-2A</t>
  </si>
  <si>
    <t>SECTION 2B-2B</t>
  </si>
  <si>
    <t>SECTION 7-7</t>
  </si>
  <si>
    <t>SECTION 8-8</t>
  </si>
  <si>
    <t>SECTION 9-9</t>
  </si>
  <si>
    <t>SECTION 10-10</t>
  </si>
  <si>
    <t>SECTION 11-11</t>
  </si>
  <si>
    <t>Internal Retaining Wall</t>
  </si>
  <si>
    <t>SECTION 2-2</t>
  </si>
  <si>
    <t>SECTION 3-3</t>
  </si>
  <si>
    <t>SECTION 4-4</t>
  </si>
  <si>
    <t>SECTION 5-5</t>
  </si>
  <si>
    <t>SECTION 6-6</t>
  </si>
  <si>
    <t>Deduction For Counterfort Shuttering</t>
  </si>
  <si>
    <t xml:space="preserve">RETAINING WALL FOOTING </t>
  </si>
  <si>
    <t>Length/Area</t>
  </si>
  <si>
    <t>RF-01</t>
  </si>
  <si>
    <t>RF-03</t>
  </si>
  <si>
    <t>RF-04</t>
  </si>
  <si>
    <t>RF-09</t>
  </si>
  <si>
    <t>RF-11</t>
  </si>
  <si>
    <t>RF-13</t>
  </si>
  <si>
    <t>RF-14</t>
  </si>
  <si>
    <t>Breadth/  Perimeter</t>
  </si>
  <si>
    <t>RF-15</t>
  </si>
  <si>
    <t>RF-16</t>
  </si>
  <si>
    <t>RF-17</t>
  </si>
  <si>
    <t>RF-18</t>
  </si>
  <si>
    <t>RF-19</t>
  </si>
  <si>
    <t>RF-05-PL</t>
  </si>
  <si>
    <t>RF-06-PL</t>
  </si>
  <si>
    <t>RF-07-PL</t>
  </si>
  <si>
    <t>RF-08-PL</t>
  </si>
  <si>
    <t>RF-10-PL</t>
  </si>
  <si>
    <t>RF-12-PL</t>
  </si>
  <si>
    <t>RF-20-PL</t>
  </si>
  <si>
    <t xml:space="preserve">Retaining wall Footing </t>
  </si>
  <si>
    <t>Trust Office</t>
  </si>
  <si>
    <t>Footing details</t>
  </si>
  <si>
    <t>Retaining wall Footing details</t>
  </si>
  <si>
    <t>F-01</t>
  </si>
  <si>
    <t>F-02</t>
  </si>
  <si>
    <t>F-02A</t>
  </si>
  <si>
    <t>F-03</t>
  </si>
  <si>
    <t>F-03A</t>
  </si>
  <si>
    <t>F-04</t>
  </si>
  <si>
    <t>F-05</t>
  </si>
  <si>
    <t>F-06</t>
  </si>
  <si>
    <t>F-07</t>
  </si>
  <si>
    <t>CF-02</t>
  </si>
  <si>
    <t>CF-01-PL</t>
  </si>
  <si>
    <t>RF-21</t>
  </si>
  <si>
    <t>RF-22</t>
  </si>
  <si>
    <t xml:space="preserve">Floor Levels  </t>
  </si>
  <si>
    <t xml:space="preserve">Height  </t>
  </si>
  <si>
    <t>GF-FF</t>
  </si>
  <si>
    <t xml:space="preserve">TOTAL </t>
  </si>
  <si>
    <t>Depth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</si>
  <si>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</si>
  <si>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</si>
  <si>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</si>
  <si>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</si>
  <si>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</si>
  <si>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</si>
  <si>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</si>
  <si>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</si>
  <si>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</si>
  <si>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</si>
  <si>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</si>
  <si>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C13</t>
  </si>
  <si>
    <t>C14</t>
  </si>
  <si>
    <t>C15</t>
  </si>
  <si>
    <t>C16</t>
  </si>
  <si>
    <t xml:space="preserve">Total </t>
  </si>
  <si>
    <t>Footing top to LGF</t>
  </si>
  <si>
    <t>LGF-GF</t>
  </si>
  <si>
    <t>FF-TF</t>
  </si>
  <si>
    <t>TF-OHT Level</t>
  </si>
  <si>
    <t>C1A</t>
  </si>
  <si>
    <t>C1B</t>
  </si>
  <si>
    <t>-</t>
  </si>
  <si>
    <t xml:space="preserve">          </t>
  </si>
  <si>
    <t xml:space="preserve">ACTIVITY - SLABS </t>
  </si>
  <si>
    <t>Sl.No</t>
  </si>
  <si>
    <t>Unit</t>
  </si>
  <si>
    <t xml:space="preserve">Floors  </t>
  </si>
  <si>
    <t xml:space="preserve">Grade Slab </t>
  </si>
  <si>
    <t>GF</t>
  </si>
  <si>
    <t>FF</t>
  </si>
  <si>
    <t>TF</t>
  </si>
  <si>
    <t>SHR &amp; LMR LVL</t>
  </si>
  <si>
    <t>I</t>
  </si>
  <si>
    <t>Slab</t>
  </si>
  <si>
    <t>Cum</t>
  </si>
  <si>
    <t>sqm</t>
  </si>
  <si>
    <t>Chejja</t>
  </si>
  <si>
    <t>II</t>
  </si>
  <si>
    <t xml:space="preserve">GRADE SLAB </t>
  </si>
  <si>
    <t>Floor</t>
  </si>
  <si>
    <t>DESCRIPTION</t>
  </si>
  <si>
    <t>NOS</t>
  </si>
  <si>
    <t>LENGTH</t>
  </si>
  <si>
    <t>BREADTH</t>
  </si>
  <si>
    <t>THICKNESS</t>
  </si>
  <si>
    <t>CONC. QTY</t>
  </si>
  <si>
    <t>SHUTTERING QTY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</si>
  <si>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</si>
  <si>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</si>
  <si>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</si>
  <si>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</si>
  <si>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</si>
  <si>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</si>
  <si>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</si>
  <si>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</si>
  <si>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</si>
  <si>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</si>
  <si>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</si>
  <si>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</si>
  <si>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</si>
  <si>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</si>
  <si>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</si>
  <si>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</si>
  <si>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</si>
  <si>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</si>
  <si>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</si>
  <si>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</si>
  <si>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</si>
  <si>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</si>
  <si>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</si>
  <si>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</si>
  <si>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</si>
  <si>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</si>
  <si>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</si>
  <si>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</si>
  <si>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</si>
  <si>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</si>
  <si>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</si>
  <si>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</si>
  <si>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</si>
  <si>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</si>
  <si>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</si>
  <si>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</si>
  <si>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</si>
  <si>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</si>
  <si>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</si>
  <si>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</si>
  <si>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</si>
  <si>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</si>
  <si>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</si>
  <si>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</si>
  <si>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</si>
  <si>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</si>
  <si>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</si>
  <si>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</si>
  <si>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</si>
  <si>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</si>
  <si>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</si>
  <si>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</si>
  <si>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Chejja width</t>
  </si>
  <si>
    <t>Chejja thk</t>
  </si>
  <si>
    <t>Chejja bearing</t>
  </si>
  <si>
    <t xml:space="preserve">CHEJJA </t>
  </si>
  <si>
    <t>GROUND FLOOR</t>
  </si>
  <si>
    <t>Type</t>
  </si>
  <si>
    <t>L</t>
  </si>
  <si>
    <t>B</t>
  </si>
  <si>
    <t>Area</t>
  </si>
  <si>
    <t>W1</t>
  </si>
  <si>
    <t>W2</t>
  </si>
  <si>
    <t>W3</t>
  </si>
  <si>
    <t>W4</t>
  </si>
  <si>
    <t>W5</t>
  </si>
  <si>
    <t>FIRST FLOOR</t>
  </si>
  <si>
    <t>SECOND FLOOR</t>
  </si>
  <si>
    <t>THIRD FLOOR</t>
  </si>
  <si>
    <t>FOURTH FLOOR</t>
  </si>
  <si>
    <t>BREADTH/  PERIMETER</t>
  </si>
  <si>
    <t>LENGTH/    AREA</t>
  </si>
  <si>
    <t>S21A</t>
  </si>
  <si>
    <t>S22A</t>
  </si>
  <si>
    <t>S9A</t>
  </si>
  <si>
    <t>S33A</t>
  </si>
  <si>
    <t>S39-PL</t>
  </si>
  <si>
    <t xml:space="preserve">GROUND FLOOR SLAB </t>
  </si>
  <si>
    <t xml:space="preserve">FIRST FLOOR SLAB </t>
  </si>
  <si>
    <t xml:space="preserve">TERRACE FLOOR  SLAB </t>
  </si>
  <si>
    <t>S1-PL</t>
  </si>
  <si>
    <t>S2-PL</t>
  </si>
  <si>
    <t>S3-PL</t>
  </si>
  <si>
    <t>S4-PL</t>
  </si>
  <si>
    <t>S5-PL</t>
  </si>
  <si>
    <t>S6-PL</t>
  </si>
  <si>
    <t>S7-PL</t>
  </si>
  <si>
    <t>S24-PL</t>
  </si>
  <si>
    <t>S27-PL</t>
  </si>
  <si>
    <t>S28-PL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</si>
  <si>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</si>
  <si>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</si>
  <si>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</si>
  <si>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</si>
  <si>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</si>
  <si>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</si>
  <si>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</si>
  <si>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</si>
  <si>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</si>
  <si>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</si>
  <si>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</si>
  <si>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</si>
  <si>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</si>
  <si>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</si>
  <si>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S52-PL</t>
  </si>
  <si>
    <t>S53-PL</t>
  </si>
  <si>
    <t>LIFT ROOM / STAIRCSE HEADROOM SLAB</t>
  </si>
  <si>
    <t>Sl No</t>
  </si>
  <si>
    <t>Desc</t>
  </si>
  <si>
    <t>D</t>
  </si>
  <si>
    <t>Bottom Shuttering</t>
  </si>
  <si>
    <t>Side Total</t>
  </si>
  <si>
    <t>Slab tk</t>
  </si>
  <si>
    <t>d(m)</t>
  </si>
  <si>
    <t>qty(m2)</t>
  </si>
  <si>
    <t>Column left</t>
  </si>
  <si>
    <t>Column right</t>
  </si>
  <si>
    <t>Qty</t>
  </si>
  <si>
    <t xml:space="preserve">Beam </t>
  </si>
  <si>
    <t>Beam</t>
  </si>
  <si>
    <t>Sunken Depth</t>
  </si>
  <si>
    <t>PROJECT NAME</t>
  </si>
  <si>
    <t>ACTIVITY</t>
  </si>
  <si>
    <t>BEAMS</t>
  </si>
  <si>
    <t>First Floor</t>
  </si>
  <si>
    <t>Podium</t>
  </si>
  <si>
    <t>Sqm</t>
  </si>
  <si>
    <t>Side (1+2)</t>
  </si>
  <si>
    <t>Side 1</t>
  </si>
  <si>
    <t>Side 2</t>
  </si>
  <si>
    <t>intersecting</t>
  </si>
  <si>
    <t xml:space="preserve">
Beam </t>
  </si>
  <si>
    <t>tower</t>
  </si>
  <si>
    <t>D&lt;0.60</t>
  </si>
  <si>
    <t>D&gt;0.60</t>
  </si>
  <si>
    <t>GB1</t>
  </si>
  <si>
    <t>GB2</t>
  </si>
  <si>
    <t>GB3</t>
  </si>
  <si>
    <t>GB4</t>
  </si>
  <si>
    <t>GB5</t>
  </si>
  <si>
    <t>GB6</t>
  </si>
  <si>
    <t>GB7</t>
  </si>
  <si>
    <t>GB8</t>
  </si>
  <si>
    <t>GB9</t>
  </si>
  <si>
    <t>GB10</t>
  </si>
  <si>
    <t>GB11</t>
  </si>
  <si>
    <t>GB12</t>
  </si>
  <si>
    <t>GB13</t>
  </si>
  <si>
    <t>GB14</t>
  </si>
  <si>
    <t>GB15</t>
  </si>
  <si>
    <t>GB16</t>
  </si>
  <si>
    <t>GB17</t>
  </si>
  <si>
    <t>GB18</t>
  </si>
  <si>
    <t>GB19</t>
  </si>
  <si>
    <t>GB20</t>
  </si>
  <si>
    <t>GB21</t>
  </si>
  <si>
    <t>GB22</t>
  </si>
  <si>
    <t>GB23</t>
  </si>
  <si>
    <t>GB24</t>
  </si>
  <si>
    <t>GB25</t>
  </si>
  <si>
    <t>GB26</t>
  </si>
  <si>
    <t>GB27</t>
  </si>
  <si>
    <t>GB28</t>
  </si>
  <si>
    <t>GB29</t>
  </si>
  <si>
    <t>GB30</t>
  </si>
  <si>
    <t>GB31</t>
  </si>
  <si>
    <t>GB32</t>
  </si>
  <si>
    <t>GB33</t>
  </si>
  <si>
    <t>GB34</t>
  </si>
  <si>
    <t>GB35</t>
  </si>
  <si>
    <t>GB36</t>
  </si>
  <si>
    <t>GB37</t>
  </si>
  <si>
    <t>GB40</t>
  </si>
  <si>
    <t>GB38</t>
  </si>
  <si>
    <t>GB39</t>
  </si>
  <si>
    <t>GB41</t>
  </si>
  <si>
    <t>GB42</t>
  </si>
  <si>
    <t>GB43</t>
  </si>
  <si>
    <t>GB44</t>
  </si>
  <si>
    <t>GB45</t>
  </si>
  <si>
    <t>GB46</t>
  </si>
  <si>
    <t>GB47</t>
  </si>
  <si>
    <t>GB48</t>
  </si>
  <si>
    <t>GB49</t>
  </si>
  <si>
    <t>GB50</t>
  </si>
  <si>
    <t>GB51</t>
  </si>
  <si>
    <t>GB52</t>
  </si>
  <si>
    <t>GB53</t>
  </si>
  <si>
    <t>GB54</t>
  </si>
  <si>
    <t>GB55</t>
  </si>
  <si>
    <t>GB56</t>
  </si>
  <si>
    <t>GB57</t>
  </si>
  <si>
    <t>GB58</t>
  </si>
  <si>
    <t>GB59</t>
  </si>
  <si>
    <t>GB60</t>
  </si>
  <si>
    <t>GB61</t>
  </si>
  <si>
    <t>GB62</t>
  </si>
  <si>
    <t>GB63</t>
  </si>
  <si>
    <t>GB64</t>
  </si>
  <si>
    <t>GB65</t>
  </si>
  <si>
    <t>GB66</t>
  </si>
  <si>
    <t>GB67</t>
  </si>
  <si>
    <t>GB68</t>
  </si>
  <si>
    <t>GB69</t>
  </si>
  <si>
    <t>GB70</t>
  </si>
  <si>
    <t>GB71</t>
  </si>
  <si>
    <t>GB72</t>
  </si>
  <si>
    <t>GB73</t>
  </si>
  <si>
    <t>GB74</t>
  </si>
  <si>
    <t>GB75</t>
  </si>
  <si>
    <t>GB80</t>
  </si>
  <si>
    <t>GB76</t>
  </si>
  <si>
    <t>GB77</t>
  </si>
  <si>
    <t>GB78</t>
  </si>
  <si>
    <t>GB79</t>
  </si>
  <si>
    <t>GB81</t>
  </si>
  <si>
    <t>GB82</t>
  </si>
  <si>
    <t>GB83</t>
  </si>
  <si>
    <t>GB84</t>
  </si>
  <si>
    <t>GB85</t>
  </si>
  <si>
    <t>GB86</t>
  </si>
  <si>
    <t>GB87</t>
  </si>
  <si>
    <t>GB88</t>
  </si>
  <si>
    <t>GB89</t>
  </si>
  <si>
    <t>GB90</t>
  </si>
  <si>
    <t>GB91</t>
  </si>
  <si>
    <t>GB92</t>
  </si>
  <si>
    <t>GB93</t>
  </si>
  <si>
    <t>GB94</t>
  </si>
  <si>
    <t>GB95</t>
  </si>
  <si>
    <t>GB96</t>
  </si>
  <si>
    <t>GB97</t>
  </si>
  <si>
    <t>GB98</t>
  </si>
  <si>
    <t>GB99</t>
  </si>
  <si>
    <t>GB100</t>
  </si>
  <si>
    <t>GB101</t>
  </si>
  <si>
    <t>GB102</t>
  </si>
  <si>
    <t>GB103</t>
  </si>
  <si>
    <t>GB104</t>
  </si>
  <si>
    <t>GB105</t>
  </si>
  <si>
    <t>GB106</t>
  </si>
  <si>
    <t>GB107</t>
  </si>
  <si>
    <t>GB108</t>
  </si>
  <si>
    <t>GB109</t>
  </si>
  <si>
    <t>GB110</t>
  </si>
  <si>
    <t>GB111</t>
  </si>
  <si>
    <t>GB112</t>
  </si>
  <si>
    <t>GB113</t>
  </si>
  <si>
    <t>GB114</t>
  </si>
  <si>
    <t>GB115</t>
  </si>
  <si>
    <t>GB116</t>
  </si>
  <si>
    <t>GB117</t>
  </si>
  <si>
    <t>GB118</t>
  </si>
  <si>
    <t>GB119</t>
  </si>
  <si>
    <t>GB120</t>
  </si>
  <si>
    <t>GB121</t>
  </si>
  <si>
    <t>GB122</t>
  </si>
  <si>
    <t>GB123</t>
  </si>
  <si>
    <t>GB125</t>
  </si>
  <si>
    <t>GB124</t>
  </si>
  <si>
    <t>GB126</t>
  </si>
  <si>
    <t>GB127</t>
  </si>
  <si>
    <t>GB128</t>
  </si>
  <si>
    <t>GB129</t>
  </si>
  <si>
    <t>GB130</t>
  </si>
  <si>
    <t>GB131</t>
  </si>
  <si>
    <t>GB132</t>
  </si>
  <si>
    <t>GB133</t>
  </si>
  <si>
    <t>GB134</t>
  </si>
  <si>
    <t>GB135</t>
  </si>
  <si>
    <t>GB136</t>
  </si>
  <si>
    <t>GB137</t>
  </si>
  <si>
    <t>GB138</t>
  </si>
  <si>
    <t>GB139</t>
  </si>
  <si>
    <t>GB140</t>
  </si>
  <si>
    <t>GB141</t>
  </si>
  <si>
    <t>GB142</t>
  </si>
  <si>
    <t>GB143</t>
  </si>
  <si>
    <t>GB144</t>
  </si>
  <si>
    <t>GB145</t>
  </si>
  <si>
    <t>GB146</t>
  </si>
  <si>
    <t>GB147</t>
  </si>
  <si>
    <t>GB153</t>
  </si>
  <si>
    <t>GB152</t>
  </si>
  <si>
    <t>GB148</t>
  </si>
  <si>
    <t>GB149</t>
  </si>
  <si>
    <t>GB150</t>
  </si>
  <si>
    <t>GB151</t>
  </si>
  <si>
    <t>GB154</t>
  </si>
  <si>
    <t>GB155</t>
  </si>
  <si>
    <t>GB156</t>
  </si>
  <si>
    <t>GB157</t>
  </si>
  <si>
    <t>GB158</t>
  </si>
  <si>
    <t>GB159</t>
  </si>
  <si>
    <t>GB160</t>
  </si>
  <si>
    <t>GB161</t>
  </si>
  <si>
    <t>GB162</t>
  </si>
  <si>
    <t>GB163</t>
  </si>
  <si>
    <t>GB164</t>
  </si>
  <si>
    <t>Lower Ground Floor Beam</t>
  </si>
  <si>
    <t>PB32A</t>
  </si>
  <si>
    <t>BR35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</si>
  <si>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</si>
  <si>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</si>
  <si>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</si>
  <si>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</si>
  <si>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</si>
  <si>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</si>
  <si>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</si>
  <si>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</si>
  <si>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</si>
  <si>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</si>
  <si>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</si>
  <si>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</si>
  <si>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</si>
  <si>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</si>
  <si>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</si>
  <si>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</si>
  <si>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</si>
  <si>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</si>
  <si>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</si>
  <si>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</si>
  <si>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</si>
  <si>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</si>
  <si>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</si>
  <si>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</si>
  <si>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</si>
  <si>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</si>
  <si>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</si>
  <si>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</si>
  <si>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</si>
  <si>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</si>
  <si>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</si>
  <si>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</si>
  <si>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</si>
  <si>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</si>
  <si>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</si>
  <si>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</si>
  <si>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</si>
  <si>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</si>
  <si>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BR36</t>
  </si>
  <si>
    <t>BR39</t>
  </si>
  <si>
    <t>BR40</t>
  </si>
  <si>
    <t>BR41</t>
  </si>
  <si>
    <t>BR48</t>
  </si>
  <si>
    <t>BR49</t>
  </si>
  <si>
    <t>BR50</t>
  </si>
  <si>
    <t>BR52</t>
  </si>
  <si>
    <t>BR53</t>
  </si>
  <si>
    <t>BR54</t>
  </si>
  <si>
    <t>BR56</t>
  </si>
  <si>
    <t>PB24A</t>
  </si>
  <si>
    <t>BR5</t>
  </si>
  <si>
    <t>BR6</t>
  </si>
  <si>
    <t>BR9</t>
  </si>
  <si>
    <t>BR10</t>
  </si>
  <si>
    <t>BR13</t>
  </si>
  <si>
    <t>BR14</t>
  </si>
  <si>
    <t>PB19A</t>
  </si>
  <si>
    <t>PB21A</t>
  </si>
  <si>
    <t>PB25A</t>
  </si>
  <si>
    <t>PB28A</t>
  </si>
  <si>
    <t>PB30A</t>
  </si>
  <si>
    <t>BR17</t>
  </si>
  <si>
    <t>BR18</t>
  </si>
  <si>
    <t>PB33A</t>
  </si>
  <si>
    <t>PB37A</t>
  </si>
  <si>
    <t>BR1</t>
  </si>
  <si>
    <t>BR2</t>
  </si>
  <si>
    <t>BR3</t>
  </si>
  <si>
    <t>BR4</t>
  </si>
  <si>
    <t>BR7</t>
  </si>
  <si>
    <t>BR8</t>
  </si>
  <si>
    <t>BR11</t>
  </si>
  <si>
    <t>BR12</t>
  </si>
  <si>
    <t>BR15</t>
  </si>
  <si>
    <t>BR16</t>
  </si>
  <si>
    <t>BR19</t>
  </si>
  <si>
    <t>BR20</t>
  </si>
  <si>
    <t>BR21</t>
  </si>
  <si>
    <t>BR22</t>
  </si>
  <si>
    <t>BR23</t>
  </si>
  <si>
    <t>BR24</t>
  </si>
  <si>
    <t>BR25</t>
  </si>
  <si>
    <t>BR26</t>
  </si>
  <si>
    <t>BR27</t>
  </si>
  <si>
    <t>BR28</t>
  </si>
  <si>
    <t>BR29</t>
  </si>
  <si>
    <t>BR30</t>
  </si>
  <si>
    <t>BR31</t>
  </si>
  <si>
    <t>BR32</t>
  </si>
  <si>
    <t>BR33</t>
  </si>
  <si>
    <t>BR34</t>
  </si>
  <si>
    <t>BR37</t>
  </si>
  <si>
    <t>BR38</t>
  </si>
  <si>
    <t>BR42</t>
  </si>
  <si>
    <t>BR43</t>
  </si>
  <si>
    <t>BR44</t>
  </si>
  <si>
    <t>BR45</t>
  </si>
  <si>
    <t>BR46</t>
  </si>
  <si>
    <t>BR47</t>
  </si>
  <si>
    <t>BR51</t>
  </si>
  <si>
    <t>BR55</t>
  </si>
  <si>
    <t>BR57</t>
  </si>
  <si>
    <t>BR58</t>
  </si>
  <si>
    <t>BR59</t>
  </si>
  <si>
    <t>Ground Floor Beam</t>
  </si>
  <si>
    <t>GB</t>
  </si>
  <si>
    <t>GB22A</t>
  </si>
  <si>
    <t>GB70B</t>
  </si>
  <si>
    <t>GB70A</t>
  </si>
  <si>
    <t>First Floor Beam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</si>
  <si>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</si>
  <si>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</si>
  <si>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</si>
  <si>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</si>
  <si>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</si>
  <si>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</si>
  <si>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</si>
  <si>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</si>
  <si>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</si>
  <si>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</si>
  <si>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</si>
  <si>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</si>
  <si>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</si>
  <si>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</si>
  <si>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</si>
  <si>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</si>
  <si>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</si>
  <si>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FB18</t>
  </si>
  <si>
    <t>FB19</t>
  </si>
  <si>
    <t>FB20</t>
  </si>
  <si>
    <t>FB21</t>
  </si>
  <si>
    <t>FB22</t>
  </si>
  <si>
    <t>FB23</t>
  </si>
  <si>
    <t>FB24</t>
  </si>
  <si>
    <t>FB25</t>
  </si>
  <si>
    <t>FB26</t>
  </si>
  <si>
    <t>FB27</t>
  </si>
  <si>
    <t>FB28</t>
  </si>
  <si>
    <t>FB29</t>
  </si>
  <si>
    <t>FB30</t>
  </si>
  <si>
    <t>FB31</t>
  </si>
  <si>
    <t>FB32</t>
  </si>
  <si>
    <t>FB33</t>
  </si>
  <si>
    <t>FB34</t>
  </si>
  <si>
    <t>FB35</t>
  </si>
  <si>
    <t>FB36</t>
  </si>
  <si>
    <t>FB37</t>
  </si>
  <si>
    <t>FB38</t>
  </si>
  <si>
    <t>FB39</t>
  </si>
  <si>
    <t>FB40</t>
  </si>
  <si>
    <t>FB41</t>
  </si>
  <si>
    <t>FB42</t>
  </si>
  <si>
    <t>FB43</t>
  </si>
  <si>
    <t>FB44</t>
  </si>
  <si>
    <t>FB45</t>
  </si>
  <si>
    <t>FB46</t>
  </si>
  <si>
    <t>FB47</t>
  </si>
  <si>
    <t>FB48</t>
  </si>
  <si>
    <t>FB49</t>
  </si>
  <si>
    <t>FB50</t>
  </si>
  <si>
    <t>FB51</t>
  </si>
  <si>
    <t>FB52</t>
  </si>
  <si>
    <t>FB53</t>
  </si>
  <si>
    <t>FB54</t>
  </si>
  <si>
    <t>FB55</t>
  </si>
  <si>
    <t>FB56</t>
  </si>
  <si>
    <t>FB57</t>
  </si>
  <si>
    <t>FB58</t>
  </si>
  <si>
    <t>FB59</t>
  </si>
  <si>
    <t>FB60</t>
  </si>
  <si>
    <t>FB61</t>
  </si>
  <si>
    <t>FB62</t>
  </si>
  <si>
    <t>FB63</t>
  </si>
  <si>
    <t>FB64</t>
  </si>
  <si>
    <t>FB65</t>
  </si>
  <si>
    <t>FB66</t>
  </si>
  <si>
    <t>FB67</t>
  </si>
  <si>
    <t>FB68</t>
  </si>
  <si>
    <t>FB69</t>
  </si>
  <si>
    <t>FB70</t>
  </si>
  <si>
    <t>FB71</t>
  </si>
  <si>
    <t>FB72</t>
  </si>
  <si>
    <t>FB73</t>
  </si>
  <si>
    <t>FB74</t>
  </si>
  <si>
    <t>FB75</t>
  </si>
  <si>
    <t>FB76</t>
  </si>
  <si>
    <t>FB77</t>
  </si>
  <si>
    <t>FB78</t>
  </si>
  <si>
    <t>FB79</t>
  </si>
  <si>
    <t>FB80</t>
  </si>
  <si>
    <t>FB81</t>
  </si>
  <si>
    <t>FB82</t>
  </si>
  <si>
    <t>FB83</t>
  </si>
  <si>
    <t>FB84</t>
  </si>
  <si>
    <t>FB85</t>
  </si>
  <si>
    <t>FB86</t>
  </si>
  <si>
    <t>FB87</t>
  </si>
  <si>
    <t>FB88</t>
  </si>
  <si>
    <t>FB89</t>
  </si>
  <si>
    <t>FB90</t>
  </si>
  <si>
    <t>FB91</t>
  </si>
  <si>
    <t>FB92</t>
  </si>
  <si>
    <t>FB93</t>
  </si>
  <si>
    <t>FB94</t>
  </si>
  <si>
    <t>FB95</t>
  </si>
  <si>
    <t>FB96</t>
  </si>
  <si>
    <t>FB97</t>
  </si>
  <si>
    <t>FB98</t>
  </si>
  <si>
    <t>FB99</t>
  </si>
  <si>
    <t>FB100</t>
  </si>
  <si>
    <t>FB101</t>
  </si>
  <si>
    <t>FB102</t>
  </si>
  <si>
    <t>FB103</t>
  </si>
  <si>
    <t>FB104</t>
  </si>
  <si>
    <t>FB105</t>
  </si>
  <si>
    <t>FB106</t>
  </si>
  <si>
    <t>FB107</t>
  </si>
  <si>
    <t>FB108</t>
  </si>
  <si>
    <t>FB109</t>
  </si>
  <si>
    <t>FB110</t>
  </si>
  <si>
    <t>FB111</t>
  </si>
  <si>
    <t>FB112</t>
  </si>
  <si>
    <t>FB113</t>
  </si>
  <si>
    <t>FB114</t>
  </si>
  <si>
    <t>FB115</t>
  </si>
  <si>
    <t>FB116</t>
  </si>
  <si>
    <t>FB117</t>
  </si>
  <si>
    <t>FB118</t>
  </si>
  <si>
    <t>FB119</t>
  </si>
  <si>
    <t>FB120</t>
  </si>
  <si>
    <t>FB121</t>
  </si>
  <si>
    <t>FB122</t>
  </si>
  <si>
    <t>FB123</t>
  </si>
  <si>
    <t>FB124</t>
  </si>
  <si>
    <t>FB125</t>
  </si>
  <si>
    <t>FB126</t>
  </si>
  <si>
    <t>FB127</t>
  </si>
  <si>
    <t>FB128</t>
  </si>
  <si>
    <t>FB129</t>
  </si>
  <si>
    <t>FB130</t>
  </si>
  <si>
    <t>FB131</t>
  </si>
  <si>
    <t>FB132</t>
  </si>
  <si>
    <t>FB133</t>
  </si>
  <si>
    <t>FB134</t>
  </si>
  <si>
    <t>FB135</t>
  </si>
  <si>
    <t>FB136</t>
  </si>
  <si>
    <t>FB137</t>
  </si>
  <si>
    <t>FB138</t>
  </si>
  <si>
    <t>FB139</t>
  </si>
  <si>
    <t>FB140</t>
  </si>
  <si>
    <t>FB141</t>
  </si>
  <si>
    <t>FB142</t>
  </si>
  <si>
    <t>FB143</t>
  </si>
  <si>
    <t>FB144</t>
  </si>
  <si>
    <t>FB145</t>
  </si>
  <si>
    <t>FB146</t>
  </si>
  <si>
    <t>FB147</t>
  </si>
  <si>
    <t>FB148</t>
  </si>
  <si>
    <t>FB149</t>
  </si>
  <si>
    <t>FB150</t>
  </si>
  <si>
    <t>FB151</t>
  </si>
  <si>
    <t>FB152</t>
  </si>
  <si>
    <t>FB153</t>
  </si>
  <si>
    <t>FB154</t>
  </si>
  <si>
    <t>FB155</t>
  </si>
  <si>
    <t>FB156</t>
  </si>
  <si>
    <t>FB157</t>
  </si>
  <si>
    <t>FB158</t>
  </si>
  <si>
    <t>FB159</t>
  </si>
  <si>
    <t>FB160</t>
  </si>
  <si>
    <t>FB161</t>
  </si>
  <si>
    <t>FB162</t>
  </si>
  <si>
    <t>FB163</t>
  </si>
  <si>
    <t>FB164</t>
  </si>
  <si>
    <t>FB165</t>
  </si>
  <si>
    <t>FB166</t>
  </si>
  <si>
    <t>FB167</t>
  </si>
  <si>
    <t>FB168</t>
  </si>
  <si>
    <t>FB169</t>
  </si>
  <si>
    <t>FB170</t>
  </si>
  <si>
    <t>FB171</t>
  </si>
  <si>
    <t>FB172</t>
  </si>
  <si>
    <t>FB173</t>
  </si>
  <si>
    <t>FB174</t>
  </si>
  <si>
    <t>FB175</t>
  </si>
  <si>
    <t>FB176</t>
  </si>
  <si>
    <t>FB177</t>
  </si>
  <si>
    <t>FB178</t>
  </si>
  <si>
    <t>FB179</t>
  </si>
  <si>
    <t>FB</t>
  </si>
  <si>
    <t>Terrace Beam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</si>
  <si>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</si>
  <si>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</si>
  <si>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</si>
  <si>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</si>
  <si>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</si>
  <si>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</si>
  <si>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</si>
  <si>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</si>
  <si>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</si>
  <si>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</si>
  <si>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</si>
  <si>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TB12</t>
  </si>
  <si>
    <t>TB13</t>
  </si>
  <si>
    <t>TB14</t>
  </si>
  <si>
    <t>TB15</t>
  </si>
  <si>
    <t>TB16</t>
  </si>
  <si>
    <t>TB17</t>
  </si>
  <si>
    <t>TB18</t>
  </si>
  <si>
    <t>TB19</t>
  </si>
  <si>
    <t>TB20</t>
  </si>
  <si>
    <t>TB21</t>
  </si>
  <si>
    <t>TB22</t>
  </si>
  <si>
    <t>TB23</t>
  </si>
  <si>
    <t>TB24</t>
  </si>
  <si>
    <t>TB25</t>
  </si>
  <si>
    <t>TB26</t>
  </si>
  <si>
    <t>TB27</t>
  </si>
  <si>
    <t>TB28</t>
  </si>
  <si>
    <t>TB29</t>
  </si>
  <si>
    <t>TB30</t>
  </si>
  <si>
    <t>TB31</t>
  </si>
  <si>
    <t>TB32</t>
  </si>
  <si>
    <t>TB33</t>
  </si>
  <si>
    <t>TB34</t>
  </si>
  <si>
    <t>TB35</t>
  </si>
  <si>
    <t>TB36</t>
  </si>
  <si>
    <t>TB37</t>
  </si>
  <si>
    <t>TB38</t>
  </si>
  <si>
    <t>TB39</t>
  </si>
  <si>
    <t>TB40</t>
  </si>
  <si>
    <t>TB41</t>
  </si>
  <si>
    <t>TB42</t>
  </si>
  <si>
    <t>TB43</t>
  </si>
  <si>
    <t>TB44</t>
  </si>
  <si>
    <t>TB45</t>
  </si>
  <si>
    <t>TB46</t>
  </si>
  <si>
    <t>TB47</t>
  </si>
  <si>
    <t>TB48</t>
  </si>
  <si>
    <t>TB49</t>
  </si>
  <si>
    <t>TB50</t>
  </si>
  <si>
    <t>TB51</t>
  </si>
  <si>
    <t>TB52</t>
  </si>
  <si>
    <t>TB53</t>
  </si>
  <si>
    <t>TB54</t>
  </si>
  <si>
    <t>TB55</t>
  </si>
  <si>
    <t>TB56</t>
  </si>
  <si>
    <t>TB57</t>
  </si>
  <si>
    <t>TB58</t>
  </si>
  <si>
    <t>TB59</t>
  </si>
  <si>
    <t>TB60</t>
  </si>
  <si>
    <t>TB61</t>
  </si>
  <si>
    <t>TB62</t>
  </si>
  <si>
    <t>TB63</t>
  </si>
  <si>
    <t>TB64</t>
  </si>
  <si>
    <t>TB65</t>
  </si>
  <si>
    <t>TB66</t>
  </si>
  <si>
    <t>TB67</t>
  </si>
  <si>
    <t>TB68</t>
  </si>
  <si>
    <t>TB69</t>
  </si>
  <si>
    <t>TB70</t>
  </si>
  <si>
    <t>TB71</t>
  </si>
  <si>
    <t>TB72</t>
  </si>
  <si>
    <t>TB73</t>
  </si>
  <si>
    <t>TB74</t>
  </si>
  <si>
    <t>TB75</t>
  </si>
  <si>
    <t>TB76</t>
  </si>
  <si>
    <t>TB77</t>
  </si>
  <si>
    <t>TB78</t>
  </si>
  <si>
    <t>TB79</t>
  </si>
  <si>
    <t>TB80</t>
  </si>
  <si>
    <t>TB81</t>
  </si>
  <si>
    <t>TB82</t>
  </si>
  <si>
    <t>TB83</t>
  </si>
  <si>
    <t>TB84</t>
  </si>
  <si>
    <t>TB85</t>
  </si>
  <si>
    <t>TB86</t>
  </si>
  <si>
    <t>TB87</t>
  </si>
  <si>
    <t>TB88</t>
  </si>
  <si>
    <t>TB89</t>
  </si>
  <si>
    <t>TB90</t>
  </si>
  <si>
    <t>TB91</t>
  </si>
  <si>
    <t>TB92</t>
  </si>
  <si>
    <t>TB93</t>
  </si>
  <si>
    <t>TB94</t>
  </si>
  <si>
    <t>TB95</t>
  </si>
  <si>
    <t>TB96</t>
  </si>
  <si>
    <t>TB97</t>
  </si>
  <si>
    <t>TB98</t>
  </si>
  <si>
    <t>TB99</t>
  </si>
  <si>
    <t>TB100</t>
  </si>
  <si>
    <t>TB101</t>
  </si>
  <si>
    <t>TB102</t>
  </si>
  <si>
    <t>TB103</t>
  </si>
  <si>
    <t>TB104</t>
  </si>
  <si>
    <t>TB105</t>
  </si>
  <si>
    <t>TB106</t>
  </si>
  <si>
    <t>TB107</t>
  </si>
  <si>
    <t>TB108</t>
  </si>
  <si>
    <t>TB109</t>
  </si>
  <si>
    <t>TB110</t>
  </si>
  <si>
    <t>TB111</t>
  </si>
  <si>
    <t>TB112</t>
  </si>
  <si>
    <t>TB113</t>
  </si>
  <si>
    <t>TB114</t>
  </si>
  <si>
    <t>TB115</t>
  </si>
  <si>
    <t>TB116</t>
  </si>
  <si>
    <t>TB117</t>
  </si>
  <si>
    <t>TB118</t>
  </si>
  <si>
    <t>TB119</t>
  </si>
  <si>
    <t>TB120</t>
  </si>
  <si>
    <t>TB121</t>
  </si>
  <si>
    <t>TB122</t>
  </si>
  <si>
    <t>TB123</t>
  </si>
  <si>
    <t>TB124</t>
  </si>
  <si>
    <t>TB125</t>
  </si>
  <si>
    <t>TB126</t>
  </si>
  <si>
    <t>TB127</t>
  </si>
  <si>
    <t>TB128</t>
  </si>
  <si>
    <t>TB129</t>
  </si>
  <si>
    <t>TB130</t>
  </si>
  <si>
    <t>TB131</t>
  </si>
  <si>
    <t>TB132</t>
  </si>
  <si>
    <t>TB133</t>
  </si>
  <si>
    <t>TB134</t>
  </si>
  <si>
    <t>TB135</t>
  </si>
  <si>
    <t>TB136</t>
  </si>
  <si>
    <t>TB137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</si>
  <si>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</si>
  <si>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</si>
  <si>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</si>
  <si>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</si>
  <si>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</si>
  <si>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</si>
  <si>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</si>
  <si>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</si>
  <si>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</si>
  <si>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</si>
  <si>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</si>
  <si>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</si>
  <si>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</si>
  <si>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</si>
  <si>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</si>
  <si>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</si>
  <si>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</si>
  <si>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</si>
  <si>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</si>
  <si>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</si>
  <si>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</si>
  <si>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</si>
  <si>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</si>
  <si>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</si>
  <si>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</si>
  <si>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</si>
  <si>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</si>
  <si>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</si>
  <si>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</si>
  <si>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</si>
  <si>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</si>
  <si>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</si>
  <si>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</si>
  <si>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</si>
  <si>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</si>
  <si>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TB173</t>
  </si>
  <si>
    <t>TB174</t>
  </si>
  <si>
    <t>TB175</t>
  </si>
  <si>
    <t>TB176</t>
  </si>
  <si>
    <t>TB</t>
  </si>
  <si>
    <t>TB170A</t>
  </si>
  <si>
    <t>Parapet Wall</t>
  </si>
  <si>
    <t>PW-01</t>
  </si>
  <si>
    <t>RCC Column For Supporting Railing</t>
  </si>
  <si>
    <t>PW-02</t>
  </si>
  <si>
    <t>CSR</t>
  </si>
  <si>
    <t xml:space="preserve">Counter Fort </t>
  </si>
  <si>
    <t>Retaining Wall</t>
  </si>
  <si>
    <t>Counter Fort</t>
  </si>
  <si>
    <t>Counterfort- 02A</t>
  </si>
  <si>
    <t>Counterfort- 02B</t>
  </si>
  <si>
    <t>Counterfort- 02</t>
  </si>
  <si>
    <t>Counterfort- 02 - Towards entry</t>
  </si>
  <si>
    <t>Upper Ground floor</t>
  </si>
  <si>
    <t>Lower Ground Floor - Plinth</t>
  </si>
  <si>
    <t>Terrace Floor</t>
  </si>
  <si>
    <t>Quantities</t>
  </si>
  <si>
    <t>PCC Offset</t>
  </si>
  <si>
    <t>PCC thickness</t>
  </si>
  <si>
    <t>Upper Terrace Beam</t>
  </si>
  <si>
    <t>UTB1</t>
  </si>
  <si>
    <t>UTB5</t>
  </si>
  <si>
    <t>UTB2</t>
  </si>
  <si>
    <t>UTB3</t>
  </si>
  <si>
    <t>UTB4</t>
  </si>
  <si>
    <t>UTB5A</t>
  </si>
  <si>
    <t>UTB6</t>
  </si>
  <si>
    <t>UTB7</t>
  </si>
  <si>
    <t>UTB8</t>
  </si>
  <si>
    <t>UTB9</t>
  </si>
  <si>
    <t>UTB10</t>
  </si>
  <si>
    <t>UTB11</t>
  </si>
  <si>
    <t>UTB12</t>
  </si>
  <si>
    <t>UTB13</t>
  </si>
  <si>
    <t>UTB14</t>
  </si>
  <si>
    <t>Upper Terrace Floor</t>
  </si>
  <si>
    <t>Plinth PCC</t>
  </si>
  <si>
    <t xml:space="preserve">S.No </t>
  </si>
  <si>
    <t xml:space="preserve">Ground Floor  </t>
  </si>
  <si>
    <t xml:space="preserve">First Floor  </t>
  </si>
  <si>
    <t xml:space="preserve">Total Qty </t>
  </si>
  <si>
    <t xml:space="preserve"> Concrete</t>
  </si>
  <si>
    <t>Floor ht</t>
  </si>
  <si>
    <t>No.of steps</t>
  </si>
  <si>
    <t>Tread</t>
  </si>
  <si>
    <t>Riser</t>
  </si>
  <si>
    <t>waist slab thickness</t>
  </si>
  <si>
    <t>Concrete (cum)</t>
  </si>
  <si>
    <t>Staircase- 02</t>
  </si>
  <si>
    <t>Flight-01</t>
  </si>
  <si>
    <t xml:space="preserve">Waist slab </t>
  </si>
  <si>
    <t>Steps</t>
  </si>
  <si>
    <t xml:space="preserve">Landing </t>
  </si>
  <si>
    <t>Flight-02</t>
  </si>
  <si>
    <t>Flight-03</t>
  </si>
  <si>
    <t>Flight-04</t>
  </si>
  <si>
    <t>TOTAL FOR STAIRCASES-02</t>
  </si>
  <si>
    <t>Ground Floor</t>
  </si>
  <si>
    <t>Staircase- 01</t>
  </si>
  <si>
    <t xml:space="preserve">Tread </t>
  </si>
  <si>
    <t>TOTAL FOR STAIRCASES-01</t>
  </si>
  <si>
    <t>tread length</t>
  </si>
  <si>
    <t>Entrance</t>
  </si>
  <si>
    <t>Lower Ground Floor</t>
  </si>
  <si>
    <t>Existing level</t>
  </si>
  <si>
    <t>FL</t>
  </si>
  <si>
    <t>Difference</t>
  </si>
  <si>
    <t>Existing Level</t>
  </si>
  <si>
    <t>FGL</t>
  </si>
  <si>
    <t>Excavation Qty</t>
  </si>
  <si>
    <t>Lower Ground</t>
  </si>
  <si>
    <t>RF-02-PL (Incl Services)</t>
  </si>
  <si>
    <t xml:space="preserve">TERRACE COVER  SLAB </t>
  </si>
  <si>
    <t>Lift Pit</t>
  </si>
  <si>
    <t>Lift Short Wall</t>
  </si>
  <si>
    <t>Lift long Wall</t>
  </si>
  <si>
    <t>Lift Pit Slab</t>
  </si>
  <si>
    <t xml:space="preserve"> Footing </t>
  </si>
  <si>
    <t>SKECT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</si>
</sst>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.000_);_(* \(#,##0.000\);_(* &quot;-&quot;??_);_(@_)"/>
  </numFmts>
  <fonts count="25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4" tint="-0.499984740745262"/>
      <name val="Tahoma"/>
      <family val="2"/>
    </font>
    <font>
      <b/>
      <sz val="10"/>
      <color theme="1"/>
      <name val="Tahoma"/>
      <family val="2"/>
    </font>
    <font>
      <b/>
      <sz val="10"/>
      <color rgb="FFC0000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1"/>
      <color indexed="8"/>
      <name val="Calibri"/>
      <family val="2"/>
    </font>
    <font>
      <b/>
      <sz val="10"/>
      <color rgb="FFFF0000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0000CC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B0F0"/>
      <name val="Tahoma"/>
      <family val="2"/>
    </font>
    <font>
      <b/>
      <sz val="10"/>
      <color indexed="10"/>
      <name val="Tahoma"/>
      <family val="2"/>
    </font>
    <font>
      <b/>
      <sz val="10"/>
      <color rgb="FF002060"/>
      <name val="Tahoma"/>
      <family val="2"/>
    </font>
    <font>
      <sz val="8"/>
      <name val="Aptos Narrow"/>
      <family val="2"/>
      <scheme val="minor"/>
    </font>
    <font>
      <sz val="10"/>
      <color indexed="14"/>
      <name val="Tahoma"/>
      <family val="2"/>
    </font>
    <font>
      <i/>
      <sz val="10"/>
      <color theme="5" tint="-0.249977111117893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EE6"/>
        <bgColor indexed="64"/>
      </patternFill>
    </fill>
    <fill>
      <patternFill patternType="solid">
        <fgColor rgb="FFFFFFEB"/>
        <bgColor indexed="64"/>
      </patternFill>
    </fill>
  </fills>
  <borders count="10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0">
    <xf numFmtId="0" fontId="0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164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</cellStyleXfs>
  <cellXfs count="622">
    <xf numFmtId="0" fontId="0" fillId="0" borderId="0" xfId="0"/>
    <xf numFmtId="0" fontId="5" fillId="0" borderId="0" xfId="2" applyNumberFormat="1" applyFont="1" applyBorder="1" applyAlignment="1">
      <alignment horizontal="center" vertical="center" wrapText="1"/>
    </xf>
    <xf numFmtId="164" fontId="5" fillId="0" borderId="0" xfId="2" applyFont="1" applyBorder="1" applyAlignment="1">
      <alignment horizontal="left" vertical="center" wrapText="1"/>
    </xf>
    <xf numFmtId="164" fontId="5" fillId="0" borderId="0" xfId="2" applyFont="1" applyBorder="1" applyAlignment="1">
      <alignment horizontal="center" vertical="center" wrapText="1"/>
    </xf>
    <xf numFmtId="164" fontId="5" fillId="0" borderId="7" xfId="2" applyFont="1" applyBorder="1" applyAlignment="1">
      <alignment horizontal="center" vertical="center" wrapText="1"/>
    </xf>
    <xf numFmtId="164" fontId="5" fillId="0" borderId="12" xfId="2" applyFont="1" applyBorder="1" applyAlignment="1">
      <alignment horizontal="center" vertical="center" wrapText="1"/>
    </xf>
    <xf numFmtId="0" fontId="6" fillId="0" borderId="0" xfId="2" applyNumberFormat="1" applyFont="1" applyBorder="1" applyAlignment="1">
      <alignment vertical="center" wrapText="1"/>
    </xf>
    <xf numFmtId="0" fontId="6" fillId="0" borderId="0" xfId="2" applyNumberFormat="1" applyFont="1" applyBorder="1" applyAlignment="1">
      <alignment horizontal="left" vertical="center" wrapText="1"/>
    </xf>
    <xf numFmtId="164" fontId="5" fillId="0" borderId="20" xfId="2" applyFont="1" applyBorder="1" applyAlignment="1">
      <alignment horizontal="center" vertical="center" wrapText="1"/>
    </xf>
    <xf numFmtId="0" fontId="7" fillId="0" borderId="5" xfId="2" applyNumberFormat="1" applyFont="1" applyBorder="1" applyAlignment="1">
      <alignment horizontal="center" vertical="center" wrapText="1"/>
    </xf>
    <xf numFmtId="164" fontId="7" fillId="0" borderId="6" xfId="2" applyFont="1" applyBorder="1" applyAlignment="1">
      <alignment horizontal="left" vertical="center" wrapText="1"/>
    </xf>
    <xf numFmtId="164" fontId="7" fillId="0" borderId="6" xfId="2" applyFont="1" applyBorder="1" applyAlignment="1">
      <alignment horizontal="center" vertical="center" wrapText="1"/>
    </xf>
    <xf numFmtId="0" fontId="7" fillId="2" borderId="6" xfId="2" applyNumberFormat="1" applyFont="1" applyFill="1" applyBorder="1" applyAlignment="1">
      <alignment horizontal="center" vertical="center" wrapText="1"/>
    </xf>
    <xf numFmtId="164" fontId="7" fillId="0" borderId="7" xfId="2" applyFont="1" applyBorder="1" applyAlignment="1">
      <alignment horizontal="center" vertical="center" wrapText="1"/>
    </xf>
    <xf numFmtId="164" fontId="8" fillId="0" borderId="0" xfId="2" applyFont="1" applyBorder="1" applyAlignment="1">
      <alignment horizontal="center" vertical="center" wrapText="1"/>
    </xf>
    <xf numFmtId="0" fontId="8" fillId="0" borderId="10" xfId="2" applyNumberFormat="1" applyFont="1" applyBorder="1" applyAlignment="1">
      <alignment horizontal="center" vertical="center" wrapText="1"/>
    </xf>
    <xf numFmtId="164" fontId="8" fillId="0" borderId="11" xfId="2" applyFont="1" applyBorder="1" applyAlignment="1">
      <alignment horizontal="left" vertical="center" wrapText="1"/>
    </xf>
    <xf numFmtId="164" fontId="8" fillId="0" borderId="11" xfId="2" applyFont="1" applyBorder="1" applyAlignment="1">
      <alignment horizontal="center" vertical="center" wrapText="1"/>
    </xf>
    <xf numFmtId="164" fontId="5" fillId="0" borderId="11" xfId="2" applyFont="1" applyBorder="1" applyAlignment="1">
      <alignment horizontal="center" vertical="center" wrapText="1"/>
    </xf>
    <xf numFmtId="0" fontId="8" fillId="0" borderId="22" xfId="2" applyNumberFormat="1" applyFont="1" applyBorder="1" applyAlignment="1">
      <alignment horizontal="center" vertical="center" wrapText="1"/>
    </xf>
    <xf numFmtId="164" fontId="5" fillId="0" borderId="23" xfId="2" applyFont="1" applyBorder="1" applyAlignment="1">
      <alignment horizontal="center" vertical="center" wrapText="1"/>
    </xf>
    <xf numFmtId="164" fontId="5" fillId="0" borderId="24" xfId="2" applyFont="1" applyBorder="1" applyAlignment="1">
      <alignment horizontal="center" vertical="center" wrapText="1"/>
    </xf>
    <xf numFmtId="164" fontId="8" fillId="0" borderId="23" xfId="2" applyFont="1" applyBorder="1" applyAlignment="1">
      <alignment horizontal="left" vertical="center" wrapText="1"/>
    </xf>
    <xf numFmtId="164" fontId="8" fillId="0" borderId="23" xfId="2" applyFont="1" applyBorder="1" applyAlignment="1">
      <alignment horizontal="center" vertical="center" wrapText="1"/>
    </xf>
    <xf numFmtId="0" fontId="9" fillId="0" borderId="18" xfId="2" applyNumberFormat="1" applyFont="1" applyBorder="1" applyAlignment="1">
      <alignment horizontal="center" vertical="center" wrapText="1"/>
    </xf>
    <xf numFmtId="164" fontId="9" fillId="0" borderId="19" xfId="2" applyFont="1" applyBorder="1" applyAlignment="1">
      <alignment horizontal="left" vertical="center" wrapText="1"/>
    </xf>
    <xf numFmtId="164" fontId="9" fillId="0" borderId="19" xfId="2" applyFont="1" applyBorder="1" applyAlignment="1">
      <alignment horizontal="center" vertical="center" wrapText="1"/>
    </xf>
    <xf numFmtId="164" fontId="9" fillId="0" borderId="20" xfId="2" applyFont="1" applyBorder="1" applyAlignment="1">
      <alignment horizontal="center" vertical="center" wrapText="1"/>
    </xf>
    <xf numFmtId="164" fontId="9" fillId="0" borderId="0" xfId="2" applyFont="1" applyBorder="1" applyAlignment="1">
      <alignment horizontal="center" vertical="center" wrapText="1"/>
    </xf>
    <xf numFmtId="0" fontId="8" fillId="0" borderId="0" xfId="2" applyNumberFormat="1" applyFont="1" applyBorder="1" applyAlignment="1">
      <alignment horizontal="center" vertical="center" wrapText="1"/>
    </xf>
    <xf numFmtId="164" fontId="8" fillId="0" borderId="0" xfId="2" applyFont="1" applyBorder="1" applyAlignment="1">
      <alignment horizontal="left" vertical="center" wrapText="1"/>
    </xf>
    <xf numFmtId="0" fontId="5" fillId="0" borderId="0" xfId="2" applyNumberFormat="1" applyFont="1" applyFill="1" applyBorder="1" applyAlignment="1">
      <alignment horizontal="center" vertical="center" wrapText="1"/>
    </xf>
    <xf numFmtId="164" fontId="5" fillId="0" borderId="0" xfId="2" applyFont="1" applyFill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164" fontId="11" fillId="0" borderId="10" xfId="2" applyFont="1" applyFill="1" applyBorder="1" applyAlignment="1">
      <alignment horizontal="left" vertical="center" wrapText="1"/>
    </xf>
    <xf numFmtId="165" fontId="11" fillId="0" borderId="11" xfId="4" applyNumberFormat="1" applyFont="1" applyFill="1" applyBorder="1" applyAlignment="1">
      <alignment horizontal="center" vertical="center"/>
    </xf>
    <xf numFmtId="165" fontId="10" fillId="3" borderId="11" xfId="4" applyNumberFormat="1" applyFont="1" applyFill="1" applyBorder="1" applyAlignment="1">
      <alignment horizontal="center" vertical="center"/>
    </xf>
    <xf numFmtId="165" fontId="11" fillId="0" borderId="12" xfId="4" applyNumberFormat="1" applyFont="1" applyFill="1" applyBorder="1" applyAlignment="1">
      <alignment horizontal="center" vertical="center"/>
    </xf>
    <xf numFmtId="164" fontId="11" fillId="0" borderId="18" xfId="2" applyFont="1" applyFill="1" applyBorder="1" applyAlignment="1">
      <alignment horizontal="left" vertical="center" wrapText="1"/>
    </xf>
    <xf numFmtId="165" fontId="11" fillId="0" borderId="19" xfId="4" applyNumberFormat="1" applyFont="1" applyFill="1" applyBorder="1" applyAlignment="1">
      <alignment horizontal="center" vertical="center"/>
    </xf>
    <xf numFmtId="165" fontId="10" fillId="3" borderId="19" xfId="4" applyNumberFormat="1" applyFont="1" applyFill="1" applyBorder="1" applyAlignment="1">
      <alignment horizontal="center" vertical="center"/>
    </xf>
    <xf numFmtId="165" fontId="11" fillId="0" borderId="20" xfId="4" applyNumberFormat="1" applyFont="1" applyFill="1" applyBorder="1" applyAlignment="1">
      <alignment horizontal="center" vertical="center"/>
    </xf>
    <xf numFmtId="164" fontId="11" fillId="0" borderId="0" xfId="2" applyFont="1" applyFill="1" applyBorder="1" applyAlignment="1">
      <alignment horizontal="left" vertical="center" wrapText="1"/>
    </xf>
    <xf numFmtId="165" fontId="11" fillId="0" borderId="0" xfId="4" applyNumberFormat="1" applyFont="1" applyFill="1" applyBorder="1" applyAlignment="1">
      <alignment horizontal="center" vertical="center"/>
    </xf>
    <xf numFmtId="0" fontId="11" fillId="0" borderId="5" xfId="2" applyNumberFormat="1" applyFont="1" applyBorder="1" applyAlignment="1">
      <alignment horizontal="center" vertical="center" wrapText="1"/>
    </xf>
    <xf numFmtId="164" fontId="10" fillId="0" borderId="6" xfId="2" applyFont="1" applyBorder="1" applyAlignment="1">
      <alignment horizontal="center" vertical="center" wrapText="1"/>
    </xf>
    <xf numFmtId="164" fontId="10" fillId="0" borderId="6" xfId="2" applyFont="1" applyFill="1" applyBorder="1" applyAlignment="1">
      <alignment horizontal="center" vertical="center" wrapText="1"/>
    </xf>
    <xf numFmtId="164" fontId="11" fillId="0" borderId="6" xfId="2" applyFont="1" applyBorder="1" applyAlignment="1">
      <alignment horizontal="center" vertical="center" wrapText="1"/>
    </xf>
    <xf numFmtId="164" fontId="11" fillId="0" borderId="6" xfId="2" applyFont="1" applyFill="1" applyBorder="1" applyAlignment="1">
      <alignment horizontal="center" vertical="center" wrapText="1"/>
    </xf>
    <xf numFmtId="164" fontId="11" fillId="0" borderId="7" xfId="2" applyFont="1" applyBorder="1" applyAlignment="1">
      <alignment horizontal="center" vertical="center" wrapText="1"/>
    </xf>
    <xf numFmtId="164" fontId="11" fillId="0" borderId="0" xfId="2" applyFont="1" applyBorder="1" applyAlignment="1">
      <alignment horizontal="center" vertical="center" wrapText="1"/>
    </xf>
    <xf numFmtId="2" fontId="10" fillId="0" borderId="10" xfId="2" applyNumberFormat="1" applyFont="1" applyFill="1" applyBorder="1" applyAlignment="1">
      <alignment horizontal="center" vertical="center" wrapText="1"/>
    </xf>
    <xf numFmtId="2" fontId="10" fillId="0" borderId="11" xfId="2" applyNumberFormat="1" applyFont="1" applyFill="1" applyBorder="1" applyAlignment="1">
      <alignment horizontal="center" vertical="center" wrapText="1"/>
    </xf>
    <xf numFmtId="164" fontId="10" fillId="0" borderId="11" xfId="2" applyFont="1" applyFill="1" applyBorder="1" applyAlignment="1">
      <alignment horizontal="center" vertical="center" wrapText="1"/>
    </xf>
    <xf numFmtId="164" fontId="9" fillId="0" borderId="11" xfId="2" applyFont="1" applyFill="1" applyBorder="1" applyAlignment="1">
      <alignment horizontal="center" vertical="center" wrapText="1"/>
    </xf>
    <xf numFmtId="164" fontId="10" fillId="0" borderId="11" xfId="2" applyFont="1" applyFill="1" applyBorder="1" applyAlignment="1">
      <alignment horizontal="left" vertical="center" wrapText="1" indent="1"/>
    </xf>
    <xf numFmtId="2" fontId="10" fillId="0" borderId="12" xfId="2" applyNumberFormat="1" applyFont="1" applyFill="1" applyBorder="1" applyAlignment="1">
      <alignment horizontal="center" vertical="center" wrapText="1"/>
    </xf>
    <xf numFmtId="2" fontId="10" fillId="0" borderId="0" xfId="2" applyNumberFormat="1" applyFont="1" applyFill="1" applyBorder="1" applyAlignment="1">
      <alignment horizontal="center" vertical="center" wrapText="1"/>
    </xf>
    <xf numFmtId="0" fontId="10" fillId="0" borderId="10" xfId="2" applyNumberFormat="1" applyFont="1" applyFill="1" applyBorder="1" applyAlignment="1">
      <alignment horizontal="center" vertical="center" wrapText="1"/>
    </xf>
    <xf numFmtId="164" fontId="13" fillId="0" borderId="11" xfId="2" applyFont="1" applyFill="1" applyBorder="1" applyAlignment="1">
      <alignment horizontal="center" vertical="center" wrapText="1"/>
    </xf>
    <xf numFmtId="164" fontId="10" fillId="0" borderId="12" xfId="2" applyFont="1" applyFill="1" applyBorder="1" applyAlignment="1">
      <alignment horizontal="center" vertical="center" wrapText="1"/>
    </xf>
    <xf numFmtId="164" fontId="10" fillId="0" borderId="0" xfId="2" applyFont="1" applyFill="1" applyBorder="1" applyAlignment="1">
      <alignment horizontal="center" vertical="center" wrapText="1"/>
    </xf>
    <xf numFmtId="0" fontId="11" fillId="0" borderId="18" xfId="5" applyNumberFormat="1" applyFont="1" applyFill="1" applyBorder="1" applyAlignment="1">
      <alignment horizontal="center" vertical="center" wrapText="1"/>
    </xf>
    <xf numFmtId="164" fontId="8" fillId="0" borderId="19" xfId="2" applyFont="1" applyFill="1" applyBorder="1" applyAlignment="1">
      <alignment horizontal="center" vertical="center" wrapText="1"/>
    </xf>
    <xf numFmtId="164" fontId="10" fillId="0" borderId="19" xfId="5" applyFont="1" applyFill="1" applyBorder="1" applyAlignment="1">
      <alignment horizontal="center" vertical="center" wrapText="1"/>
    </xf>
    <xf numFmtId="164" fontId="11" fillId="0" borderId="19" xfId="5" applyFont="1" applyFill="1" applyBorder="1" applyAlignment="1">
      <alignment horizontal="center" vertical="center" wrapText="1"/>
    </xf>
    <xf numFmtId="164" fontId="9" fillId="0" borderId="19" xfId="5" applyFont="1" applyFill="1" applyBorder="1" applyAlignment="1">
      <alignment horizontal="center" vertical="center" wrapText="1"/>
    </xf>
    <xf numFmtId="164" fontId="11" fillId="0" borderId="20" xfId="5" applyFont="1" applyFill="1" applyBorder="1" applyAlignment="1">
      <alignment horizontal="center" vertical="center" wrapText="1"/>
    </xf>
    <xf numFmtId="164" fontId="11" fillId="0" borderId="0" xfId="5" applyFont="1" applyFill="1" applyBorder="1" applyAlignment="1">
      <alignment horizontal="center" vertical="center" wrapText="1"/>
    </xf>
    <xf numFmtId="0" fontId="11" fillId="0" borderId="13" xfId="5" applyNumberFormat="1" applyFont="1" applyFill="1" applyBorder="1" applyAlignment="1">
      <alignment horizontal="center" vertical="center" wrapText="1"/>
    </xf>
    <xf numFmtId="164" fontId="8" fillId="0" borderId="25" xfId="2" applyFont="1" applyFill="1" applyBorder="1" applyAlignment="1">
      <alignment horizontal="left" vertical="center" wrapText="1"/>
    </xf>
    <xf numFmtId="164" fontId="10" fillId="0" borderId="25" xfId="5" applyFont="1" applyFill="1" applyBorder="1" applyAlignment="1">
      <alignment horizontal="center" vertical="center" wrapText="1"/>
    </xf>
    <xf numFmtId="164" fontId="11" fillId="0" borderId="25" xfId="5" applyFont="1" applyFill="1" applyBorder="1" applyAlignment="1">
      <alignment horizontal="center" vertical="center" wrapText="1"/>
    </xf>
    <xf numFmtId="164" fontId="9" fillId="0" borderId="25" xfId="5" applyFont="1" applyFill="1" applyBorder="1" applyAlignment="1">
      <alignment horizontal="center" vertical="center" wrapText="1"/>
    </xf>
    <xf numFmtId="0" fontId="11" fillId="0" borderId="26" xfId="5" applyNumberFormat="1" applyFont="1" applyFill="1" applyBorder="1" applyAlignment="1">
      <alignment horizontal="center" vertical="center" wrapText="1"/>
    </xf>
    <xf numFmtId="164" fontId="8" fillId="0" borderId="0" xfId="2" applyFont="1" applyFill="1" applyBorder="1" applyAlignment="1">
      <alignment horizontal="left" vertical="center" wrapText="1"/>
    </xf>
    <xf numFmtId="164" fontId="10" fillId="0" borderId="0" xfId="5" applyFont="1" applyFill="1" applyBorder="1" applyAlignment="1">
      <alignment horizontal="center" vertical="center" wrapText="1"/>
    </xf>
    <xf numFmtId="164" fontId="6" fillId="0" borderId="0" xfId="5" applyFont="1" applyFill="1" applyBorder="1" applyAlignment="1">
      <alignment horizontal="center" vertical="center" wrapText="1"/>
    </xf>
    <xf numFmtId="0" fontId="5" fillId="0" borderId="21" xfId="2" applyNumberFormat="1" applyFont="1" applyFill="1" applyBorder="1" applyAlignment="1">
      <alignment horizontal="center" vertical="center" wrapText="1"/>
    </xf>
    <xf numFmtId="164" fontId="9" fillId="0" borderId="3" xfId="2" applyFont="1" applyFill="1" applyBorder="1" applyAlignment="1">
      <alignment horizontal="left" vertical="center" wrapText="1"/>
    </xf>
    <xf numFmtId="164" fontId="9" fillId="0" borderId="3" xfId="2" applyFont="1" applyFill="1" applyBorder="1" applyAlignment="1">
      <alignment horizontal="center" vertical="center" wrapText="1"/>
    </xf>
    <xf numFmtId="164" fontId="8" fillId="0" borderId="3" xfId="2" applyFont="1" applyFill="1" applyBorder="1" applyAlignment="1">
      <alignment vertical="center" wrapText="1"/>
    </xf>
    <xf numFmtId="164" fontId="5" fillId="0" borderId="3" xfId="2" applyFont="1" applyFill="1" applyBorder="1" applyAlignment="1">
      <alignment horizontal="center" vertical="center" wrapText="1"/>
    </xf>
    <xf numFmtId="164" fontId="10" fillId="0" borderId="3" xfId="5" applyFont="1" applyFill="1" applyBorder="1" applyAlignment="1">
      <alignment horizontal="center" vertical="center" wrapText="1"/>
    </xf>
    <xf numFmtId="164" fontId="15" fillId="0" borderId="28" xfId="5" applyFont="1" applyFill="1" applyBorder="1" applyAlignment="1">
      <alignment horizontal="center" vertical="center" wrapText="1"/>
    </xf>
    <xf numFmtId="164" fontId="11" fillId="0" borderId="29" xfId="5" applyFont="1" applyFill="1" applyBorder="1" applyAlignment="1">
      <alignment horizontal="center" vertical="center" wrapText="1"/>
    </xf>
    <xf numFmtId="164" fontId="8" fillId="0" borderId="0" xfId="1" applyFont="1" applyFill="1" applyAlignment="1">
      <alignment horizontal="center" vertical="center"/>
    </xf>
    <xf numFmtId="164" fontId="5" fillId="0" borderId="0" xfId="1" applyFont="1" applyFill="1" applyAlignment="1">
      <alignment horizontal="center" vertical="center"/>
    </xf>
    <xf numFmtId="164" fontId="5" fillId="0" borderId="7" xfId="1" applyFont="1" applyFill="1" applyBorder="1" applyAlignment="1">
      <alignment horizontal="center" vertical="center"/>
    </xf>
    <xf numFmtId="164" fontId="5" fillId="0" borderId="12" xfId="1" applyFont="1" applyFill="1" applyBorder="1" applyAlignment="1">
      <alignment horizontal="center" vertical="center"/>
    </xf>
    <xf numFmtId="164" fontId="8" fillId="0" borderId="11" xfId="2" applyFont="1" applyBorder="1" applyAlignment="1">
      <alignment vertical="center" wrapText="1"/>
    </xf>
    <xf numFmtId="164" fontId="8" fillId="0" borderId="23" xfId="2" applyFont="1" applyBorder="1" applyAlignment="1">
      <alignment vertical="center" wrapText="1"/>
    </xf>
    <xf numFmtId="164" fontId="5" fillId="0" borderId="32" xfId="2" applyFont="1" applyBorder="1" applyAlignment="1">
      <alignment horizontal="center" vertical="center" wrapText="1"/>
    </xf>
    <xf numFmtId="164" fontId="9" fillId="0" borderId="19" xfId="1" applyFont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/>
    </xf>
    <xf numFmtId="164" fontId="8" fillId="0" borderId="0" xfId="1" applyFont="1" applyFill="1" applyAlignment="1">
      <alignment horizontal="center" vertical="center" wrapText="1"/>
    </xf>
    <xf numFmtId="164" fontId="5" fillId="0" borderId="33" xfId="1" applyFont="1" applyFill="1" applyBorder="1" applyAlignment="1">
      <alignment horizontal="center" vertical="center"/>
    </xf>
    <xf numFmtId="164" fontId="5" fillId="0" borderId="34" xfId="1" applyFont="1" applyFill="1" applyBorder="1" applyAlignment="1">
      <alignment horizontal="right" vertical="center"/>
    </xf>
    <xf numFmtId="164" fontId="5" fillId="0" borderId="11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left" vertical="center" wrapText="1"/>
    </xf>
    <xf numFmtId="164" fontId="8" fillId="0" borderId="0" xfId="1" applyFont="1" applyFill="1" applyBorder="1" applyAlignment="1">
      <alignment horizontal="center" vertical="center" wrapText="1"/>
    </xf>
    <xf numFmtId="0" fontId="8" fillId="0" borderId="35" xfId="3" applyFont="1" applyBorder="1" applyAlignment="1">
      <alignment horizontal="center" vertical="center"/>
    </xf>
    <xf numFmtId="0" fontId="8" fillId="0" borderId="36" xfId="3" applyFont="1" applyBorder="1" applyAlignment="1">
      <alignment horizontal="center" vertical="center"/>
    </xf>
    <xf numFmtId="0" fontId="8" fillId="3" borderId="36" xfId="3" applyFont="1" applyFill="1" applyBorder="1" applyAlignment="1">
      <alignment horizontal="center" vertical="center"/>
    </xf>
    <xf numFmtId="0" fontId="8" fillId="0" borderId="37" xfId="3" applyFont="1" applyBorder="1" applyAlignment="1">
      <alignment horizontal="center" vertical="center"/>
    </xf>
    <xf numFmtId="164" fontId="5" fillId="0" borderId="11" xfId="1" applyFont="1" applyFill="1" applyBorder="1" applyAlignment="1">
      <alignment horizontal="right" vertical="center"/>
    </xf>
    <xf numFmtId="164" fontId="5" fillId="0" borderId="0" xfId="1" applyFont="1" applyFill="1" applyBorder="1" applyAlignment="1">
      <alignment horizontal="right" vertical="center"/>
    </xf>
    <xf numFmtId="165" fontId="11" fillId="0" borderId="33" xfId="4" applyNumberFormat="1" applyFont="1" applyFill="1" applyBorder="1" applyAlignment="1">
      <alignment horizontal="center" vertical="center"/>
    </xf>
    <xf numFmtId="164" fontId="19" fillId="0" borderId="0" xfId="1" applyFont="1" applyFill="1" applyAlignment="1">
      <alignment horizontal="center" vertical="center"/>
    </xf>
    <xf numFmtId="165" fontId="10" fillId="0" borderId="0" xfId="4" applyNumberFormat="1" applyFont="1" applyFill="1" applyBorder="1" applyAlignment="1">
      <alignment horizontal="center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Border="1" applyAlignment="1">
      <alignment horizontal="left" vertical="center" wrapText="1"/>
    </xf>
    <xf numFmtId="164" fontId="15" fillId="0" borderId="0" xfId="1" applyFont="1" applyFill="1" applyBorder="1" applyAlignment="1">
      <alignment horizontal="center" vertical="center"/>
    </xf>
    <xf numFmtId="164" fontId="6" fillId="0" borderId="19" xfId="1" applyFont="1" applyFill="1" applyBorder="1" applyAlignment="1">
      <alignment horizontal="center" vertical="center" wrapText="1"/>
    </xf>
    <xf numFmtId="164" fontId="8" fillId="0" borderId="30" xfId="1" applyFont="1" applyFill="1" applyBorder="1" applyAlignment="1">
      <alignment horizontal="center" vertical="center"/>
    </xf>
    <xf numFmtId="164" fontId="20" fillId="0" borderId="30" xfId="1" applyFont="1" applyFill="1" applyBorder="1" applyAlignment="1">
      <alignment horizontal="center" vertical="center"/>
    </xf>
    <xf numFmtId="164" fontId="6" fillId="0" borderId="30" xfId="1" applyFont="1" applyFill="1" applyBorder="1" applyAlignment="1">
      <alignment horizontal="center" vertical="center"/>
    </xf>
    <xf numFmtId="164" fontId="15" fillId="0" borderId="30" xfId="1" applyFont="1" applyFill="1" applyBorder="1" applyAlignment="1">
      <alignment horizontal="center" vertical="center"/>
    </xf>
    <xf numFmtId="164" fontId="21" fillId="0" borderId="30" xfId="1" applyFont="1" applyFill="1" applyBorder="1" applyAlignment="1">
      <alignment horizontal="center" vertical="center"/>
    </xf>
    <xf numFmtId="164" fontId="15" fillId="0" borderId="29" xfId="1" applyFont="1" applyFill="1" applyBorder="1" applyAlignment="1">
      <alignment horizontal="center" vertical="center"/>
    </xf>
    <xf numFmtId="164" fontId="5" fillId="0" borderId="29" xfId="1" applyFont="1" applyFill="1" applyBorder="1" applyAlignment="1">
      <alignment horizontal="center" vertical="center"/>
    </xf>
    <xf numFmtId="164" fontId="15" fillId="0" borderId="29" xfId="1" applyFont="1" applyFill="1" applyBorder="1" applyAlignment="1">
      <alignment horizontal="left" vertical="center" wrapText="1"/>
    </xf>
    <xf numFmtId="164" fontId="15" fillId="0" borderId="29" xfId="1" applyFont="1" applyFill="1" applyBorder="1" applyAlignment="1">
      <alignment horizontal="center" vertical="center" wrapText="1"/>
    </xf>
    <xf numFmtId="164" fontId="15" fillId="0" borderId="29" xfId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64" fontId="5" fillId="0" borderId="28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164" fontId="5" fillId="0" borderId="29" xfId="0" applyNumberFormat="1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64" fontId="8" fillId="0" borderId="20" xfId="0" applyNumberFormat="1" applyFont="1" applyBorder="1" applyAlignment="1">
      <alignment vertical="center"/>
    </xf>
    <xf numFmtId="164" fontId="8" fillId="0" borderId="53" xfId="0" applyNumberFormat="1" applyFont="1" applyBorder="1" applyAlignment="1">
      <alignment vertical="center"/>
    </xf>
    <xf numFmtId="164" fontId="5" fillId="0" borderId="50" xfId="1" applyFont="1" applyBorder="1" applyAlignment="1">
      <alignment horizontal="center" vertical="center"/>
    </xf>
    <xf numFmtId="164" fontId="5" fillId="0" borderId="51" xfId="1" applyFont="1" applyBorder="1" applyAlignment="1">
      <alignment horizontal="center" vertical="center"/>
    </xf>
    <xf numFmtId="164" fontId="5" fillId="0" borderId="52" xfId="1" applyFont="1" applyBorder="1" applyAlignment="1">
      <alignment horizontal="center" vertical="center"/>
    </xf>
    <xf numFmtId="164" fontId="5" fillId="0" borderId="0" xfId="1" applyFont="1" applyAlignment="1">
      <alignment vertical="center"/>
    </xf>
    <xf numFmtId="0" fontId="8" fillId="0" borderId="38" xfId="0" applyFont="1" applyBorder="1" applyAlignment="1">
      <alignment horizontal="center" vertical="center"/>
    </xf>
    <xf numFmtId="164" fontId="5" fillId="0" borderId="54" xfId="1" applyFont="1" applyBorder="1" applyAlignment="1">
      <alignment horizontal="center" vertical="center"/>
    </xf>
    <xf numFmtId="164" fontId="5" fillId="0" borderId="55" xfId="1" applyFont="1" applyBorder="1" applyAlignment="1">
      <alignment horizontal="center" vertical="center"/>
    </xf>
    <xf numFmtId="164" fontId="5" fillId="0" borderId="56" xfId="1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indent="2"/>
    </xf>
    <xf numFmtId="164" fontId="5" fillId="0" borderId="29" xfId="1" applyFont="1" applyBorder="1" applyAlignment="1">
      <alignment vertical="center"/>
    </xf>
    <xf numFmtId="164" fontId="16" fillId="0" borderId="29" xfId="1" applyFont="1" applyBorder="1" applyAlignment="1">
      <alignment vertical="center"/>
    </xf>
    <xf numFmtId="0" fontId="5" fillId="0" borderId="29" xfId="0" applyFont="1" applyBorder="1" applyAlignment="1">
      <alignment horizontal="left" vertical="center" indent="4"/>
    </xf>
    <xf numFmtId="0" fontId="5" fillId="0" borderId="30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5" fillId="0" borderId="40" xfId="0" applyFont="1" applyBorder="1" applyAlignment="1">
      <alignment horizontal="left" vertical="center" indent="4"/>
    </xf>
    <xf numFmtId="164" fontId="5" fillId="0" borderId="40" xfId="1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4" fontId="5" fillId="0" borderId="44" xfId="1" applyFont="1" applyBorder="1" applyAlignment="1">
      <alignment vertical="center"/>
    </xf>
    <xf numFmtId="164" fontId="5" fillId="0" borderId="46" xfId="1" applyFont="1" applyBorder="1" applyAlignment="1">
      <alignment vertical="center"/>
    </xf>
    <xf numFmtId="0" fontId="5" fillId="0" borderId="42" xfId="1" applyNumberFormat="1" applyFont="1" applyBorder="1" applyAlignment="1">
      <alignment horizontal="justify" vertical="center" wrapText="1"/>
    </xf>
    <xf numFmtId="0" fontId="5" fillId="0" borderId="43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6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4" fontId="5" fillId="4" borderId="41" xfId="0" applyNumberFormat="1" applyFont="1" applyFill="1" applyBorder="1" applyAlignment="1">
      <alignment vertical="center"/>
    </xf>
    <xf numFmtId="164" fontId="5" fillId="4" borderId="28" xfId="0" applyNumberFormat="1" applyFont="1" applyFill="1" applyBorder="1" applyAlignment="1">
      <alignment vertical="center"/>
    </xf>
    <xf numFmtId="164" fontId="5" fillId="4" borderId="42" xfId="0" applyNumberFormat="1" applyFont="1" applyFill="1" applyBorder="1" applyAlignment="1">
      <alignment vertical="center"/>
    </xf>
    <xf numFmtId="165" fontId="5" fillId="4" borderId="0" xfId="1" applyNumberFormat="1" applyFont="1" applyFill="1" applyAlignment="1">
      <alignment vertical="center"/>
    </xf>
    <xf numFmtId="164" fontId="5" fillId="4" borderId="43" xfId="0" applyNumberFormat="1" applyFont="1" applyFill="1" applyBorder="1" applyAlignment="1">
      <alignment vertical="center"/>
    </xf>
    <xf numFmtId="164" fontId="5" fillId="4" borderId="29" xfId="0" applyNumberFormat="1" applyFont="1" applyFill="1" applyBorder="1" applyAlignment="1">
      <alignment vertical="center"/>
    </xf>
    <xf numFmtId="164" fontId="5" fillId="4" borderId="44" xfId="0" applyNumberFormat="1" applyFont="1" applyFill="1" applyBorder="1" applyAlignment="1">
      <alignment vertical="center"/>
    </xf>
    <xf numFmtId="164" fontId="5" fillId="4" borderId="45" xfId="0" applyNumberFormat="1" applyFont="1" applyFill="1" applyBorder="1" applyAlignment="1">
      <alignment vertical="center"/>
    </xf>
    <xf numFmtId="164" fontId="5" fillId="4" borderId="40" xfId="0" applyNumberFormat="1" applyFont="1" applyFill="1" applyBorder="1" applyAlignment="1">
      <alignment vertical="center"/>
    </xf>
    <xf numFmtId="164" fontId="5" fillId="4" borderId="46" xfId="0" applyNumberFormat="1" applyFont="1" applyFill="1" applyBorder="1" applyAlignment="1">
      <alignment vertical="center"/>
    </xf>
    <xf numFmtId="164" fontId="8" fillId="4" borderId="18" xfId="0" applyNumberFormat="1" applyFont="1" applyFill="1" applyBorder="1" applyAlignment="1">
      <alignment vertical="center"/>
    </xf>
    <xf numFmtId="164" fontId="8" fillId="4" borderId="19" xfId="0" applyNumberFormat="1" applyFont="1" applyFill="1" applyBorder="1" applyAlignment="1">
      <alignment vertical="center"/>
    </xf>
    <xf numFmtId="164" fontId="8" fillId="4" borderId="20" xfId="0" applyNumberFormat="1" applyFont="1" applyFill="1" applyBorder="1" applyAlignment="1">
      <alignment vertical="center"/>
    </xf>
    <xf numFmtId="164" fontId="8" fillId="5" borderId="18" xfId="0" applyNumberFormat="1" applyFont="1" applyFill="1" applyBorder="1" applyAlignment="1">
      <alignment vertical="center"/>
    </xf>
    <xf numFmtId="164" fontId="8" fillId="5" borderId="19" xfId="0" applyNumberFormat="1" applyFont="1" applyFill="1" applyBorder="1" applyAlignment="1">
      <alignment vertical="center"/>
    </xf>
    <xf numFmtId="164" fontId="5" fillId="0" borderId="29" xfId="1" applyFont="1" applyFill="1" applyBorder="1" applyAlignment="1">
      <alignment horizontal="center" vertical="center" wrapText="1"/>
    </xf>
    <xf numFmtId="164" fontId="23" fillId="0" borderId="29" xfId="1" applyFont="1" applyFill="1" applyBorder="1" applyAlignment="1">
      <alignment horizontal="center" vertical="center" wrapText="1"/>
    </xf>
    <xf numFmtId="164" fontId="11" fillId="0" borderId="28" xfId="5" applyFont="1" applyFill="1" applyBorder="1" applyAlignment="1">
      <alignment horizontal="center" vertical="center" wrapText="1"/>
    </xf>
    <xf numFmtId="0" fontId="15" fillId="0" borderId="27" xfId="5" applyNumberFormat="1" applyFont="1" applyFill="1" applyBorder="1" applyAlignment="1">
      <alignment horizontal="center" vertical="center" wrapText="1"/>
    </xf>
    <xf numFmtId="164" fontId="15" fillId="0" borderId="28" xfId="5" applyFont="1" applyFill="1" applyBorder="1" applyAlignment="1">
      <alignment horizontal="left" vertical="center" wrapText="1"/>
    </xf>
    <xf numFmtId="0" fontId="15" fillId="0" borderId="0" xfId="6" applyNumberFormat="1" applyFont="1" applyFill="1" applyAlignment="1">
      <alignment vertical="center"/>
    </xf>
    <xf numFmtId="164" fontId="15" fillId="0" borderId="0" xfId="6" applyFont="1" applyFill="1" applyAlignment="1">
      <alignment vertical="center"/>
    </xf>
    <xf numFmtId="164" fontId="15" fillId="0" borderId="0" xfId="6" applyFont="1" applyFill="1" applyAlignment="1">
      <alignment horizontal="center" vertical="center"/>
    </xf>
    <xf numFmtId="164" fontId="6" fillId="0" borderId="0" xfId="6" applyFont="1" applyFill="1" applyAlignment="1">
      <alignment vertical="center"/>
    </xf>
    <xf numFmtId="0" fontId="15" fillId="0" borderId="0" xfId="6" applyNumberFormat="1" applyFont="1" applyFill="1" applyAlignment="1">
      <alignment horizontal="center" vertical="center"/>
    </xf>
    <xf numFmtId="164" fontId="6" fillId="6" borderId="11" xfId="6" applyFont="1" applyFill="1" applyBorder="1" applyAlignment="1">
      <alignment horizontal="left" vertical="center"/>
    </xf>
    <xf numFmtId="164" fontId="6" fillId="6" borderId="11" xfId="6" applyFont="1" applyFill="1" applyBorder="1" applyAlignment="1">
      <alignment horizontal="center" vertical="center"/>
    </xf>
    <xf numFmtId="164" fontId="6" fillId="6" borderId="11" xfId="6" applyFont="1" applyFill="1" applyBorder="1" applyAlignment="1">
      <alignment horizontal="center" vertical="center" wrapText="1"/>
    </xf>
    <xf numFmtId="164" fontId="6" fillId="0" borderId="0" xfId="6" applyFont="1" applyFill="1" applyAlignment="1">
      <alignment horizontal="center" vertical="center"/>
    </xf>
    <xf numFmtId="0" fontId="6" fillId="0" borderId="0" xfId="6" applyNumberFormat="1" applyFont="1" applyFill="1" applyAlignment="1">
      <alignment vertical="center"/>
    </xf>
    <xf numFmtId="0" fontId="6" fillId="0" borderId="11" xfId="6" applyNumberFormat="1" applyFont="1" applyFill="1" applyBorder="1" applyAlignment="1">
      <alignment vertical="center"/>
    </xf>
    <xf numFmtId="164" fontId="15" fillId="0" borderId="11" xfId="6" applyFont="1" applyFill="1" applyBorder="1" applyAlignment="1">
      <alignment horizontal="center" vertical="center"/>
    </xf>
    <xf numFmtId="164" fontId="15" fillId="0" borderId="11" xfId="6" applyFont="1" applyFill="1" applyBorder="1" applyAlignment="1">
      <alignment vertical="center"/>
    </xf>
    <xf numFmtId="0" fontId="6" fillId="0" borderId="0" xfId="6" applyNumberFormat="1" applyFont="1" applyFill="1" applyAlignment="1">
      <alignment horizontal="center" vertical="center"/>
    </xf>
    <xf numFmtId="0" fontId="6" fillId="0" borderId="11" xfId="6" applyNumberFormat="1" applyFont="1" applyFill="1" applyBorder="1" applyAlignment="1">
      <alignment horizontal="center" vertical="center"/>
    </xf>
    <xf numFmtId="0" fontId="6" fillId="7" borderId="11" xfId="6" applyNumberFormat="1" applyFont="1" applyFill="1" applyBorder="1" applyAlignment="1">
      <alignment horizontal="center" vertical="center"/>
    </xf>
    <xf numFmtId="0" fontId="6" fillId="7" borderId="11" xfId="6" applyNumberFormat="1" applyFont="1" applyFill="1" applyBorder="1" applyAlignment="1">
      <alignment vertical="center"/>
    </xf>
    <xf numFmtId="164" fontId="6" fillId="7" borderId="11" xfId="6" applyFont="1" applyFill="1" applyBorder="1" applyAlignment="1">
      <alignment horizontal="center" vertical="center"/>
    </xf>
    <xf numFmtId="164" fontId="15" fillId="0" borderId="0" xfId="6" applyFont="1" applyFill="1" applyAlignment="1">
      <alignment horizontal="left" vertical="center"/>
    </xf>
    <xf numFmtId="164" fontId="8" fillId="9" borderId="3" xfId="1" applyFont="1" applyFill="1" applyBorder="1" applyAlignment="1">
      <alignment horizontal="left" vertical="center"/>
    </xf>
    <xf numFmtId="0" fontId="6" fillId="0" borderId="23" xfId="6" applyNumberFormat="1" applyFont="1" applyFill="1" applyBorder="1" applyAlignment="1">
      <alignment horizontal="center" vertical="center"/>
    </xf>
    <xf numFmtId="164" fontId="6" fillId="0" borderId="11" xfId="6" applyFont="1" applyFill="1" applyBorder="1" applyAlignment="1">
      <alignment horizontal="center" vertical="center"/>
    </xf>
    <xf numFmtId="164" fontId="6" fillId="0" borderId="11" xfId="6" applyFont="1" applyFill="1" applyBorder="1" applyAlignment="1">
      <alignment horizontal="center" vertical="center" wrapText="1"/>
    </xf>
    <xf numFmtId="0" fontId="15" fillId="0" borderId="11" xfId="6" applyNumberFormat="1" applyFont="1" applyFill="1" applyBorder="1" applyAlignment="1">
      <alignment horizontal="center" vertical="center"/>
    </xf>
    <xf numFmtId="164" fontId="15" fillId="0" borderId="11" xfId="6" applyFont="1" applyFill="1" applyBorder="1" applyAlignment="1">
      <alignment horizontal="left" vertical="center"/>
    </xf>
    <xf numFmtId="164" fontId="15" fillId="2" borderId="11" xfId="6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64" fontId="5" fillId="0" borderId="0" xfId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64" fontId="6" fillId="10" borderId="21" xfId="0" applyNumberFormat="1" applyFont="1" applyFill="1" applyBorder="1" applyAlignment="1">
      <alignment vertical="center"/>
    </xf>
    <xf numFmtId="164" fontId="6" fillId="10" borderId="3" xfId="0" applyNumberFormat="1" applyFont="1" applyFill="1" applyBorder="1" applyAlignment="1">
      <alignment vertical="center"/>
    </xf>
    <xf numFmtId="164" fontId="8" fillId="0" borderId="11" xfId="1" applyFont="1" applyBorder="1" applyAlignment="1">
      <alignment horizontal="center" vertical="center"/>
    </xf>
    <xf numFmtId="164" fontId="6" fillId="0" borderId="11" xfId="7" applyNumberFormat="1" applyFont="1" applyBorder="1" applyAlignment="1">
      <alignment horizontal="center" vertical="center" wrapText="1"/>
    </xf>
    <xf numFmtId="164" fontId="6" fillId="11" borderId="63" xfId="7" applyNumberFormat="1" applyFont="1" applyFill="1" applyBorder="1" applyAlignment="1">
      <alignment horizontal="center" vertical="center" wrapText="1"/>
    </xf>
    <xf numFmtId="164" fontId="6" fillId="0" borderId="11" xfId="8" applyNumberFormat="1" applyFont="1" applyBorder="1" applyAlignment="1">
      <alignment horizontal="center" vertical="center"/>
    </xf>
    <xf numFmtId="164" fontId="6" fillId="11" borderId="20" xfId="8" applyNumberFormat="1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164" fontId="8" fillId="0" borderId="65" xfId="1" applyFont="1" applyBorder="1" applyAlignment="1">
      <alignment horizontal="center" vertical="center"/>
    </xf>
    <xf numFmtId="164" fontId="5" fillId="0" borderId="65" xfId="1" applyFont="1" applyBorder="1" applyAlignment="1">
      <alignment vertical="center"/>
    </xf>
    <xf numFmtId="164" fontId="8" fillId="0" borderId="65" xfId="0" applyNumberFormat="1" applyFont="1" applyBorder="1" applyAlignment="1">
      <alignment horizontal="center" vertical="center"/>
    </xf>
    <xf numFmtId="164" fontId="5" fillId="11" borderId="58" xfId="0" applyNumberFormat="1" applyFont="1" applyFill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164" fontId="5" fillId="0" borderId="29" xfId="1" applyFont="1" applyBorder="1" applyAlignment="1">
      <alignment horizontal="center" vertical="center"/>
    </xf>
    <xf numFmtId="164" fontId="5" fillId="11" borderId="44" xfId="0" applyNumberFormat="1" applyFont="1" applyFill="1" applyBorder="1" applyAlignment="1">
      <alignment vertical="center"/>
    </xf>
    <xf numFmtId="164" fontId="5" fillId="0" borderId="0" xfId="1" applyFont="1" applyBorder="1" applyAlignment="1">
      <alignment horizontal="center" vertical="center"/>
    </xf>
    <xf numFmtId="0" fontId="5" fillId="0" borderId="43" xfId="1" applyNumberFormat="1" applyFont="1" applyBorder="1" applyAlignment="1">
      <alignment horizontal="center" vertical="center"/>
    </xf>
    <xf numFmtId="0" fontId="5" fillId="0" borderId="29" xfId="1" applyNumberFormat="1" applyFont="1" applyBorder="1" applyAlignment="1">
      <alignment horizontal="left" vertical="center"/>
    </xf>
    <xf numFmtId="0" fontId="13" fillId="0" borderId="43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164" fontId="8" fillId="0" borderId="29" xfId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0" fontId="5" fillId="0" borderId="66" xfId="1" applyNumberFormat="1" applyFont="1" applyBorder="1" applyAlignment="1">
      <alignment horizontal="center" vertical="center"/>
    </xf>
    <xf numFmtId="164" fontId="5" fillId="0" borderId="67" xfId="1" applyFont="1" applyBorder="1" applyAlignment="1">
      <alignment vertical="center"/>
    </xf>
    <xf numFmtId="164" fontId="5" fillId="0" borderId="67" xfId="1" applyFont="1" applyBorder="1" applyAlignment="1">
      <alignment horizontal="center" vertical="center"/>
    </xf>
    <xf numFmtId="164" fontId="5" fillId="11" borderId="68" xfId="0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164" fontId="5" fillId="0" borderId="0" xfId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8" fillId="0" borderId="0" xfId="1" applyFont="1" applyAlignment="1">
      <alignment horizontal="center" vertical="center"/>
    </xf>
    <xf numFmtId="0" fontId="8" fillId="0" borderId="11" xfId="1" applyNumberFormat="1" applyFont="1" applyBorder="1" applyAlignment="1">
      <alignment horizontal="center" vertical="center"/>
    </xf>
    <xf numFmtId="164" fontId="8" fillId="12" borderId="11" xfId="1" applyFont="1" applyFill="1" applyBorder="1" applyAlignment="1">
      <alignment horizontal="center" vertical="center"/>
    </xf>
    <xf numFmtId="164" fontId="8" fillId="0" borderId="11" xfId="1" applyFont="1" applyBorder="1" applyAlignment="1">
      <alignment horizontal="center" vertical="center" wrapText="1"/>
    </xf>
    <xf numFmtId="164" fontId="5" fillId="0" borderId="69" xfId="1" applyFont="1" applyBorder="1" applyAlignment="1">
      <alignment horizontal="center" vertical="center"/>
    </xf>
    <xf numFmtId="164" fontId="5" fillId="0" borderId="30" xfId="1" applyFont="1" applyBorder="1" applyAlignment="1">
      <alignment horizontal="center" vertical="center"/>
    </xf>
    <xf numFmtId="0" fontId="5" fillId="0" borderId="30" xfId="1" applyNumberFormat="1" applyFont="1" applyBorder="1" applyAlignment="1">
      <alignment horizontal="center" vertical="center"/>
    </xf>
    <xf numFmtId="164" fontId="5" fillId="0" borderId="30" xfId="1" applyFont="1" applyFill="1" applyBorder="1" applyAlignment="1">
      <alignment horizontal="center" vertical="center"/>
    </xf>
    <xf numFmtId="164" fontId="5" fillId="0" borderId="71" xfId="1" applyFont="1" applyBorder="1" applyAlignment="1">
      <alignment horizontal="center" vertical="center"/>
    </xf>
    <xf numFmtId="164" fontId="5" fillId="9" borderId="21" xfId="1" applyFont="1" applyFill="1" applyBorder="1" applyAlignment="1">
      <alignment horizontal="center" vertical="center"/>
    </xf>
    <xf numFmtId="164" fontId="5" fillId="9" borderId="3" xfId="1" applyFont="1" applyFill="1" applyBorder="1" applyAlignment="1">
      <alignment horizontal="center" vertical="center"/>
    </xf>
    <xf numFmtId="0" fontId="5" fillId="9" borderId="3" xfId="1" applyNumberFormat="1" applyFont="1" applyFill="1" applyBorder="1" applyAlignment="1">
      <alignment horizontal="center" vertical="center"/>
    </xf>
    <xf numFmtId="164" fontId="8" fillId="9" borderId="3" xfId="1" applyFont="1" applyFill="1" applyBorder="1" applyAlignment="1">
      <alignment horizontal="center" vertical="center"/>
    </xf>
    <xf numFmtId="164" fontId="8" fillId="9" borderId="72" xfId="1" applyFont="1" applyFill="1" applyBorder="1" applyAlignment="1">
      <alignment horizontal="center" vertical="center"/>
    </xf>
    <xf numFmtId="164" fontId="5" fillId="0" borderId="0" xfId="1" applyFont="1" applyAlignment="1">
      <alignment horizontal="center"/>
    </xf>
    <xf numFmtId="0" fontId="5" fillId="0" borderId="0" xfId="1" applyNumberFormat="1" applyFont="1" applyAlignment="1">
      <alignment horizontal="center"/>
    </xf>
    <xf numFmtId="164" fontId="5" fillId="0" borderId="30" xfId="1" applyFont="1" applyBorder="1" applyAlignment="1">
      <alignment horizontal="left" vertical="center"/>
    </xf>
    <xf numFmtId="0" fontId="5" fillId="0" borderId="0" xfId="1" applyNumberFormat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left" vertical="center"/>
    </xf>
    <xf numFmtId="164" fontId="8" fillId="0" borderId="0" xfId="1" applyFont="1" applyFill="1" applyBorder="1" applyAlignment="1">
      <alignment horizontal="center" vertical="center"/>
    </xf>
    <xf numFmtId="164" fontId="8" fillId="0" borderId="0" xfId="1" applyFont="1" applyAlignment="1">
      <alignment horizontal="left" vertical="center"/>
    </xf>
    <xf numFmtId="164" fontId="5" fillId="8" borderId="29" xfId="1" applyFont="1" applyFill="1" applyBorder="1" applyAlignment="1">
      <alignment horizontal="center"/>
    </xf>
    <xf numFmtId="165" fontId="5" fillId="8" borderId="29" xfId="1" applyNumberFormat="1" applyFont="1" applyFill="1" applyBorder="1" applyAlignment="1">
      <alignment horizontal="center"/>
    </xf>
    <xf numFmtId="164" fontId="8" fillId="7" borderId="29" xfId="1" applyFont="1" applyFill="1" applyBorder="1" applyAlignment="1">
      <alignment horizontal="center"/>
    </xf>
    <xf numFmtId="164" fontId="5" fillId="0" borderId="29" xfId="1" applyFont="1" applyBorder="1" applyAlignment="1">
      <alignment horizontal="center"/>
    </xf>
    <xf numFmtId="164" fontId="8" fillId="8" borderId="29" xfId="1" applyFont="1" applyFill="1" applyBorder="1" applyAlignment="1">
      <alignment horizontal="left"/>
    </xf>
    <xf numFmtId="164" fontId="5" fillId="2" borderId="30" xfId="1" applyFont="1" applyFill="1" applyBorder="1" applyAlignment="1">
      <alignment horizontal="center" vertical="center"/>
    </xf>
    <xf numFmtId="164" fontId="5" fillId="2" borderId="70" xfId="1" applyFont="1" applyFill="1" applyBorder="1" applyAlignment="1">
      <alignment horizontal="center" vertical="center"/>
    </xf>
    <xf numFmtId="164" fontId="8" fillId="9" borderId="74" xfId="1" applyFont="1" applyFill="1" applyBorder="1" applyAlignment="1">
      <alignment horizontal="left" vertical="center"/>
    </xf>
    <xf numFmtId="164" fontId="8" fillId="9" borderId="4" xfId="1" applyFont="1" applyFill="1" applyBorder="1" applyAlignment="1">
      <alignment horizontal="left" vertical="center"/>
    </xf>
    <xf numFmtId="164" fontId="15" fillId="0" borderId="75" xfId="6" applyFont="1" applyFill="1" applyBorder="1" applyAlignment="1">
      <alignment horizontal="center" vertical="center"/>
    </xf>
    <xf numFmtId="0" fontId="6" fillId="0" borderId="36" xfId="6" applyNumberFormat="1" applyFont="1" applyFill="1" applyBorder="1" applyAlignment="1">
      <alignment horizontal="center" vertical="center"/>
    </xf>
    <xf numFmtId="0" fontId="15" fillId="0" borderId="23" xfId="6" applyNumberFormat="1" applyFont="1" applyFill="1" applyBorder="1" applyAlignment="1">
      <alignment horizontal="center" vertical="center"/>
    </xf>
    <xf numFmtId="164" fontId="15" fillId="0" borderId="23" xfId="6" applyFont="1" applyFill="1" applyBorder="1" applyAlignment="1">
      <alignment horizontal="left" vertical="center"/>
    </xf>
    <xf numFmtId="164" fontId="15" fillId="0" borderId="23" xfId="6" applyFont="1" applyFill="1" applyBorder="1" applyAlignment="1">
      <alignment horizontal="center" vertical="center"/>
    </xf>
    <xf numFmtId="164" fontId="15" fillId="2" borderId="23" xfId="6" applyFont="1" applyFill="1" applyBorder="1" applyAlignment="1">
      <alignment horizontal="center" vertical="center"/>
    </xf>
    <xf numFmtId="164" fontId="8" fillId="9" borderId="21" xfId="1" applyFont="1" applyFill="1" applyBorder="1" applyAlignment="1">
      <alignment horizontal="left" vertical="center"/>
    </xf>
    <xf numFmtId="164" fontId="15" fillId="0" borderId="76" xfId="6" applyFont="1" applyFill="1" applyBorder="1" applyAlignment="1">
      <alignment horizontal="center" vertical="center"/>
    </xf>
    <xf numFmtId="0" fontId="6" fillId="0" borderId="77" xfId="6" applyNumberFormat="1" applyFont="1" applyFill="1" applyBorder="1" applyAlignment="1">
      <alignment horizontal="center" vertical="center"/>
    </xf>
    <xf numFmtId="164" fontId="6" fillId="0" borderId="36" xfId="6" applyFont="1" applyFill="1" applyBorder="1" applyAlignment="1">
      <alignment horizontal="center" vertical="center"/>
    </xf>
    <xf numFmtId="0" fontId="6" fillId="0" borderId="72" xfId="6" applyNumberFormat="1" applyFont="1" applyFill="1" applyBorder="1" applyAlignment="1">
      <alignment horizontal="center" vertical="center"/>
    </xf>
    <xf numFmtId="164" fontId="5" fillId="2" borderId="30" xfId="1" applyFont="1" applyFill="1" applyBorder="1" applyAlignment="1">
      <alignment horizontal="left" vertical="center"/>
    </xf>
    <xf numFmtId="164" fontId="5" fillId="2" borderId="29" xfId="1" applyFont="1" applyFill="1" applyBorder="1" applyAlignment="1">
      <alignment horizontal="center" vertical="center"/>
    </xf>
    <xf numFmtId="0" fontId="5" fillId="2" borderId="30" xfId="1" applyNumberFormat="1" applyFont="1" applyFill="1" applyBorder="1" applyAlignment="1">
      <alignment horizontal="center" vertical="center"/>
    </xf>
    <xf numFmtId="164" fontId="8" fillId="12" borderId="11" xfId="1" applyFont="1" applyFill="1" applyBorder="1" applyAlignment="1">
      <alignment horizontal="center" vertical="center" wrapText="1"/>
    </xf>
    <xf numFmtId="0" fontId="8" fillId="13" borderId="78" xfId="0" applyFont="1" applyFill="1" applyBorder="1" applyAlignment="1">
      <alignment horizontal="center" vertical="center"/>
    </xf>
    <xf numFmtId="164" fontId="8" fillId="13" borderId="79" xfId="1" applyFont="1" applyFill="1" applyBorder="1" applyAlignment="1">
      <alignment horizontal="center" vertical="center"/>
    </xf>
    <xf numFmtId="164" fontId="8" fillId="13" borderId="78" xfId="1" applyFont="1" applyFill="1" applyBorder="1" applyAlignment="1">
      <alignment horizontal="center" vertical="center"/>
    </xf>
    <xf numFmtId="164" fontId="8" fillId="13" borderId="78" xfId="1" applyFont="1" applyFill="1" applyBorder="1" applyAlignment="1">
      <alignment horizontal="center" vertical="center" wrapText="1"/>
    </xf>
    <xf numFmtId="164" fontId="8" fillId="13" borderId="80" xfId="1" applyFont="1" applyFill="1" applyBorder="1" applyAlignment="1">
      <alignment horizontal="center" vertical="center" wrapText="1"/>
    </xf>
    <xf numFmtId="165" fontId="8" fillId="13" borderId="78" xfId="1" applyNumberFormat="1" applyFont="1" applyFill="1" applyBorder="1" applyAlignment="1">
      <alignment horizontal="center" vertical="center" wrapText="1"/>
    </xf>
    <xf numFmtId="165" fontId="8" fillId="13" borderId="81" xfId="1" applyNumberFormat="1" applyFont="1" applyFill="1" applyBorder="1" applyAlignment="1">
      <alignment horizontal="center" vertical="center" wrapText="1"/>
    </xf>
    <xf numFmtId="0" fontId="8" fillId="13" borderId="78" xfId="0" applyFont="1" applyFill="1" applyBorder="1" applyAlignment="1">
      <alignment horizontal="center" vertical="center" wrapText="1"/>
    </xf>
    <xf numFmtId="0" fontId="8" fillId="13" borderId="8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1" applyFont="1" applyAlignment="1">
      <alignment horizontal="center" vertical="center" wrapText="1"/>
    </xf>
    <xf numFmtId="165" fontId="5" fillId="0" borderId="0" xfId="1" applyNumberFormat="1" applyFont="1" applyAlignment="1">
      <alignment vertical="center"/>
    </xf>
    <xf numFmtId="164" fontId="21" fillId="0" borderId="0" xfId="1" applyFont="1" applyAlignment="1">
      <alignment vertical="center"/>
    </xf>
    <xf numFmtId="164" fontId="5" fillId="0" borderId="0" xfId="1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8" fillId="0" borderId="36" xfId="1" applyFont="1" applyBorder="1" applyAlignment="1">
      <alignment horizontal="center" vertical="center" wrapText="1"/>
    </xf>
    <xf numFmtId="165" fontId="6" fillId="0" borderId="11" xfId="7" applyNumberFormat="1" applyFont="1" applyBorder="1" applyAlignment="1">
      <alignment horizontal="center" vertical="center" wrapText="1"/>
    </xf>
    <xf numFmtId="165" fontId="13" fillId="0" borderId="85" xfId="7" applyNumberFormat="1" applyFont="1" applyBorder="1" applyAlignment="1">
      <alignment horizontal="center" vertical="center" wrapText="1"/>
    </xf>
    <xf numFmtId="164" fontId="6" fillId="0" borderId="12" xfId="7" applyNumberFormat="1" applyFont="1" applyBorder="1" applyAlignment="1">
      <alignment horizontal="center" vertical="center" wrapText="1"/>
    </xf>
    <xf numFmtId="164" fontId="8" fillId="0" borderId="0" xfId="1" applyFont="1" applyBorder="1" applyAlignment="1">
      <alignment horizontal="center" vertical="center"/>
    </xf>
    <xf numFmtId="164" fontId="6" fillId="0" borderId="0" xfId="1" applyFont="1" applyAlignment="1">
      <alignment horizontal="center" vertical="center" wrapText="1"/>
    </xf>
    <xf numFmtId="164" fontId="6" fillId="0" borderId="0" xfId="7" applyNumberFormat="1" applyFont="1" applyAlignment="1">
      <alignment horizontal="center" vertical="center"/>
    </xf>
    <xf numFmtId="164" fontId="6" fillId="0" borderId="0" xfId="7" applyNumberFormat="1" applyFont="1" applyAlignment="1">
      <alignment horizontal="center" vertical="center" wrapText="1"/>
    </xf>
    <xf numFmtId="164" fontId="6" fillId="0" borderId="0" xfId="1" applyFont="1" applyFill="1" applyBorder="1" applyAlignment="1">
      <alignment horizontal="center" vertical="center" wrapText="1"/>
    </xf>
    <xf numFmtId="165" fontId="8" fillId="0" borderId="11" xfId="1" applyNumberFormat="1" applyFont="1" applyBorder="1" applyAlignment="1">
      <alignment horizontal="center" vertical="center"/>
    </xf>
    <xf numFmtId="165" fontId="8" fillId="0" borderId="11" xfId="1" applyNumberFormat="1" applyFont="1" applyFill="1" applyBorder="1" applyAlignment="1">
      <alignment horizontal="center" vertical="center"/>
    </xf>
    <xf numFmtId="164" fontId="8" fillId="0" borderId="11" xfId="1" applyFont="1" applyFill="1" applyBorder="1" applyAlignment="1">
      <alignment horizontal="center" vertical="center"/>
    </xf>
    <xf numFmtId="165" fontId="6" fillId="0" borderId="85" xfId="9" applyNumberFormat="1" applyFont="1" applyBorder="1" applyAlignment="1">
      <alignment horizontal="center" vertical="center"/>
    </xf>
    <xf numFmtId="164" fontId="8" fillId="0" borderId="12" xfId="1" applyFont="1" applyFill="1" applyBorder="1" applyAlignment="1">
      <alignment horizontal="center" vertical="center"/>
    </xf>
    <xf numFmtId="164" fontId="6" fillId="0" borderId="0" xfId="9" applyNumberFormat="1" applyFont="1" applyAlignment="1">
      <alignment horizontal="center" vertical="center"/>
    </xf>
    <xf numFmtId="164" fontId="6" fillId="0" borderId="0" xfId="1" applyFont="1" applyFill="1" applyBorder="1" applyAlignment="1">
      <alignment horizontal="center" vertical="center"/>
    </xf>
    <xf numFmtId="164" fontId="6" fillId="0" borderId="0" xfId="1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164" fontId="5" fillId="0" borderId="11" xfId="1" applyFont="1" applyBorder="1" applyAlignment="1">
      <alignment vertical="center"/>
    </xf>
    <xf numFmtId="164" fontId="8" fillId="0" borderId="11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4" fontId="15" fillId="0" borderId="85" xfId="1" applyFont="1" applyFill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164" fontId="5" fillId="0" borderId="11" xfId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4" fontId="13" fillId="0" borderId="85" xfId="1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4" fontId="5" fillId="0" borderId="23" xfId="1" applyFont="1" applyBorder="1" applyAlignment="1">
      <alignment horizontal="center" vertical="center"/>
    </xf>
    <xf numFmtId="164" fontId="5" fillId="0" borderId="23" xfId="1" applyFont="1" applyBorder="1" applyAlignment="1">
      <alignment vertical="center"/>
    </xf>
    <xf numFmtId="164" fontId="5" fillId="0" borderId="23" xfId="0" applyNumberFormat="1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4" fontId="8" fillId="0" borderId="24" xfId="0" applyNumberFormat="1" applyFont="1" applyBorder="1" applyAlignment="1">
      <alignment horizontal="center" vertical="center"/>
    </xf>
    <xf numFmtId="164" fontId="5" fillId="0" borderId="18" xfId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164" fontId="5" fillId="0" borderId="19" xfId="1" applyFont="1" applyBorder="1" applyAlignment="1">
      <alignment horizontal="center" vertical="center"/>
    </xf>
    <xf numFmtId="164" fontId="5" fillId="0" borderId="19" xfId="1" applyFont="1" applyBorder="1" applyAlignment="1">
      <alignment vertical="center"/>
    </xf>
    <xf numFmtId="165" fontId="5" fillId="0" borderId="19" xfId="1" applyNumberFormat="1" applyFont="1" applyBorder="1" applyAlignment="1">
      <alignment vertical="center"/>
    </xf>
    <xf numFmtId="165" fontId="5" fillId="0" borderId="19" xfId="1" applyNumberFormat="1" applyFont="1" applyFill="1" applyBorder="1" applyAlignment="1">
      <alignment vertical="center"/>
    </xf>
    <xf numFmtId="164" fontId="5" fillId="0" borderId="19" xfId="1" applyFont="1" applyFill="1" applyBorder="1" applyAlignment="1">
      <alignment vertical="center"/>
    </xf>
    <xf numFmtId="0" fontId="5" fillId="0" borderId="20" xfId="1" applyNumberFormat="1" applyFont="1" applyFill="1" applyBorder="1" applyAlignment="1">
      <alignment vertical="center"/>
    </xf>
    <xf numFmtId="164" fontId="8" fillId="0" borderId="0" xfId="1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1" applyNumberFormat="1" applyFont="1" applyFill="1" applyBorder="1" applyAlignment="1">
      <alignment horizontal="center" vertical="center"/>
    </xf>
    <xf numFmtId="164" fontId="6" fillId="0" borderId="0" xfId="1" applyFont="1" applyFill="1" applyBorder="1" applyAlignment="1">
      <alignment horizontal="left" vertical="center"/>
    </xf>
    <xf numFmtId="165" fontId="15" fillId="0" borderId="0" xfId="1" applyNumberFormat="1" applyFont="1" applyFill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4" fontId="15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5" fillId="0" borderId="0" xfId="1" applyFont="1" applyFill="1" applyBorder="1" applyAlignment="1">
      <alignment vertical="center"/>
    </xf>
    <xf numFmtId="165" fontId="15" fillId="0" borderId="0" xfId="1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center"/>
    </xf>
    <xf numFmtId="164" fontId="8" fillId="13" borderId="0" xfId="1" applyFont="1" applyFill="1" applyBorder="1" applyAlignment="1">
      <alignment vertical="center"/>
    </xf>
    <xf numFmtId="0" fontId="8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vertical="center"/>
    </xf>
    <xf numFmtId="164" fontId="8" fillId="13" borderId="0" xfId="1" applyFont="1" applyFill="1" applyBorder="1" applyAlignment="1">
      <alignment horizontal="center" vertical="center"/>
    </xf>
    <xf numFmtId="164" fontId="5" fillId="13" borderId="0" xfId="1" applyFont="1" applyFill="1" applyBorder="1" applyAlignment="1">
      <alignment vertical="center"/>
    </xf>
    <xf numFmtId="164" fontId="24" fillId="13" borderId="86" xfId="1" applyFont="1" applyFill="1" applyBorder="1" applyAlignment="1">
      <alignment horizontal="center" vertical="center"/>
    </xf>
    <xf numFmtId="165" fontId="24" fillId="13" borderId="0" xfId="1" applyNumberFormat="1" applyFont="1" applyFill="1" applyBorder="1" applyAlignment="1">
      <alignment horizontal="center" vertical="center"/>
    </xf>
    <xf numFmtId="165" fontId="24" fillId="13" borderId="87" xfId="1" applyNumberFormat="1" applyFont="1" applyFill="1" applyBorder="1" applyAlignment="1">
      <alignment horizontal="center" vertical="center"/>
    </xf>
    <xf numFmtId="165" fontId="24" fillId="13" borderId="0" xfId="1" applyNumberFormat="1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164" fontId="5" fillId="13" borderId="89" xfId="1" applyFont="1" applyFill="1" applyBorder="1" applyAlignment="1">
      <alignment vertical="center"/>
    </xf>
    <xf numFmtId="0" fontId="8" fillId="13" borderId="11" xfId="0" applyFont="1" applyFill="1" applyBorder="1" applyAlignment="1">
      <alignment horizontal="center" vertical="center"/>
    </xf>
    <xf numFmtId="164" fontId="8" fillId="13" borderId="11" xfId="1" applyFont="1" applyFill="1" applyBorder="1" applyAlignment="1">
      <alignment horizontal="center" vertical="center"/>
    </xf>
    <xf numFmtId="164" fontId="5" fillId="5" borderId="0" xfId="1" applyFont="1" applyFill="1" applyAlignment="1">
      <alignment vertical="center"/>
    </xf>
    <xf numFmtId="165" fontId="5" fillId="5" borderId="0" xfId="1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164" fontId="5" fillId="5" borderId="0" xfId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64" fontId="8" fillId="0" borderId="28" xfId="1" applyFont="1" applyBorder="1" applyAlignment="1">
      <alignment horizontal="center" vertical="center"/>
    </xf>
    <xf numFmtId="165" fontId="8" fillId="0" borderId="28" xfId="1" applyNumberFormat="1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65" fontId="5" fillId="0" borderId="29" xfId="1" applyNumberFormat="1" applyFont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165" fontId="8" fillId="0" borderId="29" xfId="1" applyNumberFormat="1" applyFont="1" applyBorder="1" applyAlignment="1">
      <alignment horizontal="center" vertical="center"/>
    </xf>
    <xf numFmtId="164" fontId="8" fillId="14" borderId="29" xfId="1" applyFont="1" applyFill="1" applyBorder="1" applyAlignment="1">
      <alignment vertical="center"/>
    </xf>
    <xf numFmtId="43" fontId="19" fillId="14" borderId="29" xfId="1" applyNumberFormat="1" applyFont="1" applyFill="1" applyBorder="1" applyAlignment="1">
      <alignment vertical="center"/>
    </xf>
    <xf numFmtId="165" fontId="19" fillId="14" borderId="29" xfId="1" applyNumberFormat="1" applyFont="1" applyFill="1" applyBorder="1" applyAlignment="1">
      <alignment vertical="center"/>
    </xf>
    <xf numFmtId="165" fontId="8" fillId="14" borderId="29" xfId="1" applyNumberFormat="1" applyFont="1" applyFill="1" applyBorder="1" applyAlignment="1">
      <alignment vertical="center"/>
    </xf>
    <xf numFmtId="164" fontId="19" fillId="14" borderId="29" xfId="1" applyFont="1" applyFill="1" applyBorder="1" applyAlignment="1">
      <alignment vertical="center"/>
    </xf>
    <xf numFmtId="164" fontId="8" fillId="15" borderId="29" xfId="1" applyFont="1" applyFill="1" applyBorder="1" applyAlignment="1">
      <alignment vertical="center"/>
    </xf>
    <xf numFmtId="164" fontId="8" fillId="15" borderId="29" xfId="1" applyFont="1" applyFill="1" applyBorder="1" applyAlignment="1">
      <alignment horizontal="center" vertical="center"/>
    </xf>
    <xf numFmtId="0" fontId="8" fillId="14" borderId="29" xfId="0" applyFont="1" applyFill="1" applyBorder="1" applyAlignment="1">
      <alignment vertical="center"/>
    </xf>
    <xf numFmtId="0" fontId="8" fillId="14" borderId="91" xfId="0" applyFont="1" applyFill="1" applyBorder="1" applyAlignment="1">
      <alignment vertical="center"/>
    </xf>
    <xf numFmtId="164" fontId="8" fillId="14" borderId="0" xfId="0" applyNumberFormat="1" applyFont="1" applyFill="1" applyAlignment="1">
      <alignment vertical="center"/>
    </xf>
    <xf numFmtId="0" fontId="8" fillId="14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164" fontId="8" fillId="2" borderId="0" xfId="1" applyFont="1" applyFill="1" applyBorder="1" applyAlignment="1">
      <alignment vertical="center"/>
    </xf>
    <xf numFmtId="165" fontId="19" fillId="2" borderId="0" xfId="1" applyNumberFormat="1" applyFont="1" applyFill="1" applyBorder="1" applyAlignment="1">
      <alignment vertical="center"/>
    </xf>
    <xf numFmtId="165" fontId="8" fillId="2" borderId="0" xfId="1" applyNumberFormat="1" applyFont="1" applyFill="1" applyBorder="1" applyAlignment="1">
      <alignment vertical="center"/>
    </xf>
    <xf numFmtId="164" fontId="19" fillId="2" borderId="0" xfId="1" applyFont="1" applyFill="1" applyBorder="1" applyAlignment="1">
      <alignment vertical="center"/>
    </xf>
    <xf numFmtId="164" fontId="8" fillId="2" borderId="0" xfId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8" fillId="2" borderId="0" xfId="0" applyNumberFormat="1" applyFont="1" applyFill="1" applyAlignment="1">
      <alignment vertical="center"/>
    </xf>
    <xf numFmtId="2" fontId="5" fillId="0" borderId="29" xfId="0" applyNumberFormat="1" applyFont="1" applyBorder="1" applyAlignment="1">
      <alignment horizontal="center" vertical="center"/>
    </xf>
    <xf numFmtId="165" fontId="5" fillId="0" borderId="29" xfId="1" applyNumberFormat="1" applyFont="1" applyBorder="1" applyAlignment="1">
      <alignment vertical="center"/>
    </xf>
    <xf numFmtId="43" fontId="19" fillId="2" borderId="0" xfId="1" applyNumberFormat="1" applyFont="1" applyFill="1" applyBorder="1" applyAlignment="1">
      <alignment vertical="center"/>
    </xf>
    <xf numFmtId="164" fontId="5" fillId="0" borderId="11" xfId="2" applyFont="1" applyFill="1" applyBorder="1" applyAlignment="1">
      <alignment horizontal="center" vertical="center" wrapText="1"/>
    </xf>
    <xf numFmtId="164" fontId="6" fillId="0" borderId="29" xfId="1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164" fontId="3" fillId="0" borderId="29" xfId="1" applyFont="1" applyFill="1" applyBorder="1" applyAlignment="1">
      <alignment horizontal="center" vertical="center"/>
    </xf>
    <xf numFmtId="164" fontId="5" fillId="0" borderId="29" xfId="1" applyFont="1" applyFill="1" applyBorder="1" applyAlignment="1">
      <alignment vertical="center"/>
    </xf>
    <xf numFmtId="164" fontId="5" fillId="0" borderId="44" xfId="0" applyNumberFormat="1" applyFont="1" applyBorder="1" applyAlignment="1">
      <alignment vertical="center"/>
    </xf>
    <xf numFmtId="164" fontId="3" fillId="5" borderId="0" xfId="1" applyFont="1" applyFill="1" applyAlignment="1">
      <alignment vertical="center"/>
    </xf>
    <xf numFmtId="164" fontId="3" fillId="5" borderId="0" xfId="1" applyFont="1" applyFill="1" applyBorder="1" applyAlignment="1">
      <alignment vertical="center"/>
    </xf>
    <xf numFmtId="165" fontId="3" fillId="5" borderId="0" xfId="1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164" fontId="3" fillId="0" borderId="29" xfId="1" applyFont="1" applyBorder="1" applyAlignment="1">
      <alignment horizontal="center" vertical="center"/>
    </xf>
    <xf numFmtId="164" fontId="3" fillId="0" borderId="29" xfId="1" applyFont="1" applyBorder="1" applyAlignment="1">
      <alignment vertical="center"/>
    </xf>
    <xf numFmtId="165" fontId="3" fillId="0" borderId="29" xfId="1" applyNumberFormat="1" applyFont="1" applyBorder="1" applyAlignment="1">
      <alignment horizontal="center" vertical="center"/>
    </xf>
    <xf numFmtId="0" fontId="3" fillId="0" borderId="91" xfId="0" applyFont="1" applyBorder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" fontId="3" fillId="0" borderId="29" xfId="0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vertical="center"/>
    </xf>
    <xf numFmtId="43" fontId="8" fillId="0" borderId="28" xfId="0" applyNumberFormat="1" applyFont="1" applyBorder="1" applyAlignment="1">
      <alignment horizontal="center" vertical="center"/>
    </xf>
    <xf numFmtId="43" fontId="8" fillId="0" borderId="27" xfId="0" applyNumberFormat="1" applyFont="1" applyBorder="1" applyAlignment="1">
      <alignment horizontal="center" vertical="center"/>
    </xf>
    <xf numFmtId="43" fontId="8" fillId="0" borderId="90" xfId="0" applyNumberFormat="1" applyFont="1" applyBorder="1" applyAlignment="1">
      <alignment horizontal="center" vertical="center"/>
    </xf>
    <xf numFmtId="43" fontId="8" fillId="0" borderId="40" xfId="0" applyNumberFormat="1" applyFont="1" applyBorder="1" applyAlignment="1">
      <alignment horizontal="center" vertical="center"/>
    </xf>
    <xf numFmtId="43" fontId="8" fillId="0" borderId="92" xfId="0" applyNumberFormat="1" applyFont="1" applyBorder="1" applyAlignment="1">
      <alignment horizontal="center" vertical="center"/>
    </xf>
    <xf numFmtId="43" fontId="8" fillId="0" borderId="40" xfId="0" applyNumberFormat="1" applyFont="1" applyBorder="1" applyAlignment="1">
      <alignment horizontal="center" vertical="center" wrapText="1"/>
    </xf>
    <xf numFmtId="43" fontId="8" fillId="0" borderId="93" xfId="0" applyNumberFormat="1" applyFont="1" applyBorder="1" applyAlignment="1">
      <alignment horizontal="center" vertical="center" wrapText="1"/>
    </xf>
    <xf numFmtId="43" fontId="3" fillId="0" borderId="30" xfId="0" applyNumberFormat="1" applyFont="1" applyBorder="1" applyAlignment="1">
      <alignment horizontal="center" vertical="center"/>
    </xf>
    <xf numFmtId="43" fontId="8" fillId="0" borderId="69" xfId="0" applyNumberFormat="1" applyFont="1" applyBorder="1" applyAlignment="1">
      <alignment horizontal="center" vertical="center"/>
    </xf>
    <xf numFmtId="43" fontId="3" fillId="0" borderId="30" xfId="0" applyNumberFormat="1" applyFont="1" applyBorder="1" applyAlignment="1">
      <alignment horizontal="center" vertical="center" wrapText="1"/>
    </xf>
    <xf numFmtId="43" fontId="8" fillId="0" borderId="70" xfId="0" applyNumberFormat="1" applyFont="1" applyBorder="1" applyAlignment="1">
      <alignment horizontal="center" vertical="center" wrapText="1"/>
    </xf>
    <xf numFmtId="43" fontId="3" fillId="0" borderId="29" xfId="0" applyNumberFormat="1" applyFont="1" applyBorder="1" applyAlignment="1">
      <alignment horizontal="center" vertical="center"/>
    </xf>
    <xf numFmtId="43" fontId="8" fillId="0" borderId="71" xfId="0" applyNumberFormat="1" applyFont="1" applyBorder="1" applyAlignment="1">
      <alignment horizontal="center" vertical="center"/>
    </xf>
    <xf numFmtId="43" fontId="3" fillId="0" borderId="29" xfId="0" applyNumberFormat="1" applyFont="1" applyBorder="1" applyAlignment="1">
      <alignment horizontal="center" vertical="center" wrapText="1"/>
    </xf>
    <xf numFmtId="43" fontId="3" fillId="0" borderId="40" xfId="0" applyNumberFormat="1" applyFont="1" applyBorder="1" applyAlignment="1">
      <alignment horizontal="center" vertical="center"/>
    </xf>
    <xf numFmtId="43" fontId="3" fillId="0" borderId="92" xfId="0" applyNumberFormat="1" applyFont="1" applyBorder="1" applyAlignment="1">
      <alignment horizontal="center" vertical="center"/>
    </xf>
    <xf numFmtId="43" fontId="8" fillId="0" borderId="9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3" fontId="8" fillId="6" borderId="0" xfId="0" applyNumberFormat="1" applyFont="1" applyFill="1" applyAlignment="1">
      <alignment vertical="center"/>
    </xf>
    <xf numFmtId="43" fontId="3" fillId="6" borderId="0" xfId="0" applyNumberFormat="1" applyFont="1" applyFill="1" applyAlignment="1">
      <alignment horizontal="left" vertical="top"/>
    </xf>
    <xf numFmtId="43" fontId="3" fillId="6" borderId="0" xfId="0" applyNumberFormat="1" applyFont="1" applyFill="1" applyAlignment="1">
      <alignment vertical="center"/>
    </xf>
    <xf numFmtId="2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horizontal="left" vertical="top"/>
    </xf>
    <xf numFmtId="0" fontId="8" fillId="0" borderId="94" xfId="0" applyFont="1" applyBorder="1" applyAlignment="1">
      <alignment horizontal="center" vertical="center"/>
    </xf>
    <xf numFmtId="43" fontId="8" fillId="0" borderId="95" xfId="0" applyNumberFormat="1" applyFont="1" applyBorder="1" applyAlignment="1">
      <alignment horizontal="center" vertical="center"/>
    </xf>
    <xf numFmtId="43" fontId="8" fillId="0" borderId="95" xfId="0" applyNumberFormat="1" applyFont="1" applyBorder="1" applyAlignment="1">
      <alignment horizontal="center" vertical="center" wrapText="1"/>
    </xf>
    <xf numFmtId="43" fontId="8" fillId="0" borderId="96" xfId="0" applyNumberFormat="1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/>
    </xf>
    <xf numFmtId="43" fontId="8" fillId="0" borderId="30" xfId="0" applyNumberFormat="1" applyFont="1" applyBorder="1" applyAlignment="1">
      <alignment horizontal="center" vertical="center" wrapText="1"/>
    </xf>
    <xf numFmtId="43" fontId="8" fillId="0" borderId="30" xfId="0" applyNumberFormat="1" applyFont="1" applyBorder="1" applyAlignment="1">
      <alignment horizontal="center" vertical="center"/>
    </xf>
    <xf numFmtId="43" fontId="3" fillId="0" borderId="70" xfId="0" applyNumberFormat="1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/>
    </xf>
    <xf numFmtId="43" fontId="3" fillId="0" borderId="29" xfId="0" applyNumberFormat="1" applyFont="1" applyBorder="1" applyAlignment="1">
      <alignment vertical="center"/>
    </xf>
    <xf numFmtId="0" fontId="3" fillId="0" borderId="92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8" fillId="0" borderId="40" xfId="0" applyFont="1" applyBorder="1" applyAlignment="1">
      <alignment horizontal="right" vertical="center"/>
    </xf>
    <xf numFmtId="43" fontId="8" fillId="0" borderId="40" xfId="0" applyNumberFormat="1" applyFont="1" applyBorder="1" applyAlignment="1">
      <alignment vertical="center"/>
    </xf>
    <xf numFmtId="43" fontId="8" fillId="0" borderId="93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43" fontId="8" fillId="0" borderId="97" xfId="0" applyNumberFormat="1" applyFont="1" applyBorder="1" applyAlignment="1">
      <alignment horizontal="center" vertical="center" wrapText="1"/>
    </xf>
    <xf numFmtId="43" fontId="8" fillId="0" borderId="11" xfId="0" applyNumberFormat="1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/>
    </xf>
    <xf numFmtId="43" fontId="8" fillId="0" borderId="99" xfId="0" applyNumberFormat="1" applyFont="1" applyBorder="1" applyAlignment="1">
      <alignment horizontal="center" vertical="center" wrapText="1"/>
    </xf>
    <xf numFmtId="43" fontId="8" fillId="0" borderId="99" xfId="0" applyNumberFormat="1" applyFont="1" applyBorder="1" applyAlignment="1">
      <alignment horizontal="center" vertical="center"/>
    </xf>
    <xf numFmtId="43" fontId="8" fillId="0" borderId="100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43" fontId="8" fillId="0" borderId="31" xfId="0" applyNumberFormat="1" applyFont="1" applyBorder="1" applyAlignment="1">
      <alignment vertical="center"/>
    </xf>
    <xf numFmtId="164" fontId="0" fillId="0" borderId="0" xfId="0" applyNumberFormat="1"/>
    <xf numFmtId="0" fontId="2" fillId="0" borderId="0" xfId="2" applyNumberFormat="1" applyFont="1" applyBorder="1" applyAlignment="1">
      <alignment horizontal="center" vertical="center" wrapText="1"/>
    </xf>
    <xf numFmtId="164" fontId="2" fillId="0" borderId="0" xfId="2" applyFont="1" applyBorder="1" applyAlignment="1">
      <alignment horizontal="left" vertical="center" wrapText="1"/>
    </xf>
    <xf numFmtId="164" fontId="2" fillId="0" borderId="0" xfId="2" applyFont="1" applyBorder="1" applyAlignment="1">
      <alignment horizontal="center" vertical="center" wrapText="1"/>
    </xf>
    <xf numFmtId="164" fontId="2" fillId="0" borderId="7" xfId="2" applyFont="1" applyBorder="1" applyAlignment="1">
      <alignment horizontal="center" vertical="center" wrapText="1"/>
    </xf>
    <xf numFmtId="164" fontId="2" fillId="0" borderId="12" xfId="2" applyFont="1" applyBorder="1" applyAlignment="1">
      <alignment horizontal="center" vertical="center" wrapText="1"/>
    </xf>
    <xf numFmtId="164" fontId="2" fillId="0" borderId="20" xfId="2" applyFont="1" applyBorder="1" applyAlignment="1">
      <alignment horizontal="center" vertical="center" wrapText="1"/>
    </xf>
    <xf numFmtId="164" fontId="2" fillId="0" borderId="11" xfId="2" applyFont="1" applyBorder="1" applyAlignment="1">
      <alignment horizontal="center" vertical="center" wrapText="1"/>
    </xf>
    <xf numFmtId="164" fontId="2" fillId="0" borderId="23" xfId="2" applyFont="1" applyBorder="1" applyAlignment="1">
      <alignment horizontal="center" vertical="center" wrapText="1"/>
    </xf>
    <xf numFmtId="164" fontId="2" fillId="0" borderId="24" xfId="2" applyFont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horizontal="center" vertical="center" wrapText="1"/>
    </xf>
    <xf numFmtId="164" fontId="2" fillId="0" borderId="0" xfId="2" applyFont="1" applyFill="1" applyBorder="1" applyAlignment="1">
      <alignment horizontal="center" vertical="center" wrapText="1"/>
    </xf>
    <xf numFmtId="0" fontId="2" fillId="0" borderId="21" xfId="2" applyNumberFormat="1" applyFont="1" applyFill="1" applyBorder="1" applyAlignment="1">
      <alignment horizontal="center" vertical="center" wrapText="1"/>
    </xf>
    <xf numFmtId="164" fontId="2" fillId="0" borderId="3" xfId="2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15" fillId="0" borderId="11" xfId="5" applyNumberFormat="1" applyFont="1" applyFill="1" applyBorder="1" applyAlignment="1">
      <alignment horizontal="center" vertical="center" wrapText="1"/>
    </xf>
    <xf numFmtId="164" fontId="15" fillId="0" borderId="11" xfId="5" applyFont="1" applyFill="1" applyBorder="1" applyAlignment="1">
      <alignment horizontal="left" vertical="center" wrapText="1"/>
    </xf>
    <xf numFmtId="164" fontId="15" fillId="0" borderId="11" xfId="5" applyFont="1" applyFill="1" applyBorder="1" applyAlignment="1">
      <alignment horizontal="center" vertical="center" wrapText="1"/>
    </xf>
    <xf numFmtId="164" fontId="11" fillId="0" borderId="11" xfId="5" applyFont="1" applyFill="1" applyBorder="1" applyAlignment="1">
      <alignment horizontal="center" vertical="center" wrapText="1"/>
    </xf>
    <xf numFmtId="164" fontId="8" fillId="0" borderId="5" xfId="1" applyFont="1" applyFill="1" applyBorder="1" applyAlignment="1">
      <alignment horizontal="center" vertical="center"/>
    </xf>
    <xf numFmtId="164" fontId="8" fillId="0" borderId="18" xfId="1" applyFont="1" applyFill="1" applyBorder="1" applyAlignment="1">
      <alignment horizontal="center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19" xfId="1" applyFont="1" applyFill="1" applyBorder="1" applyAlignment="1">
      <alignment horizontal="center" vertical="center"/>
    </xf>
    <xf numFmtId="164" fontId="6" fillId="0" borderId="6" xfId="1" applyFont="1" applyFill="1" applyBorder="1" applyAlignment="1">
      <alignment horizontal="center" vertical="center" wrapText="1"/>
    </xf>
    <xf numFmtId="164" fontId="6" fillId="0" borderId="19" xfId="1" applyFont="1" applyFill="1" applyBorder="1" applyAlignment="1">
      <alignment horizontal="center" vertical="center" wrapText="1"/>
    </xf>
    <xf numFmtId="164" fontId="5" fillId="0" borderId="18" xfId="2" applyFont="1" applyBorder="1" applyAlignment="1">
      <alignment horizontal="left" vertical="center" wrapText="1" indent="1"/>
    </xf>
    <xf numFmtId="164" fontId="5" fillId="0" borderId="19" xfId="2" applyFont="1" applyBorder="1" applyAlignment="1">
      <alignment horizontal="left" vertical="center" wrapText="1" indent="1"/>
    </xf>
    <xf numFmtId="164" fontId="7" fillId="0" borderId="21" xfId="2" applyFont="1" applyBorder="1" applyAlignment="1">
      <alignment horizontal="center" vertical="center" wrapText="1"/>
    </xf>
    <xf numFmtId="164" fontId="7" fillId="0" borderId="3" xfId="2" applyFont="1" applyBorder="1" applyAlignment="1">
      <alignment horizontal="center" vertical="center" wrapText="1"/>
    </xf>
    <xf numFmtId="164" fontId="7" fillId="0" borderId="4" xfId="2" applyFont="1" applyBorder="1" applyAlignment="1">
      <alignment horizontal="center" vertical="center" wrapText="1"/>
    </xf>
    <xf numFmtId="164" fontId="5" fillId="0" borderId="0" xfId="2" applyFont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/>
    </xf>
    <xf numFmtId="164" fontId="8" fillId="0" borderId="21" xfId="1" applyFont="1" applyFill="1" applyBorder="1" applyAlignment="1">
      <alignment horizontal="center" vertical="center" wrapText="1"/>
    </xf>
    <xf numFmtId="164" fontId="8" fillId="0" borderId="3" xfId="1" applyFont="1" applyFill="1" applyBorder="1" applyAlignment="1">
      <alignment horizontal="center" vertical="center" wrapText="1"/>
    </xf>
    <xf numFmtId="164" fontId="6" fillId="0" borderId="7" xfId="1" applyFont="1" applyFill="1" applyBorder="1" applyAlignment="1">
      <alignment horizontal="center" vertical="center" wrapText="1"/>
    </xf>
    <xf numFmtId="164" fontId="6" fillId="0" borderId="20" xfId="1" applyFont="1" applyFill="1" applyBorder="1" applyAlignment="1">
      <alignment horizontal="center" vertical="center" wrapText="1"/>
    </xf>
    <xf numFmtId="164" fontId="6" fillId="0" borderId="38" xfId="1" applyFont="1" applyFill="1" applyBorder="1" applyAlignment="1">
      <alignment horizontal="center" vertical="center"/>
    </xf>
    <xf numFmtId="164" fontId="6" fillId="0" borderId="39" xfId="1" applyFont="1" applyFill="1" applyBorder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 wrapText="1"/>
    </xf>
    <xf numFmtId="0" fontId="6" fillId="0" borderId="2" xfId="2" applyNumberFormat="1" applyFont="1" applyBorder="1" applyAlignment="1">
      <alignment horizontal="center" vertical="center" wrapText="1"/>
    </xf>
    <xf numFmtId="164" fontId="6" fillId="0" borderId="3" xfId="2" applyFont="1" applyBorder="1" applyAlignment="1">
      <alignment horizontal="center" vertical="center" wrapText="1"/>
    </xf>
    <xf numFmtId="164" fontId="6" fillId="0" borderId="4" xfId="2" applyFont="1" applyBorder="1" applyAlignment="1">
      <alignment horizontal="center" vertical="center" wrapText="1"/>
    </xf>
    <xf numFmtId="164" fontId="5" fillId="0" borderId="5" xfId="2" applyFont="1" applyBorder="1" applyAlignment="1">
      <alignment horizontal="left" vertical="center" wrapText="1" indent="1"/>
    </xf>
    <xf numFmtId="164" fontId="5" fillId="0" borderId="6" xfId="2" applyFont="1" applyBorder="1" applyAlignment="1">
      <alignment horizontal="left" vertical="center" wrapText="1" indent="1"/>
    </xf>
    <xf numFmtId="0" fontId="6" fillId="0" borderId="8" xfId="2" applyNumberFormat="1" applyFont="1" applyBorder="1" applyAlignment="1">
      <alignment horizontal="center" vertical="center" wrapText="1"/>
    </xf>
    <xf numFmtId="0" fontId="6" fillId="0" borderId="9" xfId="2" applyNumberFormat="1" applyFont="1" applyBorder="1" applyAlignment="1">
      <alignment horizontal="center" vertical="center" wrapText="1"/>
    </xf>
    <xf numFmtId="0" fontId="6" fillId="0" borderId="13" xfId="2" applyNumberFormat="1" applyFont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 wrapText="1"/>
    </xf>
    <xf numFmtId="0" fontId="5" fillId="0" borderId="5" xfId="3" applyBorder="1" applyAlignment="1">
      <alignment horizontal="left" vertical="center" wrapText="1" indent="1"/>
    </xf>
    <xf numFmtId="0" fontId="5" fillId="0" borderId="6" xfId="3" applyBorder="1" applyAlignment="1">
      <alignment horizontal="left" vertical="center" wrapText="1" indent="1"/>
    </xf>
    <xf numFmtId="0" fontId="5" fillId="0" borderId="7" xfId="3" applyBorder="1" applyAlignment="1">
      <alignment horizontal="left" vertical="center" wrapText="1" indent="1"/>
    </xf>
    <xf numFmtId="164" fontId="5" fillId="0" borderId="10" xfId="2" applyFont="1" applyBorder="1" applyAlignment="1">
      <alignment horizontal="left" vertical="center" wrapText="1" indent="1"/>
    </xf>
    <xf numFmtId="164" fontId="5" fillId="0" borderId="11" xfId="2" applyFont="1" applyBorder="1" applyAlignment="1">
      <alignment horizontal="left" vertical="center" wrapText="1" indent="1"/>
    </xf>
    <xf numFmtId="0" fontId="5" fillId="0" borderId="1" xfId="3" applyBorder="1" applyAlignment="1">
      <alignment horizontal="left" vertical="center" wrapText="1" indent="1"/>
    </xf>
    <xf numFmtId="0" fontId="5" fillId="0" borderId="31" xfId="3" applyBorder="1" applyAlignment="1">
      <alignment horizontal="left" vertical="center" wrapText="1" indent="1"/>
    </xf>
    <xf numFmtId="0" fontId="5" fillId="0" borderId="2" xfId="3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 wrapText="1"/>
    </xf>
    <xf numFmtId="0" fontId="8" fillId="0" borderId="60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0" xfId="3" applyAlignment="1">
      <alignment horizontal="left" vertical="center" wrapText="1" indent="1"/>
    </xf>
    <xf numFmtId="164" fontId="10" fillId="0" borderId="21" xfId="2" applyFont="1" applyFill="1" applyBorder="1" applyAlignment="1">
      <alignment horizontal="center" vertical="center" wrapText="1"/>
    </xf>
    <xf numFmtId="164" fontId="10" fillId="0" borderId="3" xfId="2" applyFont="1" applyFill="1" applyBorder="1" applyAlignment="1">
      <alignment horizontal="center" vertical="center" wrapText="1"/>
    </xf>
    <xf numFmtId="164" fontId="10" fillId="0" borderId="4" xfId="2" applyFont="1" applyFill="1" applyBorder="1" applyAlignment="1">
      <alignment horizontal="center" vertical="center" wrapText="1"/>
    </xf>
    <xf numFmtId="0" fontId="5" fillId="0" borderId="15" xfId="3" applyBorder="1" applyAlignment="1">
      <alignment horizontal="left" vertical="center" wrapText="1" indent="1"/>
    </xf>
    <xf numFmtId="0" fontId="5" fillId="0" borderId="16" xfId="3" applyBorder="1" applyAlignment="1">
      <alignment horizontal="left" vertical="center" wrapText="1" indent="1"/>
    </xf>
    <xf numFmtId="0" fontId="5" fillId="0" borderId="17" xfId="3" applyBorder="1" applyAlignment="1">
      <alignment horizontal="left" vertical="center" wrapText="1" indent="1"/>
    </xf>
    <xf numFmtId="164" fontId="2" fillId="0" borderId="5" xfId="2" applyFont="1" applyBorder="1" applyAlignment="1">
      <alignment horizontal="left" vertical="center" wrapText="1" indent="1"/>
    </xf>
    <xf numFmtId="164" fontId="2" fillId="0" borderId="6" xfId="2" applyFont="1" applyBorder="1" applyAlignment="1">
      <alignment horizontal="left" vertical="center" wrapText="1" indent="1"/>
    </xf>
    <xf numFmtId="0" fontId="2" fillId="0" borderId="5" xfId="3" applyFont="1" applyBorder="1" applyAlignment="1">
      <alignment horizontal="left" vertical="center" wrapText="1" indent="1"/>
    </xf>
    <xf numFmtId="0" fontId="2" fillId="0" borderId="6" xfId="3" applyFont="1" applyBorder="1" applyAlignment="1">
      <alignment horizontal="left" vertical="center" wrapText="1" indent="1"/>
    </xf>
    <xf numFmtId="0" fontId="2" fillId="0" borderId="7" xfId="3" applyFont="1" applyBorder="1" applyAlignment="1">
      <alignment horizontal="left" vertical="center" wrapText="1" indent="1"/>
    </xf>
    <xf numFmtId="164" fontId="2" fillId="0" borderId="10" xfId="2" applyFont="1" applyBorder="1" applyAlignment="1">
      <alignment horizontal="left" vertical="center" wrapText="1" indent="1"/>
    </xf>
    <xf numFmtId="164" fontId="2" fillId="0" borderId="11" xfId="2" applyFont="1" applyBorder="1" applyAlignment="1">
      <alignment horizontal="left" vertical="center" wrapText="1" indent="1"/>
    </xf>
    <xf numFmtId="0" fontId="2" fillId="0" borderId="15" xfId="3" applyFont="1" applyBorder="1" applyAlignment="1">
      <alignment horizontal="left" vertical="center" wrapText="1" indent="1"/>
    </xf>
    <xf numFmtId="0" fontId="2" fillId="0" borderId="16" xfId="3" applyFont="1" applyBorder="1" applyAlignment="1">
      <alignment horizontal="left" vertical="center" wrapText="1" indent="1"/>
    </xf>
    <xf numFmtId="0" fontId="2" fillId="0" borderId="17" xfId="3" applyFont="1" applyBorder="1" applyAlignment="1">
      <alignment horizontal="left" vertical="center" wrapText="1" indent="1"/>
    </xf>
    <xf numFmtId="0" fontId="2" fillId="0" borderId="0" xfId="3" applyFont="1" applyAlignment="1">
      <alignment horizontal="left" vertical="center" wrapText="1" indent="1"/>
    </xf>
    <xf numFmtId="164" fontId="2" fillId="0" borderId="18" xfId="2" applyFont="1" applyBorder="1" applyAlignment="1">
      <alignment horizontal="left" vertical="center" wrapText="1" indent="1"/>
    </xf>
    <xf numFmtId="164" fontId="2" fillId="0" borderId="19" xfId="2" applyFont="1" applyBorder="1" applyAlignment="1">
      <alignment horizontal="left" vertical="center" wrapText="1" indent="1"/>
    </xf>
    <xf numFmtId="164" fontId="2" fillId="0" borderId="0" xfId="2" applyFont="1" applyBorder="1" applyAlignment="1">
      <alignment horizontal="center" vertical="center" wrapText="1"/>
    </xf>
    <xf numFmtId="2" fontId="8" fillId="5" borderId="76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2" fontId="8" fillId="14" borderId="51" xfId="0" applyNumberFormat="1" applyFont="1" applyFill="1" applyBorder="1" applyAlignment="1">
      <alignment horizontal="center" vertical="center"/>
    </xf>
    <xf numFmtId="2" fontId="8" fillId="14" borderId="73" xfId="0" applyNumberFormat="1" applyFont="1" applyFill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6" fillId="0" borderId="10" xfId="7" applyFont="1" applyBorder="1" applyAlignment="1">
      <alignment horizontal="center" vertical="center"/>
    </xf>
    <xf numFmtId="0" fontId="6" fillId="0" borderId="6" xfId="7" applyFont="1" applyBorder="1" applyAlignment="1">
      <alignment horizontal="center" vertical="center"/>
    </xf>
    <xf numFmtId="0" fontId="6" fillId="0" borderId="11" xfId="7" applyFont="1" applyBorder="1" applyAlignment="1">
      <alignment horizontal="center" vertical="center"/>
    </xf>
    <xf numFmtId="164" fontId="6" fillId="0" borderId="6" xfId="1" applyFont="1" applyBorder="1" applyAlignment="1">
      <alignment horizontal="center" vertical="center"/>
    </xf>
    <xf numFmtId="164" fontId="6" fillId="0" borderId="11" xfId="1" applyFont="1" applyBorder="1" applyAlignment="1">
      <alignment horizontal="center" vertical="center"/>
    </xf>
    <xf numFmtId="164" fontId="6" fillId="10" borderId="49" xfId="0" applyNumberFormat="1" applyFont="1" applyFill="1" applyBorder="1" applyAlignment="1">
      <alignment horizontal="center" vertical="center"/>
    </xf>
    <xf numFmtId="164" fontId="6" fillId="10" borderId="83" xfId="0" applyNumberFormat="1" applyFont="1" applyFill="1" applyBorder="1" applyAlignment="1">
      <alignment horizontal="center" vertical="center"/>
    </xf>
    <xf numFmtId="164" fontId="6" fillId="10" borderId="84" xfId="0" applyNumberFormat="1" applyFont="1" applyFill="1" applyBorder="1" applyAlignment="1">
      <alignment horizontal="center" vertical="center"/>
    </xf>
    <xf numFmtId="0" fontId="24" fillId="13" borderId="88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6" fillId="0" borderId="22" xfId="7" applyFont="1" applyBorder="1" applyAlignment="1">
      <alignment horizontal="center" vertical="center"/>
    </xf>
    <xf numFmtId="0" fontId="6" fillId="0" borderId="23" xfId="7" applyFont="1" applyBorder="1" applyAlignment="1">
      <alignment horizontal="center" vertical="center"/>
    </xf>
    <xf numFmtId="164" fontId="6" fillId="0" borderId="49" xfId="1" applyFont="1" applyBorder="1" applyAlignment="1">
      <alignment horizontal="center" vertical="center"/>
    </xf>
    <xf numFmtId="164" fontId="6" fillId="0" borderId="23" xfId="1" applyFont="1" applyBorder="1" applyAlignment="1">
      <alignment horizontal="center" vertical="center"/>
    </xf>
    <xf numFmtId="164" fontId="8" fillId="8" borderId="51" xfId="1" applyFont="1" applyFill="1" applyBorder="1" applyAlignment="1">
      <alignment horizontal="center"/>
    </xf>
    <xf numFmtId="164" fontId="8" fillId="8" borderId="73" xfId="1" applyFont="1" applyFill="1" applyBorder="1" applyAlignment="1">
      <alignment horizontal="center"/>
    </xf>
  </cellXfs>
  <cellStyles count="10">
    <cellStyle name="Comma" xfId="1" builtinId="3"/>
    <cellStyle name="Comma 10" xfId="6" xr:uid="{9BAA5975-C7F6-4810-B1F3-6B2D7143C492}"/>
    <cellStyle name="Comma 2" xfId="2" xr:uid="{11CD2D05-0CF0-4CA7-980E-7E7D07E2F68C}"/>
    <cellStyle name="Comma 3 2 2" xfId="4" xr:uid="{8A74B80B-74D8-4D67-AC00-2ADC322AACF7}"/>
    <cellStyle name="Comma 5" xfId="5" xr:uid="{EAE8DA46-6C83-431C-BC72-733B6F95B1E5}"/>
    <cellStyle name="Normal" xfId="0" builtinId="0"/>
    <cellStyle name="Normal 2" xfId="3" xr:uid="{9E2852C2-8A3F-4378-98E8-AE2CD107EBD1}"/>
    <cellStyle name="Normal 4" xfId="8" xr:uid="{2A674553-4A95-4834-988C-93434E701AB9}"/>
    <cellStyle name="Normal 4 3" xfId="9" xr:uid="{3E999A14-80C8-4AA4-B3E7-07A19948467A}"/>
    <cellStyle name="Normal_finishes_1" xfId="7" xr:uid="{1233174B-30C9-45C3-83D5-F403D8480EDB}"/>
  </cellStyles>
  <dxfs count="16"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55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3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theme" Target="theme/theme1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114velan\TO%20COPY%20-%20KARUKKUVELAN%203530\Shared%20folder\Lifestyle\Costing-2008\Febrary\19.2.08.%20Lifestyle\19.02.08%20lifesty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My%20Documents\WINDOWS\RABILLS\15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Uma%20All%20files\LaBella%20Vita\Estimate\02%20structure%20(Autosaved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DOCUME~1\Ravi\LOCALS~1\Temp\notes6030C8\BookingForm%20jc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KNOWLEDGE-PARK-CHANDIGRH-AHC\BLOCK%20EST\BLOCK%20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vel\SEVVEL\COSTING%20-%20INHOUSE\2005\Dec%202005\Rose\Bill%20Update\updation%20Jan-18-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2173kisho\share%20folder\Documents%20and%20Settings\est2173\Local%20Settings\Temporary%20Internet%20Files\OLK66\02.Structure\club%20house\structure%2014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369jeshy\May%20Flower\hybiscus\New%20Hybiscus\MASTER%20WORK%20SHEET%20-%20ESTIMATE%20HIBISCU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JEYANTHI\SOBHA%20MAYFLOWER%2030.11.06\Labor%20bills%2022.11.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SAKAL%20CHARITY\Comaparative%20statement\Comparative-3-05-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C82C9\BOQ%20WITH%20Meas.%20-%20FINAL%20-%2024.11.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7_Co_Marine_View\02_Detailed\02_Detailed_Est\Version%20-2021\Detailed%20Estimate-13.04.2022\03.Structure-GF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Documents%20and%20Settings\User\Local%20Settings\Temporary%20Internet%20Files\OLK1A\Tyco%20Estimates\QR1211\New%20Form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a\Shared%20%20Folder\hybiscus\New%20Hybiscus\MASTER%20WORK%20SHEET%20-%20ESTIMATE%20HIBISCU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5sonia\Shared%20Folder\hybiscus\New%20Hybiscus\MASTER%20WORK%20SHEET%20-%20ESTIMATE%20HIBISCU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bhavathy\New%20Iris\hybiscus\New%20Hybiscus\MASTER%20WORK%20SHEET%20-%20ESTIMATE%20HIBISCU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DT-069Q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7D75623\Meas%20of%20water%20proofing%20work-10.12.08-JK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I.T.%20PARK-S.KUMAR\ESTIMATE-15.10.0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5kumar\SHARED%20FOLDER\SHARED%20FOLDER\sobha%20inhouse\sobha%20fiorella\after%20take%20over\updated%20est%2004.04.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Ravi\LOCALS~1\Temp\notes6030C8\BookingForm%20jc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_india\c\DLSI\CostplanInfo\Template-Design%20Devt%20Estimat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3kiran\kiran\hybiscus\New%20Hybiscus\MASTER%20WORK%20SHEET%20-%20ESTIMATE%20HIBISCU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AUHATI-PROJECT\Measurments\NRL-BOQ-%20ESTIMATE-17.01.08-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3\d\HITEC%20PHASE%202\CLIENT_INVOICE\Cyber%20gate%20way%20Phase-%20II%20(A)_UP\2B_August%202K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amaheswari\PROJECTS%20&amp;%20COSTING%20SHEETS\hybiscus\New%20Hybiscus\MASTER%20WORK%20SHEET%20-%20ESTIMATE%20HIBISCU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1297hari\Shared%20folder\Sevvel\COSTING%20-%20INHOUSE\Fine%20Sheets\31.08.07%20Mayflower%20on%2003.09.07%20%20%20Final%20MIS%20-%2024-09-07\Labour%20Bills\Abstract%20Labour%20bill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TULIP%20COSTING\vaidehi\COSTING\costing%20july-05\Reconcilation%20ju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ofin0689madh\madhu\PROJECTWISE%20STATEMENTS%202006-07%20FINAL%20AS%20ON%20080507%2030.06.07\INHOUSE\30.06.07-SOBHA%20DAFFODIL-ACCT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Nitin\Program%20Files\Microsoft%20Office\Office\149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Abstract "/>
      <sheetName val="2 min"/>
      <sheetName val="Micro"/>
      <sheetName val="Variance Report"/>
      <sheetName val="Lab &amp; Mat Var"/>
      <sheetName val="Mat &amp; Lab"/>
      <sheetName val="Preliminary estimate"/>
      <sheetName val="preliminaries-abs (050508) "/>
      <sheetName val="Staff Salary NEW"/>
      <sheetName val="Staff Salary before start new"/>
      <sheetName val="Staff Salary(before start)"/>
      <sheetName val="Variance Abstract"/>
      <sheetName val="Fixed asset"/>
      <sheetName val="Establishment"/>
      <sheetName val="Security"/>
      <sheetName val="A-class abstract"/>
      <sheetName val="A-class Materials"/>
      <sheetName val="B &amp; C class items "/>
      <sheetName val="Indian Tools "/>
      <sheetName val="German Tools"/>
      <sheetName val="consumble"/>
      <sheetName val="Lab Equipments"/>
      <sheetName val="Safety Items"/>
      <sheetName val="MS Items Ideal cost"/>
      <sheetName val="MS Items "/>
      <sheetName val="RMC"/>
      <sheetName val="P &amp; M  "/>
      <sheetName val="Wooden Items"/>
      <sheetName val="Mobilisation Abs"/>
      <sheetName val="Mobilisation"/>
      <sheetName val="Grid Pillars"/>
      <sheetName val="Fuels"/>
      <sheetName val="NMR "/>
      <sheetName val="Petty cash"/>
      <sheetName val="Mobile cost"/>
      <sheetName val=" Accomdidation"/>
      <sheetName val="GM &amp; TA"/>
      <sheetName val="est"/>
      <sheetName val="Abstract_"/>
      <sheetName val="2_min"/>
      <sheetName val="Variance_Report"/>
      <sheetName val="Lab_&amp;_Mat_Var"/>
      <sheetName val="Mat_&amp;_Lab"/>
      <sheetName val="Preliminary_estimate"/>
      <sheetName val="preliminaries-abs_(050508)_"/>
      <sheetName val="Staff_Salary_NEW"/>
      <sheetName val="Staff_Salary_before_start_new"/>
      <sheetName val="Staff_Salary(before_start)"/>
      <sheetName val="Variance_Abstract"/>
      <sheetName val="Fixed_asset"/>
      <sheetName val="A-class_abstract"/>
      <sheetName val="A-class_Materials"/>
      <sheetName val="B_&amp;_C_class_items_"/>
      <sheetName val="Indian_Tools_"/>
      <sheetName val="German_Tools"/>
      <sheetName val="Lab_Equipments"/>
      <sheetName val="Safety_Items"/>
      <sheetName val="MS_Items_Ideal_cost"/>
      <sheetName val="MS_Items_"/>
      <sheetName val="P_&amp;_M__"/>
      <sheetName val="Wooden_Items"/>
      <sheetName val="Mobilisation_Abs"/>
      <sheetName val="Grid_Pillars"/>
      <sheetName val="NMR_"/>
      <sheetName val="Petty_cash"/>
      <sheetName val="Mobile_cost"/>
      <sheetName val="_Accomdidation"/>
      <sheetName val="GM_&amp;_TA"/>
      <sheetName val="SPT vs PHI"/>
      <sheetName val="intr stool brkup"/>
      <sheetName val="BILL COV"/>
      <sheetName val="Civil Boq"/>
      <sheetName val="Estimate for approval"/>
      <sheetName val="Abstract_6"/>
      <sheetName val="2_min6"/>
      <sheetName val="Variance_Report6"/>
      <sheetName val="Lab_&amp;_Mat_Var6"/>
      <sheetName val="Mat_&amp;_Lab6"/>
      <sheetName val="Preliminary_estimate6"/>
      <sheetName val="preliminaries-abs_(050508)_6"/>
      <sheetName val="Staff_Salary_NEW6"/>
      <sheetName val="Staff_Salary_before_start_new6"/>
      <sheetName val="Staff_Salary(before_start)6"/>
      <sheetName val="Variance_Abstract6"/>
      <sheetName val="Fixed_asset6"/>
      <sheetName val="A-class_abstract6"/>
      <sheetName val="A-class_Materials6"/>
      <sheetName val="B_&amp;_C_class_items_6"/>
      <sheetName val="Indian_Tools_6"/>
      <sheetName val="German_Tools6"/>
      <sheetName val="Lab_Equipments6"/>
      <sheetName val="Safety_Items6"/>
      <sheetName val="MS_Items_Ideal_cost6"/>
      <sheetName val="MS_Items_6"/>
      <sheetName val="P_&amp;_M__6"/>
      <sheetName val="Wooden_Items6"/>
      <sheetName val="Mobilisation_Abs6"/>
      <sheetName val="Grid_Pillars6"/>
      <sheetName val="NMR_6"/>
      <sheetName val="Petty_cash6"/>
      <sheetName val="Mobile_cost6"/>
      <sheetName val="_Accomdidation6"/>
      <sheetName val="GM_&amp;_TA6"/>
      <sheetName val="SPT_vs_PHI5"/>
      <sheetName val="intr_stool_brkup5"/>
      <sheetName val="BILL_COV5"/>
      <sheetName val="Civil_Boq5"/>
      <sheetName val="Estimate_for_approval5"/>
      <sheetName val="Abstract_4"/>
      <sheetName val="2_min4"/>
      <sheetName val="Variance_Report4"/>
      <sheetName val="Lab_&amp;_Mat_Var4"/>
      <sheetName val="Mat_&amp;_Lab4"/>
      <sheetName val="Preliminary_estimate4"/>
      <sheetName val="preliminaries-abs_(050508)_4"/>
      <sheetName val="Staff_Salary_NEW4"/>
      <sheetName val="Staff_Salary_before_start_new4"/>
      <sheetName val="Staff_Salary(before_start)4"/>
      <sheetName val="Variance_Abstract4"/>
      <sheetName val="Fixed_asset4"/>
      <sheetName val="A-class_abstract4"/>
      <sheetName val="A-class_Materials4"/>
      <sheetName val="B_&amp;_C_class_items_4"/>
      <sheetName val="Indian_Tools_4"/>
      <sheetName val="German_Tools4"/>
      <sheetName val="Lab_Equipments4"/>
      <sheetName val="Safety_Items4"/>
      <sheetName val="MS_Items_Ideal_cost4"/>
      <sheetName val="MS_Items_4"/>
      <sheetName val="P_&amp;_M__4"/>
      <sheetName val="Wooden_Items4"/>
      <sheetName val="Mobilisation_Abs4"/>
      <sheetName val="Grid_Pillars4"/>
      <sheetName val="NMR_4"/>
      <sheetName val="Petty_cash4"/>
      <sheetName val="Mobile_cost4"/>
      <sheetName val="_Accomdidation4"/>
      <sheetName val="GM_&amp;_TA4"/>
      <sheetName val="SPT_vs_PHI3"/>
      <sheetName val="intr_stool_brkup3"/>
      <sheetName val="BILL_COV3"/>
      <sheetName val="Abstract_3"/>
      <sheetName val="2_min3"/>
      <sheetName val="Variance_Report3"/>
      <sheetName val="Lab_&amp;_Mat_Var3"/>
      <sheetName val="Mat_&amp;_Lab3"/>
      <sheetName val="Preliminary_estimate3"/>
      <sheetName val="preliminaries-abs_(050508)_3"/>
      <sheetName val="Staff_Salary_NEW3"/>
      <sheetName val="Staff_Salary_before_start_new3"/>
      <sheetName val="Staff_Salary(before_start)3"/>
      <sheetName val="Variance_Abstract3"/>
      <sheetName val="Fixed_asset3"/>
      <sheetName val="A-class_abstract3"/>
      <sheetName val="A-class_Materials3"/>
      <sheetName val="B_&amp;_C_class_items_3"/>
      <sheetName val="Indian_Tools_3"/>
      <sheetName val="German_Tools3"/>
      <sheetName val="Lab_Equipments3"/>
      <sheetName val="Safety_Items3"/>
      <sheetName val="MS_Items_Ideal_cost3"/>
      <sheetName val="MS_Items_3"/>
      <sheetName val="P_&amp;_M__3"/>
      <sheetName val="Wooden_Items3"/>
      <sheetName val="Mobilisation_Abs3"/>
      <sheetName val="Grid_Pillars3"/>
      <sheetName val="NMR_3"/>
      <sheetName val="Petty_cash3"/>
      <sheetName val="Mobile_cost3"/>
      <sheetName val="_Accomdidation3"/>
      <sheetName val="GM_&amp;_TA3"/>
      <sheetName val="SPT_vs_PHI2"/>
      <sheetName val="intr_stool_brkup2"/>
      <sheetName val="BILL_COV2"/>
      <sheetName val="Civil_Boq2"/>
      <sheetName val="Estimate_for_approval2"/>
      <sheetName val="Abstract_1"/>
      <sheetName val="2_min1"/>
      <sheetName val="Variance_Report1"/>
      <sheetName val="Lab_&amp;_Mat_Var1"/>
      <sheetName val="Mat_&amp;_Lab1"/>
      <sheetName val="Preliminary_estimate1"/>
      <sheetName val="preliminaries-abs_(050508)_1"/>
      <sheetName val="Staff_Salary_NEW1"/>
      <sheetName val="Staff_Salary_before_start_new1"/>
      <sheetName val="Staff_Salary(before_start)1"/>
      <sheetName val="Variance_Abstract1"/>
      <sheetName val="Fixed_asset1"/>
      <sheetName val="A-class_abstract1"/>
      <sheetName val="A-class_Materials1"/>
      <sheetName val="B_&amp;_C_class_items_1"/>
      <sheetName val="Indian_Tools_1"/>
      <sheetName val="German_Tools1"/>
      <sheetName val="Lab_Equipments1"/>
      <sheetName val="Safety_Items1"/>
      <sheetName val="MS_Items_Ideal_cost1"/>
      <sheetName val="MS_Items_1"/>
      <sheetName val="P_&amp;_M__1"/>
      <sheetName val="Wooden_Items1"/>
      <sheetName val="Mobilisation_Abs1"/>
      <sheetName val="Grid_Pillars1"/>
      <sheetName val="NMR_1"/>
      <sheetName val="Petty_cash1"/>
      <sheetName val="Mobile_cost1"/>
      <sheetName val="_Accomdidation1"/>
      <sheetName val="GM_&amp;_TA1"/>
      <sheetName val="SPT_vs_PHI"/>
      <sheetName val="intr_stool_brkup"/>
      <sheetName val="BILL_COV"/>
      <sheetName val="Civil_Boq"/>
      <sheetName val="Estimate_for_approval"/>
      <sheetName val="Abstract_2"/>
      <sheetName val="2_min2"/>
      <sheetName val="Variance_Report2"/>
      <sheetName val="Lab_&amp;_Mat_Var2"/>
      <sheetName val="Mat_&amp;_Lab2"/>
      <sheetName val="Preliminary_estimate2"/>
      <sheetName val="preliminaries-abs_(050508)_2"/>
      <sheetName val="Staff_Salary_NEW2"/>
      <sheetName val="Staff_Salary_before_start_new2"/>
      <sheetName val="Staff_Salary(before_start)2"/>
      <sheetName val="Variance_Abstract2"/>
      <sheetName val="Fixed_asset2"/>
      <sheetName val="A-class_abstract2"/>
      <sheetName val="A-class_Materials2"/>
      <sheetName val="B_&amp;_C_class_items_2"/>
      <sheetName val="Indian_Tools_2"/>
      <sheetName val="German_Tools2"/>
      <sheetName val="Lab_Equipments2"/>
      <sheetName val="Safety_Items2"/>
      <sheetName val="MS_Items_Ideal_cost2"/>
      <sheetName val="MS_Items_2"/>
      <sheetName val="P_&amp;_M__2"/>
      <sheetName val="Wooden_Items2"/>
      <sheetName val="Mobilisation_Abs2"/>
      <sheetName val="Grid_Pillars2"/>
      <sheetName val="NMR_2"/>
      <sheetName val="Petty_cash2"/>
      <sheetName val="Mobile_cost2"/>
      <sheetName val="_Accomdidation2"/>
      <sheetName val="GM_&amp;_TA2"/>
      <sheetName val="SPT_vs_PHI1"/>
      <sheetName val="intr_stool_brkup1"/>
      <sheetName val="BILL_COV1"/>
      <sheetName val="Civil_Boq1"/>
      <sheetName val="Estimate_for_approval1"/>
      <sheetName val="Civil_Boq3"/>
      <sheetName val="Estimate_for_approval3"/>
      <sheetName val="Abstract_5"/>
      <sheetName val="2_min5"/>
      <sheetName val="Variance_Report5"/>
      <sheetName val="Lab_&amp;_Mat_Var5"/>
      <sheetName val="Mat_&amp;_Lab5"/>
      <sheetName val="Preliminary_estimate5"/>
      <sheetName val="preliminaries-abs_(050508)_5"/>
      <sheetName val="Staff_Salary_NEW5"/>
      <sheetName val="Staff_Salary_before_start_new5"/>
      <sheetName val="Staff_Salary(before_start)5"/>
      <sheetName val="Variance_Abstract5"/>
      <sheetName val="Fixed_asset5"/>
      <sheetName val="A-class_abstract5"/>
      <sheetName val="A-class_Materials5"/>
      <sheetName val="B_&amp;_C_class_items_5"/>
      <sheetName val="Indian_Tools_5"/>
      <sheetName val="German_Tools5"/>
      <sheetName val="Lab_Equipments5"/>
      <sheetName val="Safety_Items5"/>
      <sheetName val="MS_Items_Ideal_cost5"/>
      <sheetName val="MS_Items_5"/>
      <sheetName val="P_&amp;_M__5"/>
      <sheetName val="Wooden_Items5"/>
      <sheetName val="Mobilisation_Abs5"/>
      <sheetName val="Grid_Pillars5"/>
      <sheetName val="NMR_5"/>
      <sheetName val="Petty_cash5"/>
      <sheetName val="Mobile_cost5"/>
      <sheetName val="_Accomdidation5"/>
      <sheetName val="GM_&amp;_TA5"/>
      <sheetName val="SPT_vs_PHI4"/>
      <sheetName val="intr_stool_brkup4"/>
      <sheetName val="BILL_COV4"/>
      <sheetName val="Civil_Boq4"/>
      <sheetName val="Estimate_for_approval4"/>
      <sheetName val="PointNo.5"/>
      <sheetName val="P &amp; M"/>
      <sheetName val="MS Item"/>
      <sheetName val="MS Item Consumables"/>
      <sheetName val="Scaffolding"/>
      <sheetName val="Prelims Projected Delay"/>
      <sheetName val="Preliminaries SCG"/>
      <sheetName val="Unimax"/>
      <sheetName val="FPS"/>
      <sheetName val="MS Item Idle"/>
      <sheetName val="FPS Idle"/>
      <sheetName val="P &amp; M Idle"/>
      <sheetName val="Scaffolding Idle"/>
      <sheetName val="ERP Admin Expense"/>
      <sheetName val="Abstract_7"/>
      <sheetName val="2_min7"/>
      <sheetName val="Variance_Report7"/>
      <sheetName val="Lab_&amp;_Mat_Var7"/>
      <sheetName val="Mat_&amp;_Lab7"/>
      <sheetName val="Preliminary_estimate7"/>
      <sheetName val="preliminaries-abs_(050508)_7"/>
      <sheetName val="Staff_Salary_NEW7"/>
      <sheetName val="Staff_Salary_before_start_new7"/>
      <sheetName val="Staff_Salary(before_start)7"/>
      <sheetName val="Variance_Abstract7"/>
      <sheetName val="Fixed_asset7"/>
      <sheetName val="A-class_abstract7"/>
      <sheetName val="A-class_Materials7"/>
      <sheetName val="B_&amp;_C_class_items_7"/>
      <sheetName val="Indian_Tools_7"/>
      <sheetName val="German_Tools7"/>
      <sheetName val="Lab_Equipments7"/>
      <sheetName val="Safety_Items7"/>
      <sheetName val="MS_Items_Ideal_cost7"/>
      <sheetName val="MS_Items_7"/>
      <sheetName val="P_&amp;_M__7"/>
      <sheetName val="Wooden_Items7"/>
      <sheetName val="Mobilisation_Abs7"/>
      <sheetName val="Grid_Pillars7"/>
      <sheetName val="NMR_7"/>
      <sheetName val="Petty_cash7"/>
      <sheetName val="Mobile_cost7"/>
      <sheetName val="_Accomdidation7"/>
      <sheetName val="GM_&amp;_TA7"/>
      <sheetName val="SPT_vs_PHI6"/>
      <sheetName val="intr_stool_brkup6"/>
      <sheetName val="BILL_COV6"/>
      <sheetName val="Civil_Boq6"/>
      <sheetName val="Estimate_for_approval6"/>
      <sheetName val="P_&amp;_M"/>
      <sheetName val="MS_Item"/>
      <sheetName val="MS_Item_Consumables"/>
      <sheetName val="Prelims_Projected_Delay"/>
      <sheetName val="Preliminaries_SCG"/>
      <sheetName val="MS_Item_Idle"/>
      <sheetName val="FPS_Idle"/>
      <sheetName val="P_&amp;_M_Idle"/>
      <sheetName val="Scaffolding_Idle"/>
      <sheetName val="ERP_Admin_Expense"/>
      <sheetName val="PointNo_5"/>
      <sheetName val="Rate analysis"/>
      <sheetName val="India F&amp;S Template"/>
      <sheetName val="BOQ (2)"/>
      <sheetName val="India_F&amp;S_Template"/>
      <sheetName val="BOQ_(2)"/>
      <sheetName val="India_F&amp;S_Template1"/>
      <sheetName val="BOQ_(2)1"/>
      <sheetName val="BOQ"/>
      <sheetName val="India_F&amp;S_Template2"/>
      <sheetName val="BOQ_(2)2"/>
      <sheetName val="19.02.08 lifestyle"/>
      <sheetName val="Abstract_8"/>
      <sheetName val="2_min8"/>
      <sheetName val="Variance_Report8"/>
      <sheetName val="Lab_&amp;_Mat_Var8"/>
      <sheetName val="Mat_&amp;_Lab8"/>
      <sheetName val="Preliminary_estimate8"/>
      <sheetName val="preliminaries-abs_(050508)_8"/>
      <sheetName val="Staff_Salary_NEW8"/>
      <sheetName val="Staff_Salary_before_start_new8"/>
      <sheetName val="Staff_Salary(before_start)8"/>
      <sheetName val="Variance_Abstract8"/>
      <sheetName val="Fixed_asset8"/>
      <sheetName val="A-class_abstract8"/>
      <sheetName val="A-class_Materials8"/>
      <sheetName val="B_&amp;_C_class_items_8"/>
      <sheetName val="Indian_Tools_8"/>
      <sheetName val="German_Tools8"/>
      <sheetName val="Lab_Equipments8"/>
      <sheetName val="Safety_Items8"/>
      <sheetName val="MS_Items_Ideal_cost8"/>
      <sheetName val="MS_Items_8"/>
      <sheetName val="P_&amp;_M__8"/>
      <sheetName val="Wooden_Items8"/>
      <sheetName val="Mobilisation_Abs8"/>
      <sheetName val="Grid_Pillars8"/>
      <sheetName val="NMR_8"/>
      <sheetName val="Petty_cash8"/>
      <sheetName val="Mobile_cost8"/>
      <sheetName val="_Accomdidation8"/>
      <sheetName val="GM_&amp;_TA8"/>
      <sheetName val="SPT_vs_PHI7"/>
      <sheetName val="intr_stool_brkup7"/>
      <sheetName val="BILL_COV7"/>
      <sheetName val="Civil_Boq7"/>
      <sheetName val="Estimate_for_approval7"/>
      <sheetName val="PointNo_51"/>
      <sheetName val="P_&amp;_M1"/>
      <sheetName val="MS_Item1"/>
      <sheetName val="MS_Item_Consumables1"/>
      <sheetName val="Prelims_Projected_Delay1"/>
      <sheetName val="Preliminaries_SCG1"/>
      <sheetName val="MS_Item_Idle1"/>
      <sheetName val="FPS_Idle1"/>
      <sheetName val="P_&amp;_M_Idle1"/>
      <sheetName val="Scaffolding_Idle1"/>
      <sheetName val="ERP_Admin_Expense1"/>
      <sheetName val="Rate_analysis"/>
      <sheetName val="India_F&amp;S_Template3"/>
      <sheetName val="BOQ_(2)3"/>
      <sheetName val="19_02_08_lifestyle"/>
      <sheetName val="analysis"/>
      <sheetName val="col-reinft1"/>
      <sheetName val="Abstract_11"/>
      <sheetName val="2_min11"/>
      <sheetName val="Variance_Report11"/>
      <sheetName val="Lab_&amp;_Mat_Var11"/>
      <sheetName val="Mat_&amp;_Lab11"/>
      <sheetName val="Preliminary_estimate11"/>
      <sheetName val="preliminaries-abs_(050508)_11"/>
      <sheetName val="Staff_Salary_NEW11"/>
      <sheetName val="Staff_Salary_before_start_new11"/>
      <sheetName val="Staff_Salary(before_start)11"/>
      <sheetName val="Variance_Abstract11"/>
      <sheetName val="Fixed_asset11"/>
      <sheetName val="A-class_abstract11"/>
      <sheetName val="A-class_Materials11"/>
      <sheetName val="B_&amp;_C_class_items_11"/>
      <sheetName val="Indian_Tools_11"/>
      <sheetName val="German_Tools11"/>
      <sheetName val="Lab_Equipments11"/>
      <sheetName val="Safety_Items11"/>
      <sheetName val="MS_Items_Ideal_cost11"/>
      <sheetName val="MS_Items_11"/>
      <sheetName val="P_&amp;_M__11"/>
      <sheetName val="Wooden_Items11"/>
      <sheetName val="Mobilisation_Abs11"/>
      <sheetName val="Grid_Pillars11"/>
      <sheetName val="NMR_11"/>
      <sheetName val="Petty_cash11"/>
      <sheetName val="Mobile_cost11"/>
      <sheetName val="_Accomdidation11"/>
      <sheetName val="GM_&amp;_TA11"/>
      <sheetName val="SPT_vs_PHI10"/>
      <sheetName val="intr_stool_brkup10"/>
      <sheetName val="BILL_COV10"/>
      <sheetName val="Civil_Boq10"/>
      <sheetName val="Estimate_for_approval10"/>
      <sheetName val="PointNo_54"/>
      <sheetName val="P_&amp;_M4"/>
      <sheetName val="MS_Item4"/>
      <sheetName val="MS_Item_Consumables4"/>
      <sheetName val="Prelims_Projected_Delay4"/>
      <sheetName val="Preliminaries_SCG4"/>
      <sheetName val="MS_Item_Idle4"/>
      <sheetName val="FPS_Idle4"/>
      <sheetName val="P_&amp;_M_Idle4"/>
      <sheetName val="Scaffolding_Idle4"/>
      <sheetName val="ERP_Admin_Expense4"/>
      <sheetName val="Rate_analysis3"/>
      <sheetName val="India_F&amp;S_Template6"/>
      <sheetName val="BOQ_(2)6"/>
      <sheetName val="19_02_08_lifestyle3"/>
      <sheetName val="Abstract_10"/>
      <sheetName val="2_min10"/>
      <sheetName val="Variance_Report10"/>
      <sheetName val="Lab_&amp;_Mat_Var10"/>
      <sheetName val="Mat_&amp;_Lab10"/>
      <sheetName val="Preliminary_estimate10"/>
      <sheetName val="preliminaries-abs_(050508)_10"/>
      <sheetName val="Staff_Salary_NEW10"/>
      <sheetName val="Staff_Salary_before_start_new10"/>
      <sheetName val="Staff_Salary(before_start)10"/>
      <sheetName val="Variance_Abstract10"/>
      <sheetName val="Fixed_asset10"/>
      <sheetName val="A-class_abstract10"/>
      <sheetName val="A-class_Materials10"/>
      <sheetName val="B_&amp;_C_class_items_10"/>
      <sheetName val="Indian_Tools_10"/>
      <sheetName val="German_Tools10"/>
      <sheetName val="Lab_Equipments10"/>
      <sheetName val="Safety_Items10"/>
      <sheetName val="MS_Items_Ideal_cost10"/>
      <sheetName val="MS_Items_10"/>
      <sheetName val="P_&amp;_M__10"/>
      <sheetName val="Wooden_Items10"/>
      <sheetName val="Mobilisation_Abs10"/>
      <sheetName val="Grid_Pillars10"/>
      <sheetName val="NMR_10"/>
      <sheetName val="Petty_cash10"/>
      <sheetName val="Mobile_cost10"/>
      <sheetName val="_Accomdidation10"/>
      <sheetName val="GM_&amp;_TA10"/>
      <sheetName val="SPT_vs_PHI9"/>
      <sheetName val="intr_stool_brkup9"/>
      <sheetName val="BILL_COV9"/>
      <sheetName val="Civil_Boq9"/>
      <sheetName val="Estimate_for_approval9"/>
      <sheetName val="PointNo_53"/>
      <sheetName val="P_&amp;_M3"/>
      <sheetName val="MS_Item3"/>
      <sheetName val="MS_Item_Consumables3"/>
      <sheetName val="Prelims_Projected_Delay3"/>
      <sheetName val="Preliminaries_SCG3"/>
      <sheetName val="MS_Item_Idle3"/>
      <sheetName val="FPS_Idle3"/>
      <sheetName val="P_&amp;_M_Idle3"/>
      <sheetName val="Scaffolding_Idle3"/>
      <sheetName val="ERP_Admin_Expense3"/>
      <sheetName val="Rate_analysis2"/>
      <sheetName val="India_F&amp;S_Template5"/>
      <sheetName val="BOQ_(2)5"/>
      <sheetName val="19_02_08_lifestyle2"/>
      <sheetName val="Abstract_9"/>
      <sheetName val="2_min9"/>
      <sheetName val="Variance_Report9"/>
      <sheetName val="Lab_&amp;_Mat_Var9"/>
      <sheetName val="Mat_&amp;_Lab9"/>
      <sheetName val="Preliminary_estimate9"/>
      <sheetName val="preliminaries-abs_(050508)_9"/>
      <sheetName val="Staff_Salary_NEW9"/>
      <sheetName val="Staff_Salary_before_start_new9"/>
      <sheetName val="Staff_Salary(before_start)9"/>
      <sheetName val="Variance_Abstract9"/>
      <sheetName val="Fixed_asset9"/>
      <sheetName val="A-class_abstract9"/>
      <sheetName val="A-class_Materials9"/>
      <sheetName val="B_&amp;_C_class_items_9"/>
      <sheetName val="Indian_Tools_9"/>
      <sheetName val="German_Tools9"/>
      <sheetName val="Lab_Equipments9"/>
      <sheetName val="Safety_Items9"/>
      <sheetName val="MS_Items_Ideal_cost9"/>
      <sheetName val="MS_Items_9"/>
      <sheetName val="P_&amp;_M__9"/>
      <sheetName val="Wooden_Items9"/>
      <sheetName val="Mobilisation_Abs9"/>
      <sheetName val="Grid_Pillars9"/>
      <sheetName val="NMR_9"/>
      <sheetName val="Petty_cash9"/>
      <sheetName val="Mobile_cost9"/>
      <sheetName val="_Accomdidation9"/>
      <sheetName val="GM_&amp;_TA9"/>
      <sheetName val="SPT_vs_PHI8"/>
      <sheetName val="intr_stool_brkup8"/>
      <sheetName val="BILL_COV8"/>
      <sheetName val="Civil_Boq8"/>
      <sheetName val="Estimate_for_approval8"/>
      <sheetName val="PointNo_52"/>
      <sheetName val="P_&amp;_M2"/>
      <sheetName val="MS_Item2"/>
      <sheetName val="MS_Item_Consumables2"/>
      <sheetName val="Prelims_Projected_Delay2"/>
      <sheetName val="Preliminaries_SCG2"/>
      <sheetName val="MS_Item_Idle2"/>
      <sheetName val="FPS_Idle2"/>
      <sheetName val="P_&amp;_M_Idle2"/>
      <sheetName val="Scaffolding_Idle2"/>
      <sheetName val="ERP_Admin_Expense2"/>
      <sheetName val="Rate_analysis1"/>
      <sheetName val="India_F&amp;S_Template4"/>
      <sheetName val="BOQ_(2)4"/>
      <sheetName val="19_02_08_lifestyle1"/>
      <sheetName val="Non Barking@Cycle Time"/>
      <sheetName val="UPA(Part C,D,E,G,H)"/>
      <sheetName val="UPA(Part F)"/>
      <sheetName val="Materials"/>
      <sheetName val="GRSummary"/>
    </sheetNames>
    <sheetDataSet>
      <sheetData sheetId="0"/>
      <sheetData sheetId="1">
        <row r="2">
          <cell r="C2">
            <v>39436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7">
          <cell r="C27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2">
          <cell r="C2">
            <v>39436</v>
          </cell>
        </row>
      </sheetData>
      <sheetData sheetId="110">
        <row r="2">
          <cell r="C2">
            <v>39436</v>
          </cell>
        </row>
      </sheetData>
      <sheetData sheetId="111"/>
      <sheetData sheetId="112"/>
      <sheetData sheetId="113"/>
      <sheetData sheetId="114"/>
      <sheetData sheetId="115">
        <row r="27">
          <cell r="C27">
            <v>1</v>
          </cell>
        </row>
      </sheetData>
      <sheetData sheetId="116">
        <row r="27">
          <cell r="C27">
            <v>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C2">
            <v>39436</v>
          </cell>
        </row>
      </sheetData>
      <sheetData sheetId="143">
        <row r="2">
          <cell r="C2">
            <v>39436</v>
          </cell>
        </row>
      </sheetData>
      <sheetData sheetId="144"/>
      <sheetData sheetId="145"/>
      <sheetData sheetId="146"/>
      <sheetData sheetId="147"/>
      <sheetData sheetId="148">
        <row r="27">
          <cell r="C27">
            <v>1</v>
          </cell>
        </row>
      </sheetData>
      <sheetData sheetId="149">
        <row r="27">
          <cell r="C27">
            <v>1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>
        <row r="2">
          <cell r="C2">
            <v>39436</v>
          </cell>
        </row>
      </sheetData>
      <sheetData sheetId="178">
        <row r="2">
          <cell r="C2">
            <v>39436</v>
          </cell>
        </row>
      </sheetData>
      <sheetData sheetId="179"/>
      <sheetData sheetId="180"/>
      <sheetData sheetId="181"/>
      <sheetData sheetId="182"/>
      <sheetData sheetId="183">
        <row r="27">
          <cell r="C27">
            <v>1</v>
          </cell>
        </row>
      </sheetData>
      <sheetData sheetId="184">
        <row r="27">
          <cell r="C27">
            <v>1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>
        <row r="2">
          <cell r="C2">
            <v>39436</v>
          </cell>
        </row>
      </sheetData>
      <sheetData sheetId="213">
        <row r="2">
          <cell r="C2">
            <v>39436</v>
          </cell>
        </row>
      </sheetData>
      <sheetData sheetId="214"/>
      <sheetData sheetId="215"/>
      <sheetData sheetId="216"/>
      <sheetData sheetId="217"/>
      <sheetData sheetId="218">
        <row r="27">
          <cell r="C27">
            <v>1</v>
          </cell>
        </row>
      </sheetData>
      <sheetData sheetId="219">
        <row r="27">
          <cell r="C27">
            <v>1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2">
          <cell r="C2">
            <v>39436</v>
          </cell>
        </row>
      </sheetData>
      <sheetData sheetId="299"/>
      <sheetData sheetId="300"/>
      <sheetData sheetId="301"/>
      <sheetData sheetId="302"/>
      <sheetData sheetId="303"/>
      <sheetData sheetId="304">
        <row r="27">
          <cell r="C27">
            <v>1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asic Rate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heet2"/>
      <sheetName val="Old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  <sheetName val="Materials "/>
      <sheetName val="MAchinery(R1)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COV"/>
      <sheetName val="rabill 4"/>
      <sheetName val="Revfmt"/>
      <sheetName val="rabill1"/>
      <sheetName val="rabill2"/>
      <sheetName val="rabill 3"/>
      <sheetName val="350"/>
      <sheetName val="351"/>
      <sheetName val="rabill1 (2)"/>
      <sheetName val="BILL_COV"/>
      <sheetName val="rabill_4"/>
      <sheetName val="rabill_3"/>
      <sheetName val="rabill1_(2)"/>
      <sheetName val="B &amp; C class items "/>
      <sheetName val="Rate analysis"/>
      <sheetName val="SPT vs PHI"/>
      <sheetName val="Estimate for approval"/>
      <sheetName val="A1-Continuous"/>
      <sheetName val="rcc( sub)"/>
      <sheetName val="BILL_COV6"/>
      <sheetName val="rabill_46"/>
      <sheetName val="rabill_36"/>
      <sheetName val="rabill1_(2)6"/>
      <sheetName val="B_&amp;_C_class_items_5"/>
      <sheetName val="Rate_analysis5"/>
      <sheetName val="SPT_vs_PHI5"/>
      <sheetName val="Estimate_for_approval5"/>
      <sheetName val="rcc(_sub)5"/>
      <sheetName val="BILL_COV4"/>
      <sheetName val="rabill_44"/>
      <sheetName val="rabill_34"/>
      <sheetName val="rabill1_(2)4"/>
      <sheetName val="B_&amp;_C_class_items_3"/>
      <sheetName val="Rate_analysis3"/>
      <sheetName val="SPT_vs_PHI3"/>
      <sheetName val="Estimate_for_approval3"/>
      <sheetName val="BILL_COV3"/>
      <sheetName val="rabill_43"/>
      <sheetName val="rabill_33"/>
      <sheetName val="rabill1_(2)3"/>
      <sheetName val="B_&amp;_C_class_items_2"/>
      <sheetName val="Rate_analysis2"/>
      <sheetName val="SPT_vs_PHI2"/>
      <sheetName val="Estimate_for_approval2"/>
      <sheetName val="rcc(_sub)2"/>
      <sheetName val="BILL_COV1"/>
      <sheetName val="rabill_41"/>
      <sheetName val="rabill_31"/>
      <sheetName val="rabill1_(2)1"/>
      <sheetName val="B_&amp;_C_class_items_"/>
      <sheetName val="Rate_analysis"/>
      <sheetName val="SPT_vs_PHI"/>
      <sheetName val="Estimate_for_approval"/>
      <sheetName val="rcc(_sub)"/>
      <sheetName val="BILL_COV2"/>
      <sheetName val="rabill_42"/>
      <sheetName val="rabill_32"/>
      <sheetName val="rabill1_(2)2"/>
      <sheetName val="B_&amp;_C_class_items_1"/>
      <sheetName val="Rate_analysis1"/>
      <sheetName val="SPT_vs_PHI1"/>
      <sheetName val="Estimate_for_approval1"/>
      <sheetName val="rcc(_sub)1"/>
      <sheetName val="rcc(_sub)3"/>
      <sheetName val="BILL_COV5"/>
      <sheetName val="rabill_45"/>
      <sheetName val="rabill_35"/>
      <sheetName val="rabill1_(2)5"/>
      <sheetName val="B_&amp;_C_class_items_4"/>
      <sheetName val="Rate_analysis4"/>
      <sheetName val="SPT_vs_PHI4"/>
      <sheetName val="Estimate_for_approval4"/>
      <sheetName val="rcc(_sub)4"/>
      <sheetName val="ABS Amani"/>
      <sheetName val="HF Blk 1"/>
      <sheetName val="BILL_COV7"/>
      <sheetName val="rabill_47"/>
      <sheetName val="rabill_37"/>
      <sheetName val="rabill1_(2)7"/>
      <sheetName val="B_&amp;_C_class_items_6"/>
      <sheetName val="Rate_analysis6"/>
      <sheetName val="SPT_vs_PHI6"/>
      <sheetName val="Estimate_for_approval6"/>
      <sheetName val="rcc(_sub)6"/>
      <sheetName val="ABS_Amani"/>
      <sheetName val="intr stool brkup"/>
      <sheetName val="Material List "/>
      <sheetName val="Report"/>
      <sheetName val="Boq"/>
      <sheetName val="girder"/>
      <sheetName val="col-reinft1"/>
      <sheetName val="OHT_Abs"/>
      <sheetName val="Design"/>
      <sheetName val="d-safe DELUXE"/>
      <sheetName val="Abstract Sheet"/>
      <sheetName val="MASTER_RATE ANALYSIS"/>
      <sheetName val="Detail In Door Stad"/>
      <sheetName val="156"/>
      <sheetName val="BILL_COV8"/>
      <sheetName val="rabill_48"/>
      <sheetName val="rabill_38"/>
      <sheetName val="rabill1_(2)8"/>
      <sheetName val="B_&amp;_C_class_items_7"/>
      <sheetName val="Rate_analysis7"/>
      <sheetName val="rcc(_sub)7"/>
      <sheetName val="SPT_vs_PHI7"/>
      <sheetName val="Estimate_for_approval7"/>
      <sheetName val="ABS_Amani1"/>
      <sheetName val="HF_Blk_1"/>
      <sheetName val="intr_stool_brkup"/>
      <sheetName val="Material_List_"/>
      <sheetName val="d-safe_DELUXE"/>
      <sheetName val="Abstract_Sheet"/>
      <sheetName val="MASTER_RATE_ANALYSIS"/>
      <sheetName val="Detail_In_Door_Stad"/>
      <sheetName val="BILL_COV11"/>
      <sheetName val="rabill_411"/>
      <sheetName val="rabill_311"/>
      <sheetName val="rabill1_(2)11"/>
      <sheetName val="B_&amp;_C_class_items_10"/>
      <sheetName val="Rate_analysis10"/>
      <sheetName val="rcc(_sub)10"/>
      <sheetName val="SPT_vs_PHI10"/>
      <sheetName val="Estimate_for_approval10"/>
      <sheetName val="ABS_Amani4"/>
      <sheetName val="HF_Blk_13"/>
      <sheetName val="intr_stool_brkup3"/>
      <sheetName val="Material_List_3"/>
      <sheetName val="d-safe_DELUXE3"/>
      <sheetName val="Abstract_Sheet3"/>
      <sheetName val="MASTER_RATE_ANALYSIS3"/>
      <sheetName val="Detail_In_Door_Stad3"/>
      <sheetName val="BILL_COV10"/>
      <sheetName val="rabill_410"/>
      <sheetName val="rabill_310"/>
      <sheetName val="rabill1_(2)10"/>
      <sheetName val="B_&amp;_C_class_items_9"/>
      <sheetName val="Rate_analysis9"/>
      <sheetName val="rcc(_sub)9"/>
      <sheetName val="SPT_vs_PHI9"/>
      <sheetName val="Estimate_for_approval9"/>
      <sheetName val="ABS_Amani3"/>
      <sheetName val="HF_Blk_12"/>
      <sheetName val="intr_stool_brkup2"/>
      <sheetName val="Material_List_2"/>
      <sheetName val="d-safe_DELUXE2"/>
      <sheetName val="Abstract_Sheet2"/>
      <sheetName val="MASTER_RATE_ANALYSIS2"/>
      <sheetName val="Detail_In_Door_Stad2"/>
      <sheetName val="BILL_COV9"/>
      <sheetName val="rabill_49"/>
      <sheetName val="rabill_39"/>
      <sheetName val="rabill1_(2)9"/>
      <sheetName val="B_&amp;_C_class_items_8"/>
      <sheetName val="Rate_analysis8"/>
      <sheetName val="rcc(_sub)8"/>
      <sheetName val="SPT_vs_PHI8"/>
      <sheetName val="Estimate_for_approval8"/>
      <sheetName val="ABS_Amani2"/>
      <sheetName val="HF_Blk_11"/>
      <sheetName val="intr_stool_brkup1"/>
      <sheetName val="Material_List_1"/>
      <sheetName val="d-safe_DELUXE1"/>
      <sheetName val="Abstract_Sheet1"/>
      <sheetName val="MASTER_RATE_ANALYSIS1"/>
      <sheetName val="Detail_In_Door_Stad1"/>
      <sheetName val="India F&amp;S Template"/>
      <sheetName val="India_F&amp;S_Template"/>
      <sheetName val="India_F&amp;S_Template1"/>
      <sheetName val="Day work"/>
      <sheetName val="India_F&amp;S_Template2"/>
      <sheetName val="Day_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 refreshError="1"/>
      <sheetData sheetId="170"/>
      <sheetData sheetId="17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intr stool brkup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dBase"/>
      <sheetName val="B3-B4-B5-B6"/>
      <sheetName val="PRELIM5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SS MH"/>
      <sheetName val="SS_MH"/>
      <sheetName val="India F&amp;S Template"/>
      <sheetName val="Day work"/>
      <sheetName val="Testing"/>
    </sheetNames>
    <sheetDataSet>
      <sheetData sheetId="0">
        <row r="8">
          <cell r="B8" t="str">
            <v>Room AG 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8">
          <cell r="B8" t="str">
            <v>Room AG 08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B8" t="str">
            <v>Room AG 08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8">
          <cell r="B8" t="str">
            <v>Room AG 08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8">
          <cell r="B8" t="str">
            <v>Room AG 08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8">
          <cell r="B8" t="str">
            <v>Room AG 08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>
        <row r="8">
          <cell r="B8" t="str">
            <v>Room AG 08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8">
          <cell r="B8" t="str">
            <v>Room AG 08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8">
          <cell r="B8" t="str">
            <v>Room AG 08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Footing Blk 1"/>
      <sheetName val="Rft Footing Blk 1"/>
      <sheetName val="Footing Block 2"/>
      <sheetName val="Column Blk 1"/>
      <sheetName val="Col-block 2 "/>
      <sheetName val="Ret wall block 1 "/>
      <sheetName val="Ret wall block 2"/>
      <sheetName val="Waffle Slab block 1"/>
      <sheetName val="UGF Slab Blk 1"/>
      <sheetName val="Slab FF,SF Blk 1"/>
      <sheetName val="Terrace Slab Blk 1"/>
      <sheetName val="Slab FF,SF Blk 2"/>
      <sheetName val="Terrace Slab Blk 2"/>
      <sheetName val="LGF Beam Blk 1"/>
      <sheetName val="UGF Beam Blk 1"/>
      <sheetName val="Beam FF,SF Blk 1"/>
      <sheetName val="Terrace Beam Blk 1"/>
      <sheetName val="UGF Plinth Beam Blk 2"/>
      <sheetName val="Beam FF,SF Blk 2"/>
      <sheetName val="Terrace Beam Blk 2"/>
      <sheetName val="Stair - Block 1 &amp;2"/>
      <sheetName val="Stair - Block 1"/>
      <sheetName val="Lift wall Blk 01"/>
      <sheetName val="Lift Wall Blk 02"/>
      <sheetName val="Beam Shutt Blk 01"/>
      <sheetName val="Sheet4"/>
      <sheetName val="UG sump"/>
      <sheetName val="Swimming pool"/>
      <sheetName val="lintel block 1 &amp;2"/>
      <sheetName val="Sill"/>
      <sheetName val="Nib column"/>
      <sheetName val="Chejja"/>
      <sheetName val="Arch Details"/>
      <sheetName val="intr stool brkup"/>
      <sheetName val="SPT vs PHI"/>
      <sheetName val="BILL COV"/>
    </sheetNames>
    <sheetDataSet>
      <sheetData sheetId="0" refreshError="1"/>
      <sheetData sheetId="1" refreshError="1"/>
      <sheetData sheetId="2">
        <row r="24">
          <cell r="D24">
            <v>0.05</v>
          </cell>
        </row>
      </sheetData>
      <sheetData sheetId="3" refreshError="1"/>
      <sheetData sheetId="4">
        <row r="16">
          <cell r="D16">
            <v>0.04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1">
          <cell r="E11">
            <v>0.02</v>
          </cell>
        </row>
      </sheetData>
      <sheetData sheetId="13" refreshError="1"/>
      <sheetData sheetId="14"/>
      <sheetData sheetId="15" refreshError="1"/>
      <sheetData sheetId="16">
        <row r="22">
          <cell r="D22">
            <v>25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6">
          <cell r="D16">
            <v>84.36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Column Blk 1"/>
      <sheetName val="Rft Footing Blk 1"/>
      <sheetName val="Beam FF,SF Blk 1"/>
      <sheetName val="Slab FF,SF Blk 2"/>
      <sheetName val="Swimming pool"/>
      <sheetName val="Estimate for approval"/>
      <sheetName val="SPT vs PHI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>
        <row r="1">
          <cell r="A1" t="str">
            <v>DONGRE ASSOCIATES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PRELIM5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STAFFSCHED "/>
      <sheetName val="INTERIOR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Sheet2"/>
      <sheetName val="PANEL ANNEXURE"/>
      <sheetName val="INDEX"/>
      <sheetName val="AREAS"/>
      <sheetName val="ELEC_BOQ"/>
      <sheetName val="MN T.B."/>
      <sheetName val="final abstract"/>
      <sheetName val="currency"/>
      <sheetName val="Switch costs lookup"/>
      <sheetName val="jobhist"/>
      <sheetName val="Fill this out first..."/>
      <sheetName val="p&amp;m"/>
      <sheetName val="Bill 1-BOQ-Civil Works"/>
      <sheetName val="Basement Budget"/>
      <sheetName val="Sheet 1"/>
      <sheetName val="Codes"/>
      <sheetName val="BHANDUP"/>
      <sheetName val="BOQ "/>
      <sheetName val="재1"/>
      <sheetName val="A"/>
      <sheetName val="IV-Utility"/>
      <sheetName val="HEAD"/>
      <sheetName val="환율"/>
      <sheetName val="calcul"/>
      <sheetName val="GEN REQ"/>
      <sheetName val="SD and START UP"/>
      <sheetName val="analysis"/>
      <sheetName val="Site Dev BOQ"/>
      <sheetName val="SOR"/>
      <sheetName val="final estimate"/>
      <sheetName val="LIST OF MAKES"/>
      <sheetName val="CFForecast detail"/>
      <sheetName val="INPUT SHEET"/>
      <sheetName val="RES-PLANNING"/>
      <sheetName val="Legend"/>
      <sheetName val="SCurv (3)"/>
      <sheetName val="girder"/>
      <sheetName val="WORK TABLE"/>
      <sheetName val="Approved MTD Proj #'s"/>
      <sheetName val="A class reconciliation"/>
      <sheetName val="Shuttering consumables"/>
      <sheetName val="Paint"/>
      <sheetName val="Grills"/>
      <sheetName val="PA- Consutant "/>
      <sheetName val="HT WORKS PART-A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SPT vs PHI"/>
      <sheetName val="B &amp; C class items 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RCC,Ret. Wall"/>
      <sheetName val="02"/>
      <sheetName val="03"/>
      <sheetName val="04"/>
      <sheetName val="01"/>
      <sheetName val="Material List "/>
      <sheetName val="07016, Master List-Major Minor"/>
      <sheetName val="월선수금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Materials "/>
      <sheetName val="Labour"/>
      <sheetName val="MAchinery(R1)"/>
      <sheetName val="PrintManager"/>
      <sheetName val="Assumption"/>
      <sheetName val="hist&amp;proj"/>
      <sheetName val="SITE OVERHEADS"/>
      <sheetName val="list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TBAL9697 -group wise  sdpl"/>
      <sheetName val="sheet6"/>
      <sheetName val="Footings"/>
      <sheetName val="Mat.Cost"/>
      <sheetName val="VCH-SLC"/>
      <sheetName val="Supplier"/>
      <sheetName val="BFS"/>
      <sheetName val="Structure Bills Qty"/>
      <sheetName val="Break up Sheet"/>
      <sheetName val="Break_Up (bc)"/>
      <sheetName val="Break_Up (bc1)"/>
      <sheetName val="Break_Up (bc2)"/>
      <sheetName val="Mat_Cost"/>
      <sheetName val="MH Compensate-Nov"/>
      <sheetName val="India F&amp;S Template"/>
      <sheetName val="Abstract"/>
      <sheetName val="Summery"/>
      <sheetName val="Detail"/>
      <sheetName val="pri-com"/>
      <sheetName val="Main-Material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actor_sheet"/>
      <sheetName val="입찰내역 발주처 양식"/>
      <sheetName val="Raw Data"/>
      <sheetName val="입찰내역_발주처_양식"/>
      <sheetName val="Raw_Data"/>
      <sheetName val="입찰내역_발주처_양식1"/>
      <sheetName val="SPT_vs_PHI1"/>
      <sheetName val="Raw_Data1"/>
      <sheetName val="Rate_Analysis1"/>
      <sheetName val="입찰내역_발주처_양식2"/>
      <sheetName val="SPT_vs_PHI2"/>
      <sheetName val="Raw_Data2"/>
      <sheetName val="Rate_Analysis2"/>
      <sheetName val="Cash2"/>
      <sheetName val="Z"/>
      <sheetName val="Setup"/>
      <sheetName val="P-Ins &amp; Bonds"/>
      <sheetName val="BOQELECT"/>
      <sheetName val="Pay_Sep06"/>
      <sheetName val="col-reinft1"/>
      <sheetName val="MORGACTS"/>
      <sheetName val="Exc"/>
      <sheetName val="AoR Finishing"/>
      <sheetName val="Staff Acco."/>
      <sheetName val="Measurment"/>
      <sheetName val="starter"/>
      <sheetName val="RATE.XLS"/>
      <sheetName val="Set"/>
      <sheetName val="Estimate for approval"/>
      <sheetName val="BLOCK-A (MEA.SHEET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INDIGINEOUS ITEMS "/>
      <sheetName val="MASTER_RATE ANALYSIS"/>
      <sheetName val="intr stool brkup"/>
      <sheetName val="Site Dev BOQ"/>
      <sheetName val="HEAD"/>
      <sheetName val="BOQ"/>
      <sheetName val="Balustrade"/>
      <sheetName val="Cal"/>
      <sheetName val="Data"/>
      <sheetName val="Voucher"/>
      <sheetName val="Booking Form"/>
      <sheetName val="loadcal"/>
      <sheetName val="Material "/>
      <sheetName val="Intro"/>
      <sheetName val="Labour &amp; Plant"/>
      <sheetName val="Detail"/>
      <sheetName val="EST-CIVIL"/>
      <sheetName val="CFForecast detail"/>
      <sheetName val="Break up Sheet"/>
      <sheetName val="Basement Budget"/>
      <sheetName val="analysis"/>
      <sheetName val="fco"/>
      <sheetName val="Erection grider"/>
      <sheetName val="LOCAL RATES"/>
      <sheetName val="concrete"/>
      <sheetName val="Staircase-All Floors"/>
      <sheetName val="IO LIST"/>
      <sheetName val="horizontal"/>
      <sheetName val="INPUT SHEET"/>
      <sheetName val="Extra Item"/>
      <sheetName val="RES-PLANNING"/>
      <sheetName val="Outgoing"/>
      <sheetName val="Incoming"/>
      <sheetName val="RA"/>
      <sheetName val="RA-markate"/>
      <sheetName val="GBW"/>
      <sheetName val="DSLP"/>
      <sheetName val="Abstract Sheet"/>
      <sheetName val="RCC,Ret. Wall"/>
      <sheetName val="재1"/>
      <sheetName val="Report"/>
      <sheetName val="Design"/>
      <sheetName val="beam-reinft"/>
      <sheetName val="PHE"/>
      <sheetName val="girder"/>
      <sheetName val="Set"/>
      <sheetName val="Macro1"/>
      <sheetName val="S &amp; A"/>
      <sheetName val="Base data Security Procedures"/>
      <sheetName val="3"/>
      <sheetName val="Rate Analysis"/>
      <sheetName val="PLANT"/>
      <sheetName val="INSTRUMENT"/>
      <sheetName val="SpecITEM"/>
      <sheetName val="LINE_Sc"/>
      <sheetName val="MOTOR"/>
      <sheetName val="Sheet1"/>
      <sheetName val="FY00Budget info"/>
      <sheetName val="pivot"/>
      <sheetName val="GF Columns"/>
      <sheetName val="월선수금"/>
      <sheetName val="Timesheet"/>
      <sheetName val="INDEX"/>
      <sheetName val="AREAS"/>
      <sheetName val="BLOCK-A (MEA.SHEET)"/>
      <sheetName val="PPA Summary"/>
      <sheetName val="sq ftg detail"/>
      <sheetName val="lookup"/>
      <sheetName val="電気設備表"/>
      <sheetName val="HPL"/>
      <sheetName val="Msht 5F"/>
      <sheetName val="INDIGINEOUS_ITEMS_"/>
      <sheetName val="Booking_Form"/>
      <sheetName val="Site_Dev_BOQ"/>
      <sheetName val="Material_"/>
      <sheetName val="Labour_&amp;_Plant"/>
      <sheetName val="CFForecast_detail"/>
      <sheetName val="Break_up_Sheet"/>
      <sheetName val="Basement_Budget"/>
      <sheetName val="Erection_grider"/>
      <sheetName val="LOCAL_RATES"/>
      <sheetName val="Staircase-All_Floors"/>
      <sheetName val="IO_LIST"/>
      <sheetName val="INPUT_SHEET"/>
      <sheetName val="Extra_Item"/>
      <sheetName val="Abstract_Sheet"/>
      <sheetName val="MASTER_RATE_ANALYSIS"/>
      <sheetName val="Site_Dev_BOQ1"/>
      <sheetName val="INDIGINEOUS_ITEMS_1"/>
      <sheetName val="MASTER_RATE_ANALYSIS1"/>
      <sheetName val="Booking_Form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PRECAST lightconc-II"/>
      <sheetName val="Fin. Assumpt. - Sensitivities"/>
      <sheetName val="CASHFLOWS"/>
      <sheetName val="SUMMARY"/>
      <sheetName val="Fire Fighting Abs"/>
      <sheetName val="Sheet2"/>
      <sheetName val="Meas.-Hotel Part"/>
      <sheetName val="RA_markate"/>
      <sheetName val="INDIGINEOUS_ITEMS_2"/>
      <sheetName val="MASTER_RATE_ANALYSIS2"/>
      <sheetName val="intr_stool_brkup"/>
      <sheetName val="Fire_Fighting_Abs"/>
      <sheetName val="Booking_Form2"/>
      <sheetName val="Site_Dev_BOQ2"/>
      <sheetName val="Material_2"/>
      <sheetName val="Labour_&amp;_Plant2"/>
      <sheetName val="CFForecast_detail2"/>
      <sheetName val="Break_up_Sheet2"/>
      <sheetName val="Basement_Budget2"/>
      <sheetName val="Erection_grider2"/>
      <sheetName val="LOCAL_RATES2"/>
      <sheetName val="Abstract_Sheet2"/>
      <sheetName val="Staircase-All_Floors2"/>
      <sheetName val="IO_LIST2"/>
      <sheetName val="INPUT_SHEET2"/>
      <sheetName val="Extra_Item2"/>
      <sheetName val="RCC,Ret__Wall"/>
      <sheetName val="S_&amp;_A"/>
      <sheetName val="Base_data_Security_Procedures"/>
      <sheetName val="Rate_Analysis"/>
      <sheetName val="FY00Budget_info"/>
      <sheetName val="GF_Columns"/>
      <sheetName val="BLOCK-A_(MEA_SHEET)"/>
      <sheetName val="PPA_Summary"/>
      <sheetName val="sq_ftg_detail"/>
      <sheetName val="Msht_5F"/>
      <sheetName val="PRECAST_lightconc-II"/>
      <sheetName val="Fin__Assumpt__-_Sensitivities"/>
      <sheetName val="Material List "/>
      <sheetName val="Ass4"/>
      <sheetName val="DCF"/>
      <sheetName val="Key Ass"/>
      <sheetName val="PRELIM5"/>
      <sheetName val="SOR"/>
      <sheetName val="Sch. Areas"/>
      <sheetName val="2.0 Floor Area Summary"/>
      <sheetName val=" B1"/>
      <sheetName val="jobhist"/>
      <sheetName val="XREF"/>
      <sheetName val="Code"/>
      <sheetName val="Fill this out first..."/>
      <sheetName val="electr_ work CA "/>
      <sheetName val="meas-wp"/>
      <sheetName val="환율"/>
      <sheetName val="BHANDUP"/>
      <sheetName val="LIST OF MAKES"/>
      <sheetName val="X rate"/>
      <sheetName val="Fee Rate Summary"/>
      <sheetName val="CivilOld"/>
      <sheetName val="SPT vs PHI"/>
      <sheetName val="Electrical"/>
      <sheetName val="Sheet14"/>
      <sheetName val="Sheet15"/>
      <sheetName val="Estimation"/>
      <sheetName val="GVL"/>
      <sheetName val="Cost summary"/>
      <sheetName val="Msht-Int-Msht-GF"/>
      <sheetName val="Überblick"/>
      <sheetName val="GN_ST_10"/>
      <sheetName val="Estimate"/>
      <sheetName val="A-General"/>
      <sheetName val="PROG_DATA"/>
      <sheetName val="EST_CIVIL"/>
      <sheetName val="Beam at Ground flr lvl(Steel)"/>
      <sheetName val="Shuttering costing-Annex-IV"/>
      <sheetName val="SB - reinf"/>
      <sheetName val="Format F-8 (T-05)"/>
      <sheetName val="rc01"/>
      <sheetName val="TBAL9697 -group wise  sdpl"/>
      <sheetName val="G.1-AV SYSTEM"/>
      <sheetName val="Basic"/>
      <sheetName val="sheeet7"/>
      <sheetName val="PANEL ANNEXURE"/>
      <sheetName val="ACS(1)"/>
      <sheetName val="FAS-C(4)"/>
      <sheetName val="CCTV(old)"/>
      <sheetName val="협조전"/>
      <sheetName val="Hardware"/>
      <sheetName val="대외공문"/>
      <sheetName val="Internal"/>
      <sheetName val="HDPE-pipe-rates"/>
      <sheetName val="pvc-pipe-rates"/>
      <sheetName val="Booking_Form3"/>
      <sheetName val="Cost_summary"/>
      <sheetName val="p&amp;m"/>
      <sheetName val="factors"/>
      <sheetName val="ABB"/>
      <sheetName val="Current Bill MB r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Words"/>
      <sheetName val="opd"/>
      <sheetName val="SITE OVERHEADS"/>
      <sheetName val="05. BUDGET"/>
      <sheetName val="Cement"/>
      <sheetName val="2gii"/>
      <sheetName val="BLK2"/>
      <sheetName val="BLK3"/>
      <sheetName val="E &amp; R"/>
      <sheetName val="Labour Rate "/>
      <sheetName val="(M+L)"/>
      <sheetName val="radar"/>
      <sheetName val="UG"/>
      <sheetName val="MN T.B."/>
      <sheetName val="SILICATE"/>
      <sheetName val="Bill 3 - Site Works"/>
      <sheetName val="except wiring"/>
      <sheetName val="Pay_Sep06"/>
      <sheetName val="co_5"/>
      <sheetName val="Assumptions"/>
      <sheetName val="CONC. &amp; STEEL - PILES"/>
      <sheetName val="BookingForm jcs"/>
      <sheetName val="M-Book_for_Conc"/>
      <sheetName val="M-Book_for_FW"/>
      <sheetName val="공사비 내역 (가)"/>
      <sheetName val="Fin Sum"/>
      <sheetName val="BFS"/>
      <sheetName val="KALK"/>
      <sheetName val="int. pla."/>
      <sheetName val="final abstract"/>
      <sheetName val="Summ"/>
      <sheetName val="Model"/>
      <sheetName val="RateAnalysis"/>
      <sheetName val="Next Weeks Plan"/>
      <sheetName val="Site facilities"/>
      <sheetName val="Ins &amp; Bonds"/>
      <sheetName val="Clients Requirements"/>
      <sheetName val="labour coeff"/>
      <sheetName val="98Price"/>
      <sheetName val="SP Break Up"/>
      <sheetName val="starter"/>
      <sheetName val="ABBR"/>
      <sheetName val="PRICE COMP"/>
      <sheetName val="sept-plan"/>
      <sheetName val="F1a-Pile"/>
      <sheetName val="Bill 1"/>
      <sheetName val="Bill 2"/>
      <sheetName val="Bill 3"/>
      <sheetName val="Bill 4"/>
      <sheetName val="Bill 5"/>
      <sheetName val="Bill 6"/>
      <sheetName val="Bill 7"/>
      <sheetName val="Data sheet"/>
      <sheetName val="pri-com"/>
      <sheetName val="S1BOQ"/>
      <sheetName val="Demand"/>
      <sheetName val="Occ"/>
      <sheetName val="10. &amp; 11. Rate Code &amp; BQ"/>
      <sheetName val="Riser-1"/>
      <sheetName val="Variables_x"/>
      <sheetName val="System"/>
      <sheetName val="Form 6"/>
      <sheetName val="A"/>
      <sheetName val="Malaysia incl. RET"/>
      <sheetName val="costing_ESDV"/>
      <sheetName val="costing_Misc"/>
      <sheetName val="costing_MOV"/>
      <sheetName val="costing_Press"/>
      <sheetName val="Approved MTD Proj #'s"/>
      <sheetName val="SPILL OVER"/>
      <sheetName val="gen"/>
      <sheetName val="beam-reinft-machine rm"/>
      <sheetName val="Groupings-final"/>
      <sheetName val="Sched"/>
      <sheetName val="Trial"/>
      <sheetName val="FA_Final"/>
      <sheetName val="Lead"/>
      <sheetName val="RCC Rates"/>
      <sheetName val="Project Budget Worksheet"/>
      <sheetName val="AOR"/>
      <sheetName val="A.O.R."/>
      <sheetName val="hist&amp;proj"/>
      <sheetName val="REVENUES &amp; BS"/>
      <sheetName val="Sch-3"/>
      <sheetName val="1st -vpd"/>
      <sheetName val="Tender Summary"/>
      <sheetName val="Labour"/>
      <sheetName val="CONNECT"/>
      <sheetName val="I-BEAM-BASE-SLAB(0-1)"/>
      <sheetName val="I-BEAM-(PLINTH)"/>
      <sheetName val="Main-Material"/>
      <sheetName val="PLAN_FEB97"/>
      <sheetName val="Staff Acco."/>
      <sheetName val="SCHEDULE"/>
      <sheetName val="INPUT (BPL)"/>
      <sheetName val="BLOCK_A _MEA_SHEET_"/>
      <sheetName val="FORM7"/>
      <sheetName val="QS Name"/>
      <sheetName val="PRICE-COMP"/>
      <sheetName val="Equipment List (Process)"/>
      <sheetName val="hdpe weights"/>
      <sheetName val="PVC weights"/>
      <sheetName val="GE"/>
      <sheetName val="Internet"/>
      <sheetName val="beam-reinft-IIInd floor"/>
      <sheetName val="sheet6"/>
      <sheetName val="dBase"/>
      <sheetName val="Builtup Area"/>
      <sheetName val="Field Values"/>
      <sheetName val="Price Comparison"/>
      <sheetName val="Exc"/>
      <sheetName val="RCC"/>
      <sheetName val="BOQ Distribution"/>
      <sheetName val="costing_FE"/>
      <sheetName val="WING - A RAFT (23-08-09)"/>
      <sheetName val="Civil Works"/>
      <sheetName val="CAHD"/>
      <sheetName val="ivy G"/>
      <sheetName val="Cheque Receipt"/>
      <sheetName val="RDPL"/>
      <sheetName val="HWDG"/>
      <sheetName val="dyes"/>
      <sheetName val="Sales &amp; Prod"/>
      <sheetName val="Sheet3"/>
      <sheetName val="UTILITY"/>
      <sheetName val="OHT_Abs"/>
      <sheetName val="BOQ-Civil"/>
      <sheetName val="Cable-data"/>
      <sheetName val="M.S."/>
      <sheetName val="Boiler&amp;TG"/>
      <sheetName val="Block A - BOQ"/>
      <sheetName val="CABLE DATA"/>
      <sheetName val="Sheet3 (2)"/>
      <sheetName val="Basic Rates"/>
      <sheetName val="keyword"/>
      <sheetName val="labour rates"/>
      <sheetName val="collections plan 0401"/>
      <sheetName val="sqn_ldr_3 Unit_2_"/>
      <sheetName val="NEW-PANEL"/>
      <sheetName val="20_002"/>
      <sheetName val="Customize Your Invoice"/>
      <sheetName val="CONSTRUCTION COMPONENT"/>
      <sheetName val="Cat A Change Control"/>
      <sheetName val="Costing"/>
      <sheetName val="Mat_Cost"/>
      <sheetName val="External"/>
      <sheetName val="SUPPLY -Sanitary Fixtures"/>
      <sheetName val="ITEMS FOR CIVIL TENDER"/>
      <sheetName val="Detail In Door Stad"/>
      <sheetName val="Top Sheet-Civil-Revised"/>
      <sheetName val="Material_List_"/>
      <sheetName val="Key_Ass"/>
      <sheetName val="Sch__Areas"/>
      <sheetName val="2_0_Floor_Area_Summary"/>
      <sheetName val="_B1"/>
      <sheetName val="Fill_this_out_first___"/>
      <sheetName val="electr__work_CA_"/>
      <sheetName val="Bill_3_-_Site_Works"/>
      <sheetName val="except_wiring"/>
      <sheetName val="SPT_vs_PHI"/>
      <sheetName val="Meas_-Hotel_Part"/>
      <sheetName val="MN_T_B_"/>
      <sheetName val="E_&amp;_R"/>
      <sheetName val="Labour_Rate_"/>
      <sheetName val="X_rate"/>
      <sheetName val="final_abstract"/>
      <sheetName val="05__BUDGET"/>
      <sheetName val="SITE_OVERHEADS"/>
      <sheetName val="ISSUES"/>
      <sheetName val="pol-60"/>
      <sheetName val="입찰내역 발주처 양식"/>
      <sheetName val="FitOutConfCentre"/>
      <sheetName val="입찰내역_발주처_양식"/>
      <sheetName val="입찰내역_발주처_양식1"/>
      <sheetName val="입찰내역_발주처_양식2"/>
      <sheetName val="INHOUSE REWORK "/>
      <sheetName val="INHOUSE REJECTION"/>
    </sheetNames>
    <sheetDataSet>
      <sheetData sheetId="0">
        <row r="2">
          <cell r="A2" t="str">
            <v>FormTitle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-A (MEA.SHEET)"/>
      <sheetName val="BLOCK_A _MEA_SHEET_"/>
      <sheetName val="Headings"/>
      <sheetName val="intr stool brkup"/>
      <sheetName val="Design"/>
      <sheetName val="INDIGINEOUS ITEMS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Estimate for approval"/>
      <sheetName val="Headings"/>
      <sheetName val="COLUMN"/>
      <sheetName val="M.S."/>
      <sheetName val="Pur"/>
      <sheetName val="Civil Boq"/>
      <sheetName val="PRECAST lightconc-II"/>
      <sheetName val="conc-foot-gradeslab"/>
      <sheetName val="GN-ST-06(2)(Design Sheet-Ruled)"/>
      <sheetName val="Estimate Abstract"/>
      <sheetName val="pt-cw"/>
      <sheetName val="Boq"/>
      <sheetName val="2gii"/>
      <sheetName val="Sheet2"/>
      <sheetName val="Citrix"/>
      <sheetName val="Structure Bills Qty"/>
      <sheetName val="Analysis"/>
      <sheetName val="Basement Budget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LOCK-A_(MEA_SHEET)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GN-ST-06(2)(Design_Sheet-Ruled5"/>
      <sheetName val="M_S_5"/>
      <sheetName val="PRECAST_lightconc-II5"/>
      <sheetName val="Civil_Boq5"/>
      <sheetName val="AutoOpen_Stub_Data5"/>
      <sheetName val="SPT_vs_PHI5"/>
      <sheetName val="IO_List5"/>
      <sheetName val="Stress_Calculation5"/>
      <sheetName val="Fill_this_out_first___5"/>
      <sheetName val="Summary_05065"/>
      <sheetName val="Summary_0607-_31_MAR5"/>
      <sheetName val="1_004"/>
      <sheetName val="BLOCK-A_(MEA_SHEET)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GN-ST-06(2)(Design_Sheet-Ruled3"/>
      <sheetName val="AutoOpen_Stub_Data4"/>
      <sheetName val="SPT_vs_PHI4"/>
      <sheetName val="IO_List4"/>
      <sheetName val="Stress_Calculation4"/>
      <sheetName val="Fill_this_out_first___4"/>
      <sheetName val="Summary_05064"/>
      <sheetName val="Summary_0607-_31_MAR4"/>
      <sheetName val="1_003"/>
      <sheetName val="BLOCK-A_(MEA_SHEET)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GN-ST-06(2)(Design_Sheet-Ruled2"/>
      <sheetName val="Estimate_Abstract2"/>
      <sheetName val="M_S_2"/>
      <sheetName val="PRECAST_lightconc-II2"/>
      <sheetName val="Civil_Boq2"/>
      <sheetName val="Structure_Bills_Qty2"/>
      <sheetName val="AutoOpen_Stub_Data2"/>
      <sheetName val="SPT_vs_PHI2"/>
      <sheetName val="IO_List2"/>
      <sheetName val="Stress_Calculation2"/>
      <sheetName val="Fill_this_out_first___2"/>
      <sheetName val="Summary_05062"/>
      <sheetName val="Summary_0607-_31_MAR2"/>
      <sheetName val="1_001"/>
      <sheetName val="BLOCK-A_(MEA_SHEET)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GN-ST-06(2)(Design_Sheet-Ruled)"/>
      <sheetName val="Estimate_Abstract"/>
      <sheetName val="M_S_"/>
      <sheetName val="PRECAST_lightconc-II"/>
      <sheetName val="Civil_Boq"/>
      <sheetName val="Structure_Bills_Qty"/>
      <sheetName val="AutoOpen_Stub_Data3"/>
      <sheetName val="SPT_vs_PHI3"/>
      <sheetName val="IO_List3"/>
      <sheetName val="Stress_Calculation3"/>
      <sheetName val="Fill_this_out_first___3"/>
      <sheetName val="Summary_05063"/>
      <sheetName val="Summary_0607-_31_MAR3"/>
      <sheetName val="1_002"/>
      <sheetName val="BLOCK-A_(MEA_SHEET)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GN-ST-06(2)(Design_Sheet-Ruled1"/>
      <sheetName val="Estimate_Abstract1"/>
      <sheetName val="M_S_1"/>
      <sheetName val="PRECAST_lightconc-II1"/>
      <sheetName val="Civil_Boq1"/>
      <sheetName val="Structure_Bills_Qty1"/>
      <sheetName val="M_S_3"/>
      <sheetName val="PRECAST_lightconc-II3"/>
      <sheetName val="Civil_Boq3"/>
      <sheetName val="Structure_Bills_Qty3"/>
      <sheetName val="AutoOpen_Stub_Data6"/>
      <sheetName val="SPT_vs_PHI6"/>
      <sheetName val="IO_List6"/>
      <sheetName val="Stress_Calculation6"/>
      <sheetName val="Fill_this_out_first___6"/>
      <sheetName val="Summary_05066"/>
      <sheetName val="Summary_0607-_31_MAR6"/>
      <sheetName val="1_005"/>
      <sheetName val="BLOCK-A_(MEA_SHEET)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GN-ST-06(2)(Design_Sheet-Ruled4"/>
      <sheetName val="Estimate_Abstract4"/>
      <sheetName val="M_S_4"/>
      <sheetName val="PRECAST_lightconc-II4"/>
      <sheetName val="Civil_Boq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Break up Sheet"/>
      <sheetName val="p&amp;m"/>
      <sheetName val="TBAL9697 -group wise  sdpl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GN-ST-06(2)(Design_Sheet-Ruled6"/>
      <sheetName val="M_S_6"/>
      <sheetName val="PRECAST_lightconc-II6"/>
      <sheetName val="Civil_Boq6"/>
      <sheetName val="Structure_Bills_Qty6"/>
      <sheetName val="Basement_Budget"/>
      <sheetName val="Column_Blk_1"/>
      <sheetName val="Rft_Footing_Blk_1"/>
      <sheetName val="Beam_FF,SF_Blk_1"/>
      <sheetName val="Swimming_pool"/>
      <sheetName val="Break_up_Sheet"/>
      <sheetName val="TBAL9697_-group_wise__sdpl"/>
      <sheetName val="1.01 (a)"/>
      <sheetName val="A6"/>
      <sheetName val="Data"/>
      <sheetName val="Lead"/>
      <sheetName val="Base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Intro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Supplier"/>
      <sheetName val="Basic"/>
      <sheetName val="B1"/>
      <sheetName val="Project Details.."/>
      <sheetName val="Rocker"/>
      <sheetName val="PA- Consutant "/>
      <sheetName val="Builtup Area"/>
      <sheetName val="March Analyst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final_abstract"/>
      <sheetName val="BOQ_(2)"/>
      <sheetName val="Fee_Rate_Summary"/>
      <sheetName val="07016,_Master_List-Major_Minor"/>
      <sheetName val="INPUT_SHEET"/>
      <sheetName val="Site_Dev_BOQ"/>
      <sheetName val="WACC_Calculation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labour_coeff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3cd_Annexure1"/>
      <sheetName val="Linked_Lead1"/>
      <sheetName val="ABP_inputs2"/>
      <sheetName val="Synergy_Sales_Budget2"/>
      <sheetName val="WORK_TABLE2"/>
      <sheetName val="SCurv_(3)2"/>
      <sheetName val="TBAL9697_-group_wise__sdpl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labour_coeff2"/>
      <sheetName val="final_abstract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3cd_Annexure2"/>
      <sheetName val="Linked_Lead2"/>
      <sheetName val="ABP_inputs3"/>
      <sheetName val="Synergy_Sales_Budget3"/>
      <sheetName val="WORK_TABLE3"/>
      <sheetName val="SCurv_(3)3"/>
      <sheetName val="TBAL9697_-group_wise__sdpl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labour_coeff3"/>
      <sheetName val="final_abstract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3cd_Annexure3"/>
      <sheetName val="Linked_Lead3"/>
      <sheetName val="ABP_inputs4"/>
      <sheetName val="Synergy_Sales_Budget4"/>
      <sheetName val="WORK_TABLE4"/>
      <sheetName val="SCurv_(3)4"/>
      <sheetName val="TBAL9697_-group_wise__sdpl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labour_coeff4"/>
      <sheetName val="final_abstract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3cd_Annexure4"/>
      <sheetName val="Linked_Lead4"/>
      <sheetName val="ABP_inputs5"/>
      <sheetName val="Synergy_Sales_Budget5"/>
      <sheetName val="WORK_TABLE5"/>
      <sheetName val="SCurv_(3)5"/>
      <sheetName val="MORGACTS"/>
      <sheetName val="98Price"/>
      <sheetName val="TBAL9697_-group_wise__sdpl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labour_coeff5"/>
      <sheetName val="final_abstract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3cd_Annexure5"/>
      <sheetName val="Linked_Lead5"/>
      <sheetName val="ABP_inputs6"/>
      <sheetName val="Synergy_Sales_Budget6"/>
      <sheetName val="WORK_TABLE6"/>
      <sheetName val="SCurv_(3)6"/>
      <sheetName val="TBAL9697_-group_wise__sdpl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labour_coeff6"/>
      <sheetName val="final_abstract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3cd_Annexure6"/>
      <sheetName val="Linked_Lead6"/>
      <sheetName val="jobhist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ail 1A"/>
      <sheetName val="Rate"/>
      <sheetName val="DetEst"/>
      <sheetName val="Pay_Sep"/>
      <sheetName val="ANNX - I ( a )"/>
      <sheetName val="Ave.wtd.rates"/>
      <sheetName val="한계원가"/>
      <sheetName val="LIST OF MAKES"/>
      <sheetName val="Basic Rates"/>
      <sheetName val="Legend"/>
      <sheetName val="grid"/>
      <sheetName val="col-reinft1"/>
      <sheetName val="office"/>
      <sheetName val="Lab"/>
      <sheetName val="9. Package split - Cost "/>
      <sheetName val="Bill 3 - Site Works"/>
      <sheetName val="Materials Cost"/>
      <sheetName val="Sheet7"/>
      <sheetName val="CABLE DATA"/>
      <sheetName val="Cable-data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Boq - Flats"/>
      <sheetName val="cubes_M20"/>
      <sheetName val="water prop."/>
      <sheetName val="Form 6"/>
      <sheetName val="3MLKQ"/>
      <sheetName val="Indices"/>
      <sheetName val="Legal Risk Analysis"/>
      <sheetName val="sept-plan"/>
      <sheetName val="Sheet18"/>
      <sheetName val="S1BOQ"/>
      <sheetName val="Parameter"/>
      <sheetName val="Report"/>
      <sheetName val="Construction"/>
      <sheetName val="TBEAM"/>
      <sheetName val="JAPANESE ACCM"/>
      <sheetName val="INDIAN GUEST HOUSE"/>
      <sheetName val="ANPARA-SITE "/>
      <sheetName val="Prodn Report"/>
      <sheetName val="Elect."/>
      <sheetName val="RATIOS"/>
      <sheetName val="Break_Up (bc)"/>
      <sheetName val="Break_Up (bc1)"/>
      <sheetName val="Break_Up (bc2)"/>
      <sheetName val="PACK (B)"/>
      <sheetName val="CPA_EQP"/>
      <sheetName val="Cover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  <sheetName val="Assets"/>
      <sheetName val="SRC-B3U2"/>
      <sheetName val="CTC"/>
      <sheetName val="BOQ Distribution"/>
      <sheetName val="finalj"/>
      <sheetName val="BOQ_Distribution"/>
      <sheetName val="BOQ_Distribution1"/>
      <sheetName val="600 thrst"/>
      <sheetName val="UPA(Part C,D,E,G,H)"/>
      <sheetName val="UPA(Part F)"/>
      <sheetName val="Materials"/>
      <sheetName val="WorkBreakDown"/>
      <sheetName val="BOQ_Distribution2"/>
      <sheetName val="600_thrst"/>
      <sheetName val="UPA(Part_C,D,E,G,H)"/>
      <sheetName val="UPA(Part_F)"/>
      <sheetName val="Item정리"/>
      <sheetName val="final estimat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 refreshError="1"/>
      <sheetData sheetId="13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Bill"/>
      <sheetName val="Structure Bills Qty"/>
      <sheetName val="NMR Bills"/>
      <sheetName val="Finishes Bills"/>
      <sheetName val="TBAL9697 -group wise  sdpl"/>
      <sheetName val="Break up Sheet"/>
      <sheetName val="Basement Budget"/>
      <sheetName val="Rate analysis"/>
      <sheetName val="Design"/>
      <sheetName val="Micro"/>
      <sheetName val="Macro"/>
      <sheetName val="Scaff-Rose"/>
      <sheetName val="Input"/>
      <sheetName val="VCH-SLC"/>
      <sheetName val="Supplier"/>
      <sheetName val="Sheet3"/>
      <sheetName val="Fin Sum"/>
      <sheetName val="factors"/>
      <sheetName val="gen"/>
      <sheetName val="Labour_Bill"/>
      <sheetName val="Structure_Bills_Qty"/>
      <sheetName val="NMR_Bills"/>
      <sheetName val="Finishes_Bills"/>
      <sheetName val="TBAL9697_-group_wise__sdpl"/>
      <sheetName val="Break_up_Sheet"/>
      <sheetName val="Basement_Budget"/>
      <sheetName val="Rate_analysis"/>
      <sheetName val="Fin_Sum"/>
      <sheetName val="Pacakges split"/>
      <sheetName val="key dates"/>
      <sheetName val="Actuals"/>
      <sheetName val="CFForecast detail"/>
      <sheetName val="p&amp;m"/>
      <sheetName val="data"/>
      <sheetName val="Fill this out first..."/>
      <sheetName val="Civil Works"/>
      <sheetName val="PRECAST lightconc-II"/>
      <sheetName val="RA-markate"/>
      <sheetName val="SPILL OVER PROJECTIONS"/>
      <sheetName val="SPILL OVER"/>
      <sheetName val="Labour_Bill1"/>
      <sheetName val="Structure_Bills_Qty1"/>
      <sheetName val="NMR_Bills1"/>
      <sheetName val="Finishes_Bills1"/>
      <sheetName val="Break_up_Sheet1"/>
      <sheetName val="TBAL9697_-group_wise__sdpl1"/>
      <sheetName val="Basement_Budget1"/>
      <sheetName val="Rate_analysis1"/>
      <sheetName val="Fin_Sum1"/>
      <sheetName val="Pacakges_split"/>
      <sheetName val="key_dates"/>
      <sheetName val="CFForecast_detail"/>
      <sheetName val="Fill_this_out_first___"/>
      <sheetName val="Civil_Works"/>
      <sheetName val="PRECAST_lightconc-II"/>
      <sheetName val="SPILL_OVER_PROJECTIONS"/>
      <sheetName val="SPILL_OVER"/>
      <sheetName val="Staff Acco."/>
      <sheetName val="PCC"/>
      <sheetName val="BLOCK-A (MEA.SHEET)"/>
      <sheetName val="conc-foot-gradeslab"/>
      <sheetName val="intr stool brkup"/>
      <sheetName val="B &amp; C class items "/>
      <sheetName val="SPT vs PHI"/>
      <sheetName val="INDIGINEOUS ITEMS "/>
      <sheetName val="Abstract Sheet"/>
      <sheetName val="BILL COV"/>
      <sheetName val="2gii"/>
      <sheetName val="LABOUR"/>
      <sheetName val="Labour_Bill7"/>
      <sheetName val="Structure_Bills_Qty7"/>
      <sheetName val="NMR_Bills7"/>
      <sheetName val="Finishes_Bills7"/>
      <sheetName val="Break_up_Sheet7"/>
      <sheetName val="TBAL9697_-group_wise__sdpl7"/>
      <sheetName val="Basement_Budget7"/>
      <sheetName val="Rate_analysis7"/>
      <sheetName val="Fin_Sum7"/>
      <sheetName val="Pacakges_split6"/>
      <sheetName val="key_dates6"/>
      <sheetName val="CFForecast_detail6"/>
      <sheetName val="Fill_this_out_first___6"/>
      <sheetName val="Civil_Works6"/>
      <sheetName val="PRECAST_lightconc-II6"/>
      <sheetName val="SPILL_OVER_PROJECTIONS6"/>
      <sheetName val="SPILL_OVER6"/>
      <sheetName val="Staff_Acco_5"/>
      <sheetName val="BLOCK-A_(MEA_SHEET)5"/>
      <sheetName val="B_&amp;_C_class_items_5"/>
      <sheetName val="SPT_vs_PHI5"/>
      <sheetName val="intr_stool_brkup5"/>
      <sheetName val="Labour_Bill5"/>
      <sheetName val="Structure_Bills_Qty5"/>
      <sheetName val="NMR_Bills5"/>
      <sheetName val="Finishes_Bills5"/>
      <sheetName val="Break_up_Sheet5"/>
      <sheetName val="TBAL9697_-group_wise__sdpl5"/>
      <sheetName val="Basement_Budget5"/>
      <sheetName val="Rate_analysis5"/>
      <sheetName val="Fin_Sum5"/>
      <sheetName val="Pacakges_split4"/>
      <sheetName val="key_dates4"/>
      <sheetName val="CFForecast_detail4"/>
      <sheetName val="Fill_this_out_first___4"/>
      <sheetName val="Civil_Works4"/>
      <sheetName val="PRECAST_lightconc-II4"/>
      <sheetName val="SPILL_OVER_PROJECTIONS4"/>
      <sheetName val="SPILL_OVER4"/>
      <sheetName val="Staff_Acco_3"/>
      <sheetName val="BLOCK-A_(MEA_SHEET)3"/>
      <sheetName val="B_&amp;_C_class_items_3"/>
      <sheetName val="Labour_Bill4"/>
      <sheetName val="Structure_Bills_Qty4"/>
      <sheetName val="NMR_Bills4"/>
      <sheetName val="Finishes_Bills4"/>
      <sheetName val="Break_up_Sheet4"/>
      <sheetName val="TBAL9697_-group_wise__sdpl4"/>
      <sheetName val="Basement_Budget4"/>
      <sheetName val="Rate_analysis4"/>
      <sheetName val="Fin_Sum4"/>
      <sheetName val="Pacakges_split3"/>
      <sheetName val="key_dates3"/>
      <sheetName val="CFForecast_detail3"/>
      <sheetName val="Fill_this_out_first___3"/>
      <sheetName val="Civil_Works3"/>
      <sheetName val="PRECAST_lightconc-II3"/>
      <sheetName val="SPILL_OVER_PROJECTIONS3"/>
      <sheetName val="SPILL_OVER3"/>
      <sheetName val="Staff_Acco_2"/>
      <sheetName val="BLOCK-A_(MEA_SHEET)2"/>
      <sheetName val="B_&amp;_C_class_items_2"/>
      <sheetName val="SPT_vs_PHI2"/>
      <sheetName val="intr_stool_brkup2"/>
      <sheetName val="INDIGINEOUS_ITEMS_2"/>
      <sheetName val="Labour_Bill2"/>
      <sheetName val="Structure_Bills_Qty2"/>
      <sheetName val="NMR_Bills2"/>
      <sheetName val="Finishes_Bills2"/>
      <sheetName val="Break_up_Sheet2"/>
      <sheetName val="TBAL9697_-group_wise__sdpl2"/>
      <sheetName val="Basement_Budget2"/>
      <sheetName val="Rate_analysis2"/>
      <sheetName val="Fin_Sum2"/>
      <sheetName val="Pacakges_split1"/>
      <sheetName val="key_dates1"/>
      <sheetName val="CFForecast_detail1"/>
      <sheetName val="Fill_this_out_first___1"/>
      <sheetName val="Civil_Works1"/>
      <sheetName val="PRECAST_lightconc-II1"/>
      <sheetName val="SPILL_OVER_PROJECTIONS1"/>
      <sheetName val="SPILL_OVER1"/>
      <sheetName val="Staff_Acco_"/>
      <sheetName val="BLOCK-A_(MEA_SHEET)"/>
      <sheetName val="B_&amp;_C_class_items_"/>
      <sheetName val="SPT_vs_PHI"/>
      <sheetName val="intr_stool_brkup"/>
      <sheetName val="INDIGINEOUS_ITEMS_"/>
      <sheetName val="Abstract_Sheet"/>
      <sheetName val="Labour_Bill3"/>
      <sheetName val="Structure_Bills_Qty3"/>
      <sheetName val="NMR_Bills3"/>
      <sheetName val="Finishes_Bills3"/>
      <sheetName val="Break_up_Sheet3"/>
      <sheetName val="TBAL9697_-group_wise__sdpl3"/>
      <sheetName val="Basement_Budget3"/>
      <sheetName val="Rate_analysis3"/>
      <sheetName val="Fin_Sum3"/>
      <sheetName val="Pacakges_split2"/>
      <sheetName val="key_dates2"/>
      <sheetName val="CFForecast_detail2"/>
      <sheetName val="Fill_this_out_first___2"/>
      <sheetName val="Civil_Works2"/>
      <sheetName val="PRECAST_lightconc-II2"/>
      <sheetName val="SPILL_OVER_PROJECTIONS2"/>
      <sheetName val="SPILL_OVER2"/>
      <sheetName val="Staff_Acco_1"/>
      <sheetName val="BLOCK-A_(MEA_SHEET)1"/>
      <sheetName val="B_&amp;_C_class_items_1"/>
      <sheetName val="SPT_vs_PHI1"/>
      <sheetName val="intr_stool_brkup1"/>
      <sheetName val="INDIGINEOUS_ITEMS_1"/>
      <sheetName val="Abstract_Sheet1"/>
      <sheetName val="Abstract_Sheet2"/>
      <sheetName val="SPT_vs_PHI3"/>
      <sheetName val="intr_stool_brkup3"/>
      <sheetName val="INDIGINEOUS_ITEMS_3"/>
      <sheetName val="Labour_Bill6"/>
      <sheetName val="Structure_Bills_Qty6"/>
      <sheetName val="NMR_Bills6"/>
      <sheetName val="Finishes_Bills6"/>
      <sheetName val="Break_up_Sheet6"/>
      <sheetName val="TBAL9697_-group_wise__sdpl6"/>
      <sheetName val="Basement_Budget6"/>
      <sheetName val="Rate_analysis6"/>
      <sheetName val="Fin_Sum6"/>
      <sheetName val="Pacakges_split5"/>
      <sheetName val="key_dates5"/>
      <sheetName val="CFForecast_detail5"/>
      <sheetName val="Fill_this_out_first___5"/>
      <sheetName val="Civil_Works5"/>
      <sheetName val="PRECAST_lightconc-II5"/>
      <sheetName val="SPILL_OVER_PROJECTIONS5"/>
      <sheetName val="SPILL_OVER5"/>
      <sheetName val="Staff_Acco_4"/>
      <sheetName val="BLOCK-A_(MEA_SHEET)4"/>
      <sheetName val="B_&amp;_C_class_items_4"/>
      <sheetName val="SPT_vs_PHI4"/>
      <sheetName val="intr_stool_brkup4"/>
      <sheetName val="INDIGINEOUS_ITEMS_4"/>
      <sheetName val="INDIGINEOUS_ITEMS_5"/>
      <sheetName val="Column Blk 1"/>
      <sheetName val="Rft Footing Blk 1"/>
      <sheetName val="Beam FF,SF Blk 1"/>
      <sheetName val="Slab FF,SF Blk 2"/>
      <sheetName val="Swimming pool"/>
      <sheetName val="M.S."/>
      <sheetName val="D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BALAN1"/>
      <sheetName val="Legal Risk Analysis"/>
      <sheetName val="2nd "/>
      <sheetName val="1.00"/>
      <sheetName val="Boq Block A"/>
      <sheetName val="Labour_Bill8"/>
      <sheetName val="Structure_Bills_Qty8"/>
      <sheetName val="NMR_Bills8"/>
      <sheetName val="Finishes_Bills8"/>
      <sheetName val="Break_up_Sheet8"/>
      <sheetName val="TBAL9697_-group_wise__sdpl8"/>
      <sheetName val="Basement_Budget8"/>
      <sheetName val="Rate_analysis8"/>
      <sheetName val="Fin_Sum8"/>
      <sheetName val="Pacakges_split7"/>
      <sheetName val="key_dates7"/>
      <sheetName val="CFForecast_detail7"/>
      <sheetName val="Fill_this_out_first___7"/>
      <sheetName val="Civil_Works7"/>
      <sheetName val="PRECAST_lightconc-II7"/>
      <sheetName val="SPILL_OVER_PROJECTIONS7"/>
      <sheetName val="SPILL_OVER7"/>
      <sheetName val="Staff_Acco_6"/>
      <sheetName val="BLOCK-A_(MEA_SHEET)6"/>
      <sheetName val="B_&amp;_C_class_items_6"/>
      <sheetName val="SPT_vs_PHI6"/>
      <sheetName val="intr_stool_brkup6"/>
      <sheetName val="INDIGINEOUS_ITEMS_6"/>
      <sheetName val="Abstract_Sheet3"/>
      <sheetName val="BILL_COV"/>
      <sheetName val="Column_Blk_1"/>
      <sheetName val="Rft_Footing_Blk_1"/>
      <sheetName val="Beam_FF,SF_Blk_1"/>
      <sheetName val="Slab_FF,SF_Blk_2"/>
      <sheetName val="Swimming_pool"/>
      <sheetName val="M_S_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Legal_Risk_Analysis"/>
      <sheetName val="2nd_"/>
      <sheetName val="1_00"/>
      <sheetName val="Boq_Block_A"/>
      <sheetName val="Sheet2"/>
      <sheetName val="Citrix"/>
      <sheetName val="Slab"/>
      <sheetName val="Estimate Abstract"/>
      <sheetName val="Lead"/>
      <sheetName val="Abstract Micro"/>
      <sheetName val="Abstract"/>
      <sheetName val="Establishment"/>
      <sheetName val="Mat_Cost"/>
      <sheetName val="Civil Boq"/>
      <sheetName val="Analysis"/>
      <sheetName val="labour rates"/>
      <sheetName val="Config"/>
      <sheetName val="Break Dw"/>
      <sheetName val="ACS(1)"/>
      <sheetName val="FAS-C(4)"/>
      <sheetName val="CCTV(old)"/>
      <sheetName val="Settings"/>
      <sheetName val="BOQ LT"/>
      <sheetName val="Approved MTD Proj #'s"/>
      <sheetName val="Lookup"/>
      <sheetName val="TEXT"/>
      <sheetName val="labour coeff"/>
      <sheetName val="Sheet1"/>
      <sheetName val="para"/>
      <sheetName val="kppl pl"/>
      <sheetName val="Assumptions"/>
      <sheetName val="STAFFSCHED "/>
      <sheetName val="MM"/>
      <sheetName val="Assets"/>
      <sheetName val="UPA(Part C,D,E,G,H)"/>
      <sheetName val="UPA(Part F)"/>
      <sheetName val="Materials"/>
      <sheetName val="GRSummary"/>
      <sheetName val="SRC-B3U2"/>
      <sheetName val="sc"/>
      <sheetName val="UPA(Part_C,D,E,G,H)"/>
      <sheetName val="UPA(Part_F)"/>
      <sheetName val="UPA(Part_C,D,E,G,H)1"/>
      <sheetName val="UPA(Part_F)1"/>
      <sheetName val="CTC"/>
      <sheetName val="600 thrst"/>
      <sheetName val="BaseWeight"/>
      <sheetName val="#REF"/>
      <sheetName val="UPA(Part_C,D,E,G,H)2"/>
      <sheetName val="UPA(Part_F)2"/>
      <sheetName val="600_thrst"/>
      <sheetName val="Labour_Bill9"/>
      <sheetName val="Structure_Bills_Qty9"/>
      <sheetName val="NMR_Bills9"/>
      <sheetName val="Finishes_Bills9"/>
      <sheetName val="Break_up_Sheet9"/>
      <sheetName val="TBAL9697_-group_wise__sdpl9"/>
      <sheetName val="Basement_Budget9"/>
      <sheetName val="Rate_analysis9"/>
      <sheetName val="Fin_Sum9"/>
      <sheetName val="Pacakges_split8"/>
      <sheetName val="key_dates8"/>
      <sheetName val="CFForecast_detail8"/>
      <sheetName val="Fill_this_out_first___8"/>
      <sheetName val="Civil_Works8"/>
      <sheetName val="PRECAST_lightconc-II8"/>
      <sheetName val="SPILL_OVER_PROJECTIONS8"/>
      <sheetName val="SPILL_OVER8"/>
      <sheetName val="Staff_Acco_7"/>
      <sheetName val="BLOCK-A_(MEA_SHEET)7"/>
      <sheetName val="B_&amp;_C_class_items_7"/>
      <sheetName val="intr_stool_brkup7"/>
      <sheetName val="SPT_vs_PHI7"/>
      <sheetName val="INDIGINEOUS_ITEMS_7"/>
      <sheetName val="Abstract_Sheet4"/>
      <sheetName val="BILL_COV1"/>
      <sheetName val="Column_Blk_11"/>
      <sheetName val="Rft_Footing_Blk_11"/>
      <sheetName val="Beam_FF,SF_Blk_11"/>
      <sheetName val="Slab_FF,SF_Blk_21"/>
      <sheetName val="Swimming_pool1"/>
      <sheetName val="M_S_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Legal_Risk_Analysis1"/>
      <sheetName val="2nd_1"/>
      <sheetName val="1_001"/>
      <sheetName val="Boq_Block_A1"/>
      <sheetName val="Estimate_Abstract"/>
      <sheetName val="Abstract_Micro"/>
      <sheetName val="Civil_Boq"/>
      <sheetName val="labour_rates"/>
      <sheetName val="Break_Dw"/>
      <sheetName val="BOQ_LT"/>
      <sheetName val="Approved_MTD_Proj_#'s"/>
      <sheetName val="labour_coeff"/>
      <sheetName val="kppl_pl"/>
      <sheetName val="STAFFSCHED_"/>
      <sheetName val="UPA(Part_C,D,E,G,H)3"/>
      <sheetName val="UPA(Part_F)3"/>
      <sheetName val="600_thrst1"/>
      <sheetName val="Fee Rate Summary"/>
      <sheetName val="Labour_Bill12"/>
      <sheetName val="Structure_Bills_Qty12"/>
      <sheetName val="NMR_Bills12"/>
      <sheetName val="Finishes_Bills12"/>
      <sheetName val="Break_up_Sheet12"/>
      <sheetName val="TBAL9697_-group_wise__sdpl12"/>
      <sheetName val="Basement_Budget12"/>
      <sheetName val="Rate_analysis12"/>
      <sheetName val="Fin_Sum12"/>
      <sheetName val="Pacakges_split11"/>
      <sheetName val="key_dates11"/>
      <sheetName val="CFForecast_detail11"/>
      <sheetName val="Fill_this_out_first___11"/>
      <sheetName val="Civil_Works11"/>
      <sheetName val="PRECAST_lightconc-II11"/>
      <sheetName val="SPILL_OVER_PROJECTIONS11"/>
      <sheetName val="SPILL_OVER11"/>
      <sheetName val="Staff_Acco_10"/>
      <sheetName val="BLOCK-A_(MEA_SHEET)10"/>
      <sheetName val="B_&amp;_C_class_items_10"/>
      <sheetName val="SPT_vs_PHI10"/>
      <sheetName val="Abstract_Sheet7"/>
      <sheetName val="M_S_4"/>
      <sheetName val="Measurement_264"/>
      <sheetName val="Measurement_274"/>
      <sheetName val="Concrete_304"/>
      <sheetName val="Measurement_utility4"/>
      <sheetName val="Measurement_sump4"/>
      <sheetName val="Filling_final_4"/>
      <sheetName val="Additional_Items4"/>
      <sheetName val="Measur_Storm4"/>
      <sheetName val="Legal_Risk_Analysis4"/>
      <sheetName val="2nd_4"/>
      <sheetName val="intr_stool_brkup10"/>
      <sheetName val="INDIGINEOUS_ITEMS_10"/>
      <sheetName val="BILL_COV4"/>
      <sheetName val="Column_Blk_14"/>
      <sheetName val="Rft_Footing_Blk_14"/>
      <sheetName val="Beam_FF,SF_Blk_14"/>
      <sheetName val="Slab_FF,SF_Blk_24"/>
      <sheetName val="Swimming_pool4"/>
      <sheetName val="1_004"/>
      <sheetName val="Boq_Block_A4"/>
      <sheetName val="Estimate_Abstract3"/>
      <sheetName val="Abstract_Micro3"/>
      <sheetName val="Civil_Boq3"/>
      <sheetName val="labour_rates3"/>
      <sheetName val="Break_Dw3"/>
      <sheetName val="BOQ_LT3"/>
      <sheetName val="Approved_MTD_Proj_#'s3"/>
      <sheetName val="labour_coeff3"/>
      <sheetName val="kppl_pl3"/>
      <sheetName val="STAFFSCHED_3"/>
      <sheetName val="UPA(Part_C,D,E,G,H)6"/>
      <sheetName val="UPA(Part_F)6"/>
      <sheetName val="600_thrst4"/>
      <sheetName val="Labour_Bill11"/>
      <sheetName val="Structure_Bills_Qty11"/>
      <sheetName val="NMR_Bills11"/>
      <sheetName val="Finishes_Bills11"/>
      <sheetName val="Break_up_Sheet11"/>
      <sheetName val="TBAL9697_-group_wise__sdpl11"/>
      <sheetName val="Basement_Budget11"/>
      <sheetName val="Rate_analysis11"/>
      <sheetName val="Fin_Sum11"/>
      <sheetName val="Pacakges_split10"/>
      <sheetName val="key_dates10"/>
      <sheetName val="CFForecast_detail10"/>
      <sheetName val="Fill_this_out_first___10"/>
      <sheetName val="Civil_Works10"/>
      <sheetName val="PRECAST_lightconc-II10"/>
      <sheetName val="SPILL_OVER_PROJECTIONS10"/>
      <sheetName val="SPILL_OVER10"/>
      <sheetName val="Staff_Acco_9"/>
      <sheetName val="BLOCK-A_(MEA_SHEET)9"/>
      <sheetName val="B_&amp;_C_class_items_9"/>
      <sheetName val="intr_stool_brkup9"/>
      <sheetName val="SPT_vs_PHI9"/>
      <sheetName val="INDIGINEOUS_ITEMS_9"/>
      <sheetName val="Abstract_Sheet6"/>
      <sheetName val="BILL_COV3"/>
      <sheetName val="Column_Blk_13"/>
      <sheetName val="Rft_Footing_Blk_13"/>
      <sheetName val="Beam_FF,SF_Blk_13"/>
      <sheetName val="Slab_FF,SF_Blk_23"/>
      <sheetName val="Swimming_pool3"/>
      <sheetName val="M_S_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Legal_Risk_Analysis3"/>
      <sheetName val="2nd_3"/>
      <sheetName val="1_003"/>
      <sheetName val="Boq_Block_A3"/>
      <sheetName val="Estimate_Abstract2"/>
      <sheetName val="Abstract_Micro2"/>
      <sheetName val="Civil_Boq2"/>
      <sheetName val="labour_rates2"/>
      <sheetName val="Break_Dw2"/>
      <sheetName val="BOQ_LT2"/>
      <sheetName val="Approved_MTD_Proj_#'s2"/>
      <sheetName val="labour_coeff2"/>
      <sheetName val="kppl_pl2"/>
      <sheetName val="STAFFSCHED_2"/>
      <sheetName val="UPA(Part_C,D,E,G,H)5"/>
      <sheetName val="UPA(Part_F)5"/>
      <sheetName val="600_thrst3"/>
      <sheetName val="Labour_Bill10"/>
      <sheetName val="Structure_Bills_Qty10"/>
      <sheetName val="NMR_Bills10"/>
      <sheetName val="Finishes_Bills10"/>
      <sheetName val="Break_up_Sheet10"/>
      <sheetName val="TBAL9697_-group_wise__sdpl10"/>
      <sheetName val="Basement_Budget10"/>
      <sheetName val="Rate_analysis10"/>
      <sheetName val="Fin_Sum10"/>
      <sheetName val="Pacakges_split9"/>
      <sheetName val="key_dates9"/>
      <sheetName val="CFForecast_detail9"/>
      <sheetName val="Fill_this_out_first___9"/>
      <sheetName val="Civil_Works9"/>
      <sheetName val="PRECAST_lightconc-II9"/>
      <sheetName val="SPILL_OVER_PROJECTIONS9"/>
      <sheetName val="SPILL_OVER9"/>
      <sheetName val="Staff_Acco_8"/>
      <sheetName val="BLOCK-A_(MEA_SHEET)8"/>
      <sheetName val="B_&amp;_C_class_items_8"/>
      <sheetName val="intr_stool_brkup8"/>
      <sheetName val="SPT_vs_PHI8"/>
      <sheetName val="INDIGINEOUS_ITEMS_8"/>
      <sheetName val="Abstract_Sheet5"/>
      <sheetName val="BILL_COV2"/>
      <sheetName val="Column_Blk_12"/>
      <sheetName val="Rft_Footing_Blk_12"/>
      <sheetName val="Beam_FF,SF_Blk_12"/>
      <sheetName val="Slab_FF,SF_Blk_22"/>
      <sheetName val="Swimming_pool2"/>
      <sheetName val="M_S_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Legal_Risk_Analysis2"/>
      <sheetName val="2nd_2"/>
      <sheetName val="1_002"/>
      <sheetName val="Boq_Block_A2"/>
      <sheetName val="Estimate_Abstract1"/>
      <sheetName val="Abstract_Micro1"/>
      <sheetName val="Civil_Boq1"/>
      <sheetName val="labour_rates1"/>
      <sheetName val="Break_Dw1"/>
      <sheetName val="BOQ_LT1"/>
      <sheetName val="Approved_MTD_Proj_#'s1"/>
      <sheetName val="labour_coeff1"/>
      <sheetName val="kppl_pl1"/>
      <sheetName val="STAFFSCHED_1"/>
      <sheetName val="UPA(Part_C,D,E,G,H)4"/>
      <sheetName val="UPA(Part_F)4"/>
      <sheetName val="600_thrst2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ssumption Inputs"/>
      <sheetName val="B1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/>
      <sheetData sheetId="22"/>
      <sheetData sheetId="23">
        <row r="1">
          <cell r="A1" t="str">
            <v>Date</v>
          </cell>
        </row>
      </sheetData>
      <sheetData sheetId="24">
        <row r="1">
          <cell r="A1" t="str">
            <v>Date</v>
          </cell>
        </row>
      </sheetData>
      <sheetData sheetId="25">
        <row r="1">
          <cell r="A1" t="str">
            <v>Date</v>
          </cell>
        </row>
      </sheetData>
      <sheetData sheetId="26"/>
      <sheetData sheetId="27">
        <row r="1">
          <cell r="A1" t="str">
            <v>Date</v>
          </cell>
        </row>
      </sheetData>
      <sheetData sheetId="28">
        <row r="1">
          <cell r="A1" t="str">
            <v>Date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 t="str">
            <v>Date</v>
          </cell>
        </row>
      </sheetData>
      <sheetData sheetId="41">
        <row r="1">
          <cell r="A1" t="str">
            <v>Date</v>
          </cell>
        </row>
      </sheetData>
      <sheetData sheetId="42">
        <row r="1">
          <cell r="A1" t="str">
            <v>Date</v>
          </cell>
        </row>
      </sheetData>
      <sheetData sheetId="43">
        <row r="1">
          <cell r="A1" t="str">
            <v>Date</v>
          </cell>
        </row>
      </sheetData>
      <sheetData sheetId="44">
        <row r="1">
          <cell r="A1" t="str">
            <v>Date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1">
          <cell r="A1" t="str">
            <v>Date</v>
          </cell>
        </row>
      </sheetData>
      <sheetData sheetId="84">
        <row r="1">
          <cell r="A1" t="str">
            <v>Date</v>
          </cell>
        </row>
      </sheetData>
      <sheetData sheetId="85"/>
      <sheetData sheetId="86">
        <row r="1">
          <cell r="A1" t="str">
            <v>Date</v>
          </cell>
        </row>
      </sheetData>
      <sheetData sheetId="87">
        <row r="1">
          <cell r="A1" t="str">
            <v>Date</v>
          </cell>
        </row>
      </sheetData>
      <sheetData sheetId="88"/>
      <sheetData sheetId="89">
        <row r="1">
          <cell r="A1" t="str">
            <v>Date</v>
          </cell>
        </row>
      </sheetData>
      <sheetData sheetId="90">
        <row r="1">
          <cell r="A1" t="str">
            <v>Date</v>
          </cell>
        </row>
      </sheetData>
      <sheetData sheetId="91">
        <row r="1">
          <cell r="A1" t="str">
            <v>Date</v>
          </cell>
        </row>
      </sheetData>
      <sheetData sheetId="92">
        <row r="1">
          <cell r="A1" t="str">
            <v>Date</v>
          </cell>
        </row>
      </sheetData>
      <sheetData sheetId="93">
        <row r="1">
          <cell r="A1" t="str">
            <v>Date</v>
          </cell>
        </row>
      </sheetData>
      <sheetData sheetId="94">
        <row r="1">
          <cell r="A1" t="str">
            <v>Date</v>
          </cell>
        </row>
      </sheetData>
      <sheetData sheetId="95">
        <row r="1">
          <cell r="A1" t="str">
            <v>Date</v>
          </cell>
        </row>
      </sheetData>
      <sheetData sheetId="96"/>
      <sheetData sheetId="97">
        <row r="1">
          <cell r="A1" t="str">
            <v>Date</v>
          </cell>
        </row>
      </sheetData>
      <sheetData sheetId="98">
        <row r="1">
          <cell r="A1" t="str">
            <v>Date</v>
          </cell>
        </row>
      </sheetData>
      <sheetData sheetId="99"/>
      <sheetData sheetId="100"/>
      <sheetData sheetId="101">
        <row r="1">
          <cell r="A1" t="str">
            <v>Date</v>
          </cell>
        </row>
      </sheetData>
      <sheetData sheetId="102"/>
      <sheetData sheetId="103"/>
      <sheetData sheetId="104"/>
      <sheetData sheetId="105">
        <row r="1">
          <cell r="A1" t="str">
            <v>Date</v>
          </cell>
        </row>
      </sheetData>
      <sheetData sheetId="106">
        <row r="1">
          <cell r="A1" t="str">
            <v>Date</v>
          </cell>
        </row>
      </sheetData>
      <sheetData sheetId="107">
        <row r="1">
          <cell r="A1" t="str">
            <v>Date</v>
          </cell>
        </row>
      </sheetData>
      <sheetData sheetId="108">
        <row r="1">
          <cell r="A1" t="str">
            <v>Date</v>
          </cell>
        </row>
      </sheetData>
      <sheetData sheetId="109">
        <row r="1">
          <cell r="A1" t="str">
            <v>Date</v>
          </cell>
        </row>
      </sheetData>
      <sheetData sheetId="110">
        <row r="1">
          <cell r="A1" t="str">
            <v>Date</v>
          </cell>
        </row>
      </sheetData>
      <sheetData sheetId="111">
        <row r="1">
          <cell r="A1" t="str">
            <v>Date</v>
          </cell>
        </row>
      </sheetData>
      <sheetData sheetId="112">
        <row r="1">
          <cell r="A1" t="str">
            <v>Date</v>
          </cell>
        </row>
      </sheetData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>
        <row r="1">
          <cell r="A1" t="str">
            <v>Date</v>
          </cell>
        </row>
      </sheetData>
      <sheetData sheetId="116">
        <row r="1">
          <cell r="A1" t="str">
            <v>Date</v>
          </cell>
        </row>
      </sheetData>
      <sheetData sheetId="117">
        <row r="1">
          <cell r="A1" t="str">
            <v>Date</v>
          </cell>
        </row>
      </sheetData>
      <sheetData sheetId="118">
        <row r="1">
          <cell r="A1" t="str">
            <v>Date</v>
          </cell>
        </row>
      </sheetData>
      <sheetData sheetId="119">
        <row r="1">
          <cell r="A1" t="str">
            <v>Date</v>
          </cell>
        </row>
      </sheetData>
      <sheetData sheetId="120">
        <row r="1">
          <cell r="A1" t="str">
            <v>Date</v>
          </cell>
        </row>
      </sheetData>
      <sheetData sheetId="121">
        <row r="1">
          <cell r="A1" t="str">
            <v>Date</v>
          </cell>
        </row>
      </sheetData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>
        <row r="1">
          <cell r="A1" t="str">
            <v>Date</v>
          </cell>
        </row>
      </sheetData>
      <sheetData sheetId="129">
        <row r="1">
          <cell r="A1" t="str">
            <v>Date</v>
          </cell>
        </row>
      </sheetData>
      <sheetData sheetId="130">
        <row r="1">
          <cell r="A1" t="str">
            <v>Date</v>
          </cell>
        </row>
      </sheetData>
      <sheetData sheetId="131">
        <row r="1">
          <cell r="A1" t="str">
            <v>Date</v>
          </cell>
        </row>
      </sheetData>
      <sheetData sheetId="132">
        <row r="1">
          <cell r="A1" t="str">
            <v>Date</v>
          </cell>
        </row>
      </sheetData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>
        <row r="1">
          <cell r="A1" t="str">
            <v>Date</v>
          </cell>
        </row>
      </sheetData>
      <sheetData sheetId="136">
        <row r="1">
          <cell r="A1" t="str">
            <v>Date</v>
          </cell>
        </row>
      </sheetData>
      <sheetData sheetId="137">
        <row r="1">
          <cell r="A1" t="str">
            <v>Date</v>
          </cell>
        </row>
      </sheetData>
      <sheetData sheetId="138">
        <row r="1">
          <cell r="A1" t="str">
            <v>Date</v>
          </cell>
        </row>
      </sheetData>
      <sheetData sheetId="139">
        <row r="1">
          <cell r="A1" t="str">
            <v>Date</v>
          </cell>
        </row>
      </sheetData>
      <sheetData sheetId="140">
        <row r="1">
          <cell r="A1" t="str">
            <v>Date</v>
          </cell>
        </row>
      </sheetData>
      <sheetData sheetId="141">
        <row r="1">
          <cell r="A1" t="str">
            <v>Date</v>
          </cell>
        </row>
      </sheetData>
      <sheetData sheetId="142">
        <row r="1">
          <cell r="A1" t="str">
            <v>Date</v>
          </cell>
        </row>
      </sheetData>
      <sheetData sheetId="143">
        <row r="1">
          <cell r="A1" t="str">
            <v>Date</v>
          </cell>
        </row>
      </sheetData>
      <sheetData sheetId="144">
        <row r="1">
          <cell r="A1" t="str">
            <v>Date</v>
          </cell>
        </row>
      </sheetData>
      <sheetData sheetId="145">
        <row r="1">
          <cell r="A1" t="str">
            <v>Date</v>
          </cell>
        </row>
      </sheetData>
      <sheetData sheetId="146">
        <row r="1">
          <cell r="A1" t="str">
            <v>Date</v>
          </cell>
        </row>
      </sheetData>
      <sheetData sheetId="147">
        <row r="1">
          <cell r="A1" t="str">
            <v>Date</v>
          </cell>
        </row>
      </sheetData>
      <sheetData sheetId="148">
        <row r="1">
          <cell r="A1" t="str">
            <v>Date</v>
          </cell>
        </row>
      </sheetData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>
        <row r="1">
          <cell r="A1" t="str">
            <v>Date</v>
          </cell>
        </row>
      </sheetData>
      <sheetData sheetId="156">
        <row r="1">
          <cell r="A1" t="str">
            <v>Date</v>
          </cell>
        </row>
      </sheetData>
      <sheetData sheetId="157">
        <row r="1">
          <cell r="A1" t="str">
            <v>Date</v>
          </cell>
        </row>
      </sheetData>
      <sheetData sheetId="158">
        <row r="1">
          <cell r="A1" t="str">
            <v>Date</v>
          </cell>
        </row>
      </sheetData>
      <sheetData sheetId="159">
        <row r="1">
          <cell r="A1" t="str">
            <v>Date</v>
          </cell>
        </row>
      </sheetData>
      <sheetData sheetId="160">
        <row r="1">
          <cell r="A1" t="str">
            <v>Date</v>
          </cell>
        </row>
      </sheetData>
      <sheetData sheetId="161">
        <row r="1">
          <cell r="A1" t="str">
            <v>Date</v>
          </cell>
        </row>
      </sheetData>
      <sheetData sheetId="162">
        <row r="1">
          <cell r="A1" t="str">
            <v>Date</v>
          </cell>
        </row>
      </sheetData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>
        <row r="1">
          <cell r="A1" t="str">
            <v>Date</v>
          </cell>
        </row>
      </sheetData>
      <sheetData sheetId="166">
        <row r="1">
          <cell r="A1" t="str">
            <v>Date</v>
          </cell>
        </row>
      </sheetData>
      <sheetData sheetId="167">
        <row r="1">
          <cell r="A1" t="str">
            <v>Date</v>
          </cell>
        </row>
      </sheetData>
      <sheetData sheetId="168"/>
      <sheetData sheetId="169"/>
      <sheetData sheetId="170">
        <row r="1">
          <cell r="A1" t="str">
            <v>Date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>
        <row r="1">
          <cell r="A1" t="str">
            <v>Date</v>
          </cell>
        </row>
      </sheetData>
      <sheetData sheetId="178">
        <row r="1">
          <cell r="A1" t="str">
            <v>Date</v>
          </cell>
        </row>
      </sheetData>
      <sheetData sheetId="179"/>
      <sheetData sheetId="180"/>
      <sheetData sheetId="181">
        <row r="1">
          <cell r="A1" t="str">
            <v>Date</v>
          </cell>
        </row>
      </sheetData>
      <sheetData sheetId="182"/>
      <sheetData sheetId="183"/>
      <sheetData sheetId="184"/>
      <sheetData sheetId="185">
        <row r="1">
          <cell r="A1" t="str">
            <v>Date</v>
          </cell>
        </row>
      </sheetData>
      <sheetData sheetId="186">
        <row r="1">
          <cell r="A1" t="str">
            <v>Date</v>
          </cell>
        </row>
      </sheetData>
      <sheetData sheetId="187">
        <row r="1">
          <cell r="A1" t="str">
            <v>Date</v>
          </cell>
        </row>
      </sheetData>
      <sheetData sheetId="188">
        <row r="1">
          <cell r="A1" t="str">
            <v>Date</v>
          </cell>
        </row>
      </sheetData>
      <sheetData sheetId="189">
        <row r="1">
          <cell r="A1" t="str">
            <v>Date</v>
          </cell>
        </row>
      </sheetData>
      <sheetData sheetId="190">
        <row r="1">
          <cell r="A1" t="str">
            <v>Date</v>
          </cell>
        </row>
      </sheetData>
      <sheetData sheetId="191">
        <row r="1">
          <cell r="A1" t="str">
            <v>Date</v>
          </cell>
        </row>
      </sheetData>
      <sheetData sheetId="192"/>
      <sheetData sheetId="193"/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Date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 refreshError="1"/>
      <sheetData sheetId="238" refreshError="1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>
        <row r="1">
          <cell r="A1" t="str">
            <v>Date</v>
          </cell>
        </row>
      </sheetData>
      <sheetData sheetId="242">
        <row r="1">
          <cell r="A1" t="str">
            <v>Date</v>
          </cell>
        </row>
      </sheetData>
      <sheetData sheetId="243">
        <row r="1">
          <cell r="A1" t="str">
            <v>Date</v>
          </cell>
        </row>
      </sheetData>
      <sheetData sheetId="244">
        <row r="1">
          <cell r="A1" t="str">
            <v>Date</v>
          </cell>
        </row>
      </sheetData>
      <sheetData sheetId="245">
        <row r="1">
          <cell r="A1" t="str">
            <v>Date</v>
          </cell>
        </row>
      </sheetData>
      <sheetData sheetId="246">
        <row r="1">
          <cell r="A1" t="str">
            <v>Date</v>
          </cell>
        </row>
      </sheetData>
      <sheetData sheetId="247">
        <row r="1">
          <cell r="A1" t="str">
            <v>Date</v>
          </cell>
        </row>
      </sheetData>
      <sheetData sheetId="248">
        <row r="1">
          <cell r="A1" t="str">
            <v>Date</v>
          </cell>
        </row>
      </sheetData>
      <sheetData sheetId="249">
        <row r="1">
          <cell r="A1" t="str">
            <v>Date</v>
          </cell>
        </row>
      </sheetData>
      <sheetData sheetId="250">
        <row r="1">
          <cell r="A1" t="str">
            <v>Date</v>
          </cell>
        </row>
      </sheetData>
      <sheetData sheetId="251">
        <row r="1">
          <cell r="A1" t="str">
            <v>Date</v>
          </cell>
        </row>
      </sheetData>
      <sheetData sheetId="252">
        <row r="1">
          <cell r="A1" t="str">
            <v>Date</v>
          </cell>
        </row>
      </sheetData>
      <sheetData sheetId="253">
        <row r="1">
          <cell r="A1" t="str">
            <v>Date</v>
          </cell>
        </row>
      </sheetData>
      <sheetData sheetId="254">
        <row r="1">
          <cell r="A1" t="str">
            <v>Date</v>
          </cell>
        </row>
      </sheetData>
      <sheetData sheetId="255">
        <row r="1">
          <cell r="A1" t="str">
            <v>Date</v>
          </cell>
        </row>
      </sheetData>
      <sheetData sheetId="256">
        <row r="1">
          <cell r="A1" t="str">
            <v>Date</v>
          </cell>
        </row>
      </sheetData>
      <sheetData sheetId="257">
        <row r="1">
          <cell r="A1" t="str">
            <v>Date</v>
          </cell>
        </row>
      </sheetData>
      <sheetData sheetId="258">
        <row r="1">
          <cell r="A1" t="str">
            <v>Date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>
        <row r="1">
          <cell r="A1" t="str">
            <v>Date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1">
          <cell r="A1" t="str">
            <v>Date</v>
          </cell>
        </row>
      </sheetData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1">
          <cell r="A1" t="str">
            <v>Date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1">
          <cell r="A1" t="str">
            <v>Date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Detail In Door Stad"/>
      <sheetName val="Design"/>
      <sheetName val="B1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SPT vs PHI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Works - Quote Sheet"/>
      <sheetName val="Assmpns"/>
      <sheetName val="Assumptions"/>
      <sheetName val="Basis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Costing Aug 31 recon - Tulip-pq"/>
      <sheetName val="PM useP_x0011_ M&amp;E"/>
      <sheetName val="Tower Crane Opern4on"/>
      <sheetName val="Boq (Main Building)"/>
      <sheetName val="Debits as on 12.04.08"/>
      <sheetName val="girder"/>
      <sheetName val="Materials Cost"/>
      <sheetName val="S2groupcode"/>
      <sheetName val="FORM7"/>
      <sheetName val="Benutzungshinweise"/>
      <sheetName val="RES-PLANNING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Main-Material"/>
      <sheetName val="Reference Data"/>
      <sheetName val="E_&amp;_R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Vordruck-Nr__7_1_3_D"/>
      <sheetName val="M&amp;A_D"/>
      <sheetName val="M&amp;A_E"/>
      <sheetName val="M&amp;A_G"/>
      <sheetName val="Basement_Budget"/>
      <sheetName val="Internal_Finishes_(Unit_types)"/>
      <sheetName val="Global_Assm_"/>
      <sheetName val="STEEL_STRUCTURE"/>
      <sheetName val="Costing_Aug_31_recon_-_Tulip-pq"/>
      <sheetName val="INPUT_SHEET"/>
      <sheetName val="r"/>
      <sheetName val="Works_-_Quote_Sheet"/>
      <sheetName val="Abs PMRL"/>
      <sheetName val="Citrix"/>
      <sheetName val="AoR Finishing"/>
      <sheetName val="A.O.R r1Str"/>
      <sheetName val="Balustrade"/>
      <sheetName val="Addl.40"/>
      <sheetName val="KSt - Analysis 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intr stool brkup"/>
      <sheetName val="UPA(Part C,D,E,G,H)"/>
      <sheetName val="UPA(Part F)"/>
      <sheetName val="Materials"/>
      <sheetName val="Price List"/>
      <sheetName val="UPA(Part_C,D,E,G,H)"/>
      <sheetName val="UPA(Part_F)"/>
      <sheetName val="Price_List"/>
      <sheetName val="UPA(Part_C,D,E,G,H)1"/>
      <sheetName val="UPA(Part_F)1"/>
      <sheetName val="Price_List1"/>
      <sheetName val="BLOCK-A_(MEA_SHEET)1"/>
      <sheetName val="UPA(Part_C,D,E,G,H)2"/>
      <sheetName val="UPA(Part_F)2"/>
      <sheetName val="Price_List2"/>
      <sheetName val="BLOCK-A_(MEA_SHEET)2"/>
      <sheetName val="Assets"/>
      <sheetName val="12 APPS &amp; CERTS"/>
      <sheetName val="10 CLAIMS"/>
      <sheetName val="9 VO's"/>
      <sheetName val="15 SUPP.LIABS"/>
      <sheetName val="15a SUPP.LIAB.DET"/>
      <sheetName val="7 CASHFLOW"/>
      <sheetName val="8 FLEX.BUDGET"/>
      <sheetName val="11 LAB.PROD"/>
      <sheetName val="14 SC.LIABS"/>
      <sheetName val="14a SC.LIAB.DET"/>
      <sheetName val="Ra  stair"/>
      <sheetName val="S1 new-Overall-with C8A"/>
      <sheetName val="BOQ Distribution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( sub)"/>
      <sheetName val="notes"/>
      <sheetName val="Doors&amp;wind"/>
      <sheetName val="ABST"/>
      <sheetName val="fin grud"/>
      <sheetName val="fin gym)"/>
      <sheetName val="fin roof &amp; Misc"/>
      <sheetName val="fin TYP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Break up Sheet"/>
      <sheetName val="Load Details(B2)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BLOCK-A (MEA.SHEET)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eam"/>
      <sheetName val="Plinth beam"/>
      <sheetName val="Slab"/>
      <sheetName val="column"/>
      <sheetName val="Pile "/>
      <sheetName val="Staircase"/>
      <sheetName val="Lift &amp; Basement wall"/>
      <sheetName val="OHT"/>
      <sheetName val="rcc( sub)"/>
      <sheetName val="std"/>
      <sheetName val="Break up Sheet"/>
      <sheetName val="Headings"/>
      <sheetName val="BLOCK-A (MEA.SHEET)"/>
      <sheetName val="Rate analysis"/>
      <sheetName val="RENT MASTER FILE"/>
      <sheetName val="Staff Acco."/>
      <sheetName val="Labor abs-PW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commo_x000b__x0000__x0000_ea"/>
      <sheetName val="commo_x000b_"/>
      <sheetName val="MASS EXCAVAS_x0000_E_x0002_"/>
      <sheetName val="commo_x000b_??ea"/>
      <sheetName val="MASS EXCAVAS?E_x0002_"/>
      <sheetName val="MASS EXCAVAS"/>
      <sheetName val="commo_x000b___ea"/>
      <sheetName val="MASS EXCAVAS_E_x0002_"/>
      <sheetName val="E_x0000_E_x0000_ment"/>
      <sheetName val="E_x0000_EÂment"/>
      <sheetName val="FOOTING AND EN_x0000_ _x0001_ATION"/>
      <sheetName val="E"/>
      <sheetName val="E?E?ment"/>
      <sheetName val="E?EÂment"/>
      <sheetName val="FOOTING AND EN"/>
      <sheetName val="E_E_ment"/>
      <sheetName val="E_EÂment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commoea"/>
      <sheetName val="MASS_EXCAVASE"/>
      <sheetName val="commo"/>
      <sheetName val="commo??ea"/>
      <sheetName val="MASS_EXCAVAS?E"/>
      <sheetName val="MASS_EXCAVAS"/>
      <sheetName val="commo__ea"/>
      <sheetName val="MASS_EXCAVAS_E"/>
      <sheetName val="EEment"/>
      <sheetName val="EEÂment"/>
      <sheetName val="FOOTING_AND_EN_ATION"/>
      <sheetName val="FOOTING_AND_EN"/>
      <sheetName val="concrete"/>
      <sheetName val="Rate analysis"/>
      <sheetName val="rcc( sub)"/>
      <sheetName val="commo_x005f_x000b__x005f_x0000__x005f_x0000_ea"/>
      <sheetName val="commo_x005f_x000b_"/>
      <sheetName val="MASS EXCAVAS_x005f_x0000_E_x005f_x0002_"/>
      <sheetName val="commo_x005f_x000b___ea"/>
      <sheetName val="MASS EXCAVAS_E_x005f_x0002_"/>
      <sheetName val="E_x005f_x0000_E_x005f_x0000_ment"/>
      <sheetName val="E_x005f_x0000_EÂment"/>
      <sheetName val="FOOTING AND EN_x005f_x0000_ _x005f_x0001_AT"/>
      <sheetName val="analysis"/>
      <sheetName val="97-98"/>
      <sheetName val="Slab"/>
      <sheetName val="Headings"/>
      <sheetName val="Structure Bills Qty"/>
      <sheetName val="CERTIFICATE"/>
      <sheetName val="p&amp;m"/>
      <sheetName val="discounts_XP140"/>
      <sheetName val="Design"/>
      <sheetName val="Labels"/>
      <sheetName val="BILL COV"/>
      <sheetName val="Sheet2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MASS_EXCAVAS6"/>
      <sheetName val="FOOTING_AND_EN6"/>
      <sheetName val="rcc(_sub)5"/>
      <sheetName val="Rate_analysis5"/>
      <sheetName val="MASS_EXCAVAS_x005f_x0000_E_x005f_x0002_5"/>
      <sheetName val="MASS_EXCAVAS_E_x005f_x0002_5"/>
      <sheetName val="FOOTING_AND_EN_x005f_x0000___x005f_x0001_A5"/>
      <sheetName val="Structure_Bills_Qt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MASS_EXCAVAS4"/>
      <sheetName val="FOOTING_AND_EN4"/>
      <sheetName val="rcc(_sub)3"/>
      <sheetName val="Rate_analysis3"/>
      <sheetName val="MASS_EXCAVAS_x005f_x0000_E_x005f_x0002_3"/>
      <sheetName val="MASS_EXCAVAS_E_x005f_x0002_3"/>
      <sheetName val="FOOTING_AND_EN_x005f_x0000___x005f_x0001_A3"/>
      <sheetName val="Structure_Bills_Qty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MASS_EXCAVAS3"/>
      <sheetName val="FOOTING_AND_EN3"/>
      <sheetName val="rcc(_sub)2"/>
      <sheetName val="Rate_analysis2"/>
      <sheetName val="MASS_EXCAVAS_x005f_x0000_E_x005f_x0002_2"/>
      <sheetName val="MASS_EXCAVAS_E_x005f_x0002_2"/>
      <sheetName val="FOOTING_AND_EN_x005f_x0000___x005f_x0001_A2"/>
      <sheetName val="Structure_Bills_Qt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MASS_EXCAVAS1"/>
      <sheetName val="FOOTING_AND_EN1"/>
      <sheetName val="rcc(_sub)"/>
      <sheetName val="Rate_analysis"/>
      <sheetName val="MASS_EXCAVAS_x005f_x0000_E_x005f_x0002_"/>
      <sheetName val="MASS_EXCAVAS_E_x005f_x0002_"/>
      <sheetName val="FOOTING_AND_EN_x005f_x0000___x005f_x0001_AT"/>
      <sheetName val="Structure_Bills_Qt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MASS_EXCAVAS2"/>
      <sheetName val="FOOTING_AND_EN2"/>
      <sheetName val="rcc(_sub)1"/>
      <sheetName val="Rate_analysis1"/>
      <sheetName val="MASS_EXCAVAS_x005f_x0000_E_x005f_x0002_1"/>
      <sheetName val="MASS_EXCAVAS_E_x005f_x0002_1"/>
      <sheetName val="FOOTING_AND_EN_x005f_x0000___x005f_x0001_A1"/>
      <sheetName val="Structure_Bills_Qty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MASS_EXCAVAS5"/>
      <sheetName val="FOOTING_AND_EN5"/>
      <sheetName val="rcc(_sub)4"/>
      <sheetName val="Rate_analysis4"/>
      <sheetName val="MASS_EXCAVAS_x005f_x0000_E_x005f_x0002_4"/>
      <sheetName val="MASS_EXCAVAS_E_x005f_x0002_4"/>
      <sheetName val="FOOTING_AND_EN_x005f_x0000___x005f_x0001_A4"/>
      <sheetName val="Structure_Bills_Qty4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MASS_EXCAVAS7"/>
      <sheetName val="FOOTING_AND_EN7"/>
      <sheetName val="Rate_analysis6"/>
      <sheetName val="rcc(_sub)6"/>
      <sheetName val="MASS_EXCAVAS_x005f_x0000_E_x005f_x0002_6"/>
      <sheetName val="MASS_EXCAVAS_E_x005f_x0002_6"/>
      <sheetName val="FOOTING_AND_EN_x005f_x0000___x005f_x0001_A6"/>
      <sheetName val="Structure_Bills_Qty6"/>
      <sheetName val="BILL_COV"/>
      <sheetName val="SPT vs PHI"/>
      <sheetName val="IT-Fri Base"/>
      <sheetName val="CMISFA"/>
      <sheetName val="00acttbl"/>
      <sheetName val="PSrpt25"/>
      <sheetName val="00budtbl"/>
      <sheetName val="Footings"/>
      <sheetName val="organi synthesis lab"/>
      <sheetName val="BOQ"/>
      <sheetName val="Indices"/>
      <sheetName val="GR.slab-reinft"/>
      <sheetName val="labour coeff"/>
      <sheetName val="item"/>
      <sheetName val="Wordsdata"/>
      <sheetName val="GBW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RES-PLANNING"/>
      <sheetName val="INPUT SHEET"/>
      <sheetName val="Civil Boq"/>
      <sheetName val="Ave_wtd_rates"/>
      <sheetName val="Material_"/>
      <sheetName val="Labour_&amp;_Plant"/>
      <sheetName val="Costing"/>
      <sheetName val="banilad"/>
      <sheetName val="Mactan"/>
      <sheetName val="Mandaue"/>
      <sheetName val="SCHEDULE"/>
      <sheetName val="FOOTING AND EN? _x0001_ATION"/>
      <sheetName val="detail'02"/>
      <sheetName val="FITZ MORT 94"/>
      <sheetName val="Road work"/>
      <sheetName val="Load Details(B2)"/>
      <sheetName val="ASS"/>
      <sheetName val="Cases"/>
      <sheetName val="Wgs sht - old style"/>
      <sheetName val="MECH-1"/>
      <sheetName val="Bill 1"/>
      <sheetName val="Bill 2"/>
      <sheetName val="Bill 3"/>
      <sheetName val="Bill 4"/>
      <sheetName val="Bill 5"/>
      <sheetName val="Bill 6"/>
      <sheetName val="Bill 7"/>
      <sheetName val="MASTER WORK SHEET - ESTIMATE HI"/>
      <sheetName val="final abstract"/>
      <sheetName val="Wgs_sht_-_old_style"/>
      <sheetName val="Bill_1"/>
      <sheetName val="Bill_2"/>
      <sheetName val="Bill_3"/>
      <sheetName val="Bill_4"/>
      <sheetName val="Bill_5"/>
      <sheetName val="Bill_6"/>
      <sheetName val="Bill_7"/>
      <sheetName val="MASTER_WORK_SHEET_-_ESTIMATE_HI"/>
      <sheetName val="final_abstract"/>
      <sheetName val="Wgs_sht_-_old_style1"/>
      <sheetName val="Bill_11"/>
      <sheetName val="Bill_21"/>
      <sheetName val="Bill_31"/>
      <sheetName val="Bill_41"/>
      <sheetName val="Bill_51"/>
      <sheetName val="Bill_61"/>
      <sheetName val="Bill_71"/>
      <sheetName val="MASTER_WORK_SHEET_-_ESTIMATE_H1"/>
      <sheetName val="final_abstract1"/>
      <sheetName val="Summary"/>
      <sheetName val="all item 475f,e,e1"/>
      <sheetName val="Wgs_sht_-_old_style2"/>
      <sheetName val="Bill_12"/>
      <sheetName val="Bill_22"/>
      <sheetName val="Bill_32"/>
      <sheetName val="Bill_42"/>
      <sheetName val="Bill_52"/>
      <sheetName val="Bill_62"/>
      <sheetName val="Bill_72"/>
      <sheetName val="MASTER_WORK_SHEET_-_ESTIMATE_H2"/>
      <sheetName val="final_abstract2"/>
      <sheetName val="all_item_475f,e,e1"/>
      <sheetName val="BHANDUP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MASS_EXCAVAS8"/>
      <sheetName val="FOOTING_AND_EN8"/>
      <sheetName val="Rate_analysis7"/>
      <sheetName val="rcc(_sub)7"/>
      <sheetName val="MASS_EXCAVAS_x005f_x0000_E_x005f_x0002_7"/>
      <sheetName val="MASS_EXCAVAS_E_x005f_x0002_7"/>
      <sheetName val="FOOTING_AND_EN_x005f_x0000___x005f_x0001_A7"/>
      <sheetName val="Structure_Bills_Qty7"/>
      <sheetName val="BILL_COV1"/>
      <sheetName val="SPT_vs_PHI"/>
      <sheetName val="IT-Fri_Base"/>
      <sheetName val="organi_synthesis_lab"/>
      <sheetName val="GR_slab-reinft"/>
      <sheetName val="labour_coeff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INPUT_SHEET"/>
      <sheetName val="Civil_Boq"/>
      <sheetName val="FOOTING_AND_EN?_ATION"/>
      <sheetName val="FITZ_MORT_94"/>
      <sheetName val="Road_work"/>
      <sheetName val="Load_Details(B2)"/>
      <sheetName val="Wgs_sht_-_old_style3"/>
      <sheetName val="Bill_13"/>
      <sheetName val="Bill_23"/>
      <sheetName val="Bill_33"/>
      <sheetName val="Bill_43"/>
      <sheetName val="Bill_53"/>
      <sheetName val="Bill_63"/>
      <sheetName val="Bill_73"/>
      <sheetName val="MASTER_WORK_SHEET_-_ESTIMATE_H3"/>
      <sheetName val="final_abstract3"/>
      <sheetName val="all_item_475f,e,e11"/>
      <sheetName val="FOOTING AND EN_x0000_ _x0001_AT"/>
      <sheetName val="MASS_EXCAVAS_x0000_E_x0002_5"/>
      <sheetName val="MASS_EXCAVAS_E_x0002_5"/>
      <sheetName val="FOOTING_AND_EN_x0000___x0001_A5"/>
      <sheetName val="MASS_EXCAVAS_x0000_E_x0002_3"/>
      <sheetName val="MASS_EXCAVAS_E_x0002_3"/>
      <sheetName val="FOOTING_AND_EN_x0000___x0001_A3"/>
      <sheetName val="MASS_EXCAVAS_x0000_E_x0002_2"/>
      <sheetName val="MASS_EXCAVAS_E_x0002_2"/>
      <sheetName val="FOOTING_AND_EN_x0000___x0001_A2"/>
      <sheetName val="MASS_EXCAVAS_x0000_E_x0002_"/>
      <sheetName val="MASS_EXCAVAS_E_x0002_"/>
      <sheetName val="FOOTING_AND_EN_x0000___x0001_AT"/>
      <sheetName val="MASS_EXCAVAS_x0000_E_x0002_1"/>
      <sheetName val="MASS_EXCAVAS_E_x0002_1"/>
      <sheetName val="FOOTING_AND_EN_x0000___x0001_A1"/>
      <sheetName val="MASS_EXCAVAS_x0000_E_x0002_4"/>
      <sheetName val="MASS_EXCAVAS_E_x0002_4"/>
      <sheetName val="FOOTING_AND_EN_x0000___x0001_A4"/>
      <sheetName val="MASS_EXCAVAS_x0000_E_x0002_6"/>
      <sheetName val="MASS_EXCAVAS_E_x0002_6"/>
      <sheetName val="FOOTING_AND_EN_x0000___x0001_A6"/>
      <sheetName val="MASS EXCAVASE_x0002_"/>
      <sheetName val="FOOTING AND EN _x0001_ATION"/>
      <sheetName val="FOOTING AND EN _x0001_AT"/>
      <sheetName val="MASS_EXCAVASE_x0002_5"/>
      <sheetName val="FOOTING_AND_EN__x0001_A5"/>
      <sheetName val="MASS_EXCAVASE_x0002_3"/>
      <sheetName val="FOOTING_AND_EN__x0001_A3"/>
      <sheetName val="MASS_EXCAVASE_x0002_2"/>
      <sheetName val="FOOTING_AND_EN__x0001_A2"/>
      <sheetName val="MASS_EXCAVASE_x0002_"/>
      <sheetName val="FOOTING_AND_EN__x0001_AT"/>
      <sheetName val="MASS_EXCAVASE_x0002_1"/>
      <sheetName val="FOOTING_AND_EN__x0001_A1"/>
      <sheetName val="MASS_EXCAVASE_x0002_4"/>
      <sheetName val="FOOTING_AND_EN__x0001_A4"/>
      <sheetName val="MASS_EXCAVASE_x0002_6"/>
      <sheetName val="FOOTING_AND_EN__x0001_A6"/>
      <sheetName val="keyword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MASS_EXCAVASE7"/>
      <sheetName val="MASS_EXCAVAS11"/>
      <sheetName val="MASS_EXCAVAS_E7"/>
      <sheetName val="FOOTING_AND_EN11"/>
      <sheetName val="Rate_analysis10"/>
      <sheetName val="rcc(_sub)10"/>
      <sheetName val="MASS_EXCAVAS_x005f_x0000_E_x005f_x0002_10"/>
      <sheetName val="MASS_EXCAVAS_E_x005f_x0002_10"/>
      <sheetName val="FOOTING_AND_EN_x005f_x0000___x005f_x0001_10"/>
      <sheetName val="Structure_Bills_Qty10"/>
      <sheetName val="BILL_COV4"/>
      <sheetName val="SPT_vs_PHI3"/>
      <sheetName val="IT-Fri_Base3"/>
      <sheetName val="organi_synthesis_lab3"/>
      <sheetName val="GR_slab-reinft3"/>
      <sheetName val="labour_coeff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INPUT_SHEET3"/>
      <sheetName val="Civil_Boq3"/>
      <sheetName val="FITZ_MORT_943"/>
      <sheetName val="Road_work3"/>
      <sheetName val="Load_Details(B2)3"/>
      <sheetName val="FOOTING_AND_EN_AT1"/>
      <sheetName val="MASS_EXCAVASE5"/>
      <sheetName val="MASS_EXCAVAS_E5"/>
      <sheetName val="FOOTING_AND_EN_A5"/>
      <sheetName val="MASS_EXCAVASE3"/>
      <sheetName val="MASS_EXCAVAS_E3"/>
      <sheetName val="FOOTING_AND_EN_A3"/>
      <sheetName val="MASS_EXCAVASE2"/>
      <sheetName val="MASS_EXCAVAS_E2"/>
      <sheetName val="FOOTING_AND_EN_A2"/>
      <sheetName val="FOOTING_AND_EN_AT"/>
      <sheetName val="MASS_EXCAVASE1"/>
      <sheetName val="MASS_EXCAVAS_E1"/>
      <sheetName val="FOOTING_AND_EN_A1"/>
      <sheetName val="MASS_EXCAVASE4"/>
      <sheetName val="MASS_EXCAVAS_E4"/>
      <sheetName val="FOOTING_AND_EN_A4"/>
      <sheetName val="MASS_EXCAVASE6"/>
      <sheetName val="MASS_EXCAVAS_E6"/>
      <sheetName val="FOOTING_AND_EN_A6"/>
      <sheetName val="Wgs_sht_-_old_style6"/>
      <sheetName val="Bill_16"/>
      <sheetName val="Bill_26"/>
      <sheetName val="Bill_36"/>
      <sheetName val="Bill_46"/>
      <sheetName val="Bill_56"/>
      <sheetName val="Bill_66"/>
      <sheetName val="Bill_76"/>
      <sheetName val="MASTER_WORK_SHEET_-_ESTIMATE_H6"/>
      <sheetName val="final_abstract6"/>
      <sheetName val="all_item_475f,e,e14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MASS_EXCAVAS10"/>
      <sheetName val="FOOTING_AND_EN10"/>
      <sheetName val="Rate_analysis9"/>
      <sheetName val="rcc(_sub)9"/>
      <sheetName val="MASS_EXCAVAS_x005f_x0000_E_x005f_x0002_9"/>
      <sheetName val="MASS_EXCAVAS_E_x005f_x0002_9"/>
      <sheetName val="FOOTING_AND_EN_x005f_x0000___x005f_x0001_A9"/>
      <sheetName val="Structure_Bills_Qty9"/>
      <sheetName val="BILL_COV3"/>
      <sheetName val="SPT_vs_PHI2"/>
      <sheetName val="IT-Fri_Base2"/>
      <sheetName val="organi_synthesis_lab2"/>
      <sheetName val="GR_slab-reinft2"/>
      <sheetName val="labour_coeff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INPUT_SHEET2"/>
      <sheetName val="Civil_Boq2"/>
      <sheetName val="FITZ_MORT_942"/>
      <sheetName val="Road_work2"/>
      <sheetName val="Load_Details(B2)2"/>
      <sheetName val="Wgs_sht_-_old_style5"/>
      <sheetName val="Bill_15"/>
      <sheetName val="Bill_25"/>
      <sheetName val="Bill_35"/>
      <sheetName val="Bill_45"/>
      <sheetName val="Bill_55"/>
      <sheetName val="Bill_65"/>
      <sheetName val="Bill_75"/>
      <sheetName val="MASTER_WORK_SHEET_-_ESTIMATE_H5"/>
      <sheetName val="final_abstract5"/>
      <sheetName val="all_item_475f,e,e13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MASS_EXCAVAS9"/>
      <sheetName val="FOOTING_AND_EN9"/>
      <sheetName val="Rate_analysis8"/>
      <sheetName val="rcc(_sub)8"/>
      <sheetName val="MASS_EXCAVAS_x005f_x0000_E_x005f_x0002_8"/>
      <sheetName val="MASS_EXCAVAS_E_x005f_x0002_8"/>
      <sheetName val="FOOTING_AND_EN_x005f_x0000___x005f_x0001_A8"/>
      <sheetName val="Structure_Bills_Qty8"/>
      <sheetName val="BILL_COV2"/>
      <sheetName val="SPT_vs_PHI1"/>
      <sheetName val="IT-Fri_Base1"/>
      <sheetName val="organi_synthesis_lab1"/>
      <sheetName val="GR_slab-reinft1"/>
      <sheetName val="labour_coeff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INPUT_SHEET1"/>
      <sheetName val="Civil_Boq1"/>
      <sheetName val="FITZ_MORT_941"/>
      <sheetName val="Road_work1"/>
      <sheetName val="Load_Details(B2)1"/>
      <sheetName val="Wgs_sht_-_old_style4"/>
      <sheetName val="Bill_14"/>
      <sheetName val="Bill_24"/>
      <sheetName val="Bill_34"/>
      <sheetName val="Bill_44"/>
      <sheetName val="Bill_54"/>
      <sheetName val="Bill_64"/>
      <sheetName val="Bill_74"/>
      <sheetName val="MASTER_WORK_SHEET_-_ESTIMATE_H4"/>
      <sheetName val="final_abstract4"/>
      <sheetName val="all_item_475f,e,e12"/>
      <sheetName val="7 CASHFLOW"/>
      <sheetName val="12 APPS &amp; CERTS"/>
      <sheetName val="A.O.R r1Str"/>
      <sheetName val="A.O.R r1"/>
      <sheetName val="A.O.R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STP"/>
      <sheetName val="003.03 qcs"/>
      <sheetName val="Block 02, Staircace &amp; lift head"/>
      <sheetName val="retaining wall (2)"/>
      <sheetName val="Slab"/>
      <sheetName val="factors"/>
      <sheetName val="Arc features"/>
      <sheetName val="rcc( sub)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comp(lau to det) 26.11.12"/>
      <sheetName val="Rate analysis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  <sheetName val="Bill 1"/>
      <sheetName val="Bill 2"/>
      <sheetName val="Bill 3"/>
      <sheetName val="Bill 4"/>
      <sheetName val="Bill 5"/>
      <sheetName val="Bill 6"/>
      <sheetName val="Bill 7"/>
      <sheetName val="MECH-1"/>
      <sheetName val="piling V"/>
      <sheetName val="EEV(Prilim)"/>
      <sheetName val="Building - 4"/>
      <sheetName val="SCHD OF OPENING"/>
      <sheetName val="piling_V"/>
      <sheetName val="Building_-_4"/>
      <sheetName val="SCHD_OF_OPENING"/>
      <sheetName val="Bill_1"/>
      <sheetName val="Bill_2"/>
      <sheetName val="Bill_3"/>
      <sheetName val="Bill_4"/>
      <sheetName val="Bill_5"/>
      <sheetName val="Bill_6"/>
      <sheetName val="Bill_7"/>
      <sheetName val="piling_V1"/>
      <sheetName val="Building_-_41"/>
      <sheetName val="SCHD_OF_OPENING1"/>
      <sheetName val="Bill_11"/>
      <sheetName val="Bill_21"/>
      <sheetName val="Bill_31"/>
      <sheetName val="Bill_41"/>
      <sheetName val="Bill_51"/>
      <sheetName val="Bill_61"/>
      <sheetName val="Bill_71"/>
      <sheetName val="Sheet9"/>
      <sheetName val="Bill_12"/>
      <sheetName val="Bill_22"/>
      <sheetName val="Bill_32"/>
      <sheetName val="Bill_42"/>
      <sheetName val="Bill_52"/>
      <sheetName val="Bill_62"/>
      <sheetName val="Bill_72"/>
      <sheetName val="piling_V2"/>
      <sheetName val="Building_-_42"/>
      <sheetName val="SCHD_OF_OPENING2"/>
      <sheetName val="analysis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ED  BOQ"/>
      <sheetName val="4 Annex 1 Basic rate"/>
      <sheetName val="Design"/>
      <sheetName val="FT-05-02IsoBOM"/>
      <sheetName val="Detail In Door Stad"/>
      <sheetName val="Project Details.."/>
      <sheetName val="scurve calc (2)"/>
      <sheetName val="Detail P&amp;L"/>
      <sheetName val="Assumption Sheet"/>
      <sheetName val="strain"/>
      <sheetName val="p&amp;m"/>
      <sheetName val="factors"/>
      <sheetName val="COLUMN"/>
      <sheetName val="RCC,Ret. Wall"/>
      <sheetName val="Build-up"/>
      <sheetName val="refer"/>
      <sheetName val="Load Details(B2)"/>
      <sheetName val="TBAL9697 -group wise  sdpl"/>
      <sheetName val="Gujrat"/>
      <sheetName val="SCHEDULE OF RATES"/>
      <sheetName val="Bill 3 - Site Works"/>
      <sheetName val="Legal Risk Analysis"/>
      <sheetName val="PRECAST lightconc-II"/>
      <sheetName val="APPENDIX B-1"/>
      <sheetName val="Bill 3.1"/>
      <sheetName val="CFLOW"/>
      <sheetName val="BOQ"/>
      <sheetName val="2gii"/>
      <sheetName val="analysis"/>
      <sheetName val="GR.slab-reinft"/>
      <sheetName val="schedule1"/>
      <sheetName val="Precalculation"/>
      <sheetName val="Fill this out first..."/>
      <sheetName val="Sheet3"/>
      <sheetName val="SCHEDULE (3)"/>
      <sheetName val="Database"/>
      <sheetName val="schedule nos"/>
      <sheetName val="Cable data"/>
      <sheetName val="Table"/>
      <sheetName val="Civil Works"/>
      <sheetName val="INPUT-DATA"/>
      <sheetName val="basic-data"/>
      <sheetName val="mem-property"/>
      <sheetName val="Boq Block A"/>
      <sheetName val="CABLE"/>
      <sheetName val="number"/>
      <sheetName val="sumary"/>
      <sheetName val="Rate Analysis"/>
      <sheetName val="Xenon(R2)"/>
      <sheetName val="ANAL"/>
      <sheetName val="Staff_Acco_"/>
      <sheetName val="Tel__"/>
      <sheetName val="Ext_light"/>
      <sheetName val="Staff_Acco_1"/>
      <sheetName val="Material "/>
      <sheetName val="FORM7"/>
      <sheetName val="SPT vs PHI"/>
      <sheetName val="RA-markate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Box- Girder"/>
      <sheetName val="3MLKQ"/>
      <sheetName val="Parameter"/>
      <sheetName val="1_Project_Profile"/>
      <sheetName val="Sqn_Abs_G_6_ "/>
      <sheetName val="WO_Abs _G_2_ 6 DUs"/>
      <sheetName val="Air_Abs_G_6_ 23 DUs"/>
      <sheetName val="4-Int- ele(RA)"/>
      <sheetName val="SITE OVERHEADS"/>
      <sheetName val="Estimate"/>
      <sheetName val="Detail 1A"/>
      <sheetName val="INDIGINEOUS ITEMS "/>
      <sheetName val="Basement Budget"/>
      <sheetName val="BLOCK-A (MEA.SHEET)"/>
      <sheetName val="DETAILED__BOQ"/>
      <sheetName val="4_Annex_1_Basic_rate"/>
      <sheetName val="Cable_data"/>
      <sheetName val="2004"/>
      <sheetName val="Costing"/>
      <sheetName val="BLK2"/>
      <sheetName val="BLK3"/>
      <sheetName val="E &amp; R"/>
      <sheetName val="radar"/>
      <sheetName val="UG"/>
      <sheetName val="banilad"/>
      <sheetName val="Mactan"/>
      <sheetName val="Mandaue"/>
      <sheetName val="Asia Revised 10-1-07"/>
      <sheetName val="All Capital Plan P+L 10-1-07"/>
      <sheetName val="CP08 (2)"/>
      <sheetName val="Planning File 10-1-07"/>
      <sheetName val="std"/>
      <sheetName val="Headings"/>
      <sheetName val="Break up Sheet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TB"/>
      <sheetName val="cf"/>
      <sheetName val="orders"/>
      <sheetName val="Lease rents"/>
      <sheetName val="DLC lookups"/>
      <sheetName val="CCTV_EST1"/>
      <sheetName val="Quote Sheet"/>
      <sheetName val="labour coeff"/>
      <sheetName val="Works - Quote Sheet"/>
      <sheetName val="Gen Info"/>
      <sheetName val="Indirect expenses"/>
      <sheetName val="Mat_Cost"/>
      <sheetName val="Cost_Any."/>
      <sheetName val="LIST OF MAKES"/>
      <sheetName val="Detail"/>
      <sheetName val="SPILL OVER"/>
      <sheetName val="s"/>
      <sheetName val="Loads"/>
      <sheetName val="Rate"/>
      <sheetName val="Codes"/>
      <sheetName val="BHANDUP"/>
      <sheetName val="macros"/>
      <sheetName val="jobhist"/>
      <sheetName val="BULook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Sheet2"/>
      <sheetName val="MASTER_RATE ANALYSIS"/>
      <sheetName val="Mat.Cost"/>
      <sheetName val="Bed Class"/>
      <sheetName val="Cd"/>
      <sheetName val="DATA"/>
      <sheetName val="DTF Summary"/>
      <sheetName val="Form 6"/>
      <sheetName val="BOQ_Direct_selling cost"/>
      <sheetName val="#REF!"/>
      <sheetName val="VCH-SLC"/>
      <sheetName val="Supplier"/>
      <sheetName val="WWR"/>
      <sheetName val="GF Columns"/>
      <sheetName val="Cable-data"/>
      <sheetName val="Summary"/>
      <sheetName val="UNP-NCW "/>
      <sheetName val="Cover"/>
      <sheetName val="ACS(1)"/>
      <sheetName val="FAS-C(4)"/>
      <sheetName val="사진"/>
      <sheetName val="Intro.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Material"/>
      <sheetName val="Zone"/>
      <sheetName val="Vendor"/>
      <sheetName val="Elite 1 - MBCL"/>
      <sheetName val="Cost summary"/>
      <sheetName val="Intro"/>
      <sheetName val="01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Estimation"/>
      <sheetName val="concrete"/>
      <sheetName val="beam-reinft-IIInd floor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A.O.R."/>
      <sheetName val="Annex"/>
      <sheetName val="calcul"/>
      <sheetName val="T1 WO"/>
      <sheetName val="Maint"/>
      <sheetName val="Housek"/>
      <sheetName val="外気負荷"/>
      <sheetName val="FF Inst RA 08 Inst 03"/>
      <sheetName val="SCHEDULE"/>
      <sheetName val="GBW"/>
      <sheetName val="Labels"/>
      <sheetName val=" IO List"/>
      <sheetName val="Transfer"/>
      <sheetName val="Cost Index"/>
      <sheetName val="Legend"/>
      <sheetName val="Indirect_x0005__x0000__x0000__x0000__x0000_쌳ᎈ駜/"/>
      <sheetName val="REf"/>
      <sheetName val="saihous.ele"/>
      <sheetName val="SSR _ NSSR Market final"/>
      <sheetName val="Bidform"/>
      <sheetName val="M+MC"/>
      <sheetName val="1.00"/>
      <sheetName val="SUMMARY-client"/>
      <sheetName val="RA"/>
      <sheetName val="Blr hire"/>
      <sheetName val="STAFFSCHED "/>
      <sheetName val="DG Works (Supply)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eam-reinft-machine_rm1"/>
      <sheetName val="T1_WO1"/>
      <sheetName val="Slab"/>
      <sheetName val="Staff_Acco_10"/>
      <sheetName val="Tel__5"/>
      <sheetName val="Ext_light5"/>
      <sheetName val="procurement"/>
      <sheetName val="col-reinft1"/>
      <sheetName val="Basic Rates"/>
      <sheetName val="Basic"/>
      <sheetName val="Lowside"/>
      <sheetName val="VIWSCo1"/>
      <sheetName val="ecc_res"/>
      <sheetName val="bs BP 04 SA"/>
      <sheetName val="FitOutConfCentre"/>
      <sheetName val="1-Pop Proj"/>
      <sheetName val="Project_Brief"/>
      <sheetName val="Indirect_x0005_"/>
      <sheetName val="Chennai"/>
      <sheetName val="Rollup"/>
      <sheetName val="STP"/>
      <sheetName val="Staff_Acco_11"/>
      <sheetName val="4_Annex_1_Basic_rate5"/>
      <sheetName val="DETAILED__BOQ5"/>
      <sheetName val="doq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Indirect_x0005_????쌳ᎈ駜/"/>
      <sheetName val=" B3"/>
      <sheetName val=" B1"/>
      <sheetName val="SCH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troduction"/>
      <sheetName val="Old"/>
      <sheetName val="Operating Statistics"/>
      <sheetName val="Financials"/>
      <sheetName val="A-General"/>
      <sheetName val="CERTIFICATE"/>
      <sheetName val="220 11  BS "/>
      <sheetName val="PCC"/>
      <sheetName val="Annexue B"/>
      <sheetName val="Desgn(zone I)"/>
      <sheetName val="Lead"/>
      <sheetName val="basdat"/>
      <sheetName val="Elect."/>
      <sheetName val="Lstsub"/>
      <sheetName val="$ KURLARI"/>
      <sheetName val="Indirect_x0005__x0000__x0000__x0000__x0000_쌳ᎈ駜_"/>
      <sheetName val="Indirect_x0005__x0000__x0000__"/>
      <sheetName val="Boq (Main Building)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Basement  Works"/>
      <sheetName val="Cover sheet"/>
      <sheetName val="AOQ-new "/>
      <sheetName val="water prop."/>
      <sheetName val="upa"/>
      <sheetName val="Summary Transformers"/>
      <sheetName val="Total  Amount"/>
      <sheetName val="Civil BOQ"/>
      <sheetName val="P&amp;LSum"/>
      <sheetName val="주관사업"/>
      <sheetName val="149"/>
      <sheetName val="D2_CO"/>
      <sheetName val="EMLWorkstations"/>
      <sheetName val="EMLLaptops"/>
      <sheetName val="EMLServers"/>
      <sheetName val="PA- Consutant "/>
      <sheetName val="10. &amp; 11. Rate Code &amp; BQ"/>
      <sheetName val="11-hsd"/>
      <sheetName val="2-utility"/>
      <sheetName val="Angebot18.7."/>
      <sheetName val="RES-PLANNING"/>
      <sheetName val="INPUT SHEET"/>
      <sheetName val="Macro1"/>
      <sheetName val="Names&amp;Cases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Indirect_x0005_____쌳ᎈ駜_"/>
      <sheetName val="[saihous.ele.xls]Indirect_x0005__x0000__x0000__x0000__x0000_"/>
      <sheetName val="[saihous.ele.xls]Indirect_x0005_????"/>
      <sheetName val="final abstract"/>
      <sheetName val="_IO_List"/>
      <sheetName val="Cost_Index"/>
      <sheetName val="Indirect쌳ᎈ駜/"/>
      <sheetName val="saihous_ele"/>
      <sheetName val="SSR___NSSR_Market_final"/>
      <sheetName val="STAFFSCHED_"/>
      <sheetName val="Basic_Rates"/>
      <sheetName val="BS1"/>
      <sheetName val="RMes"/>
      <sheetName val="[saihous.ele.xls]Indirect_x0005__x0000_⽼؃ᅜ"/>
      <sheetName val="FINOLEX"/>
      <sheetName val="Set"/>
      <sheetName val="SPILL OVER PROJECTIONS"/>
      <sheetName val="bs_BP_04_SA"/>
      <sheetName val="DG_Works_(Supply)"/>
      <sheetName val="BC &amp; MNB 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MAIN FILE 9-24-07"/>
      <sheetName val="DG "/>
      <sheetName val="Basic Resources"/>
      <sheetName val="PRECAST_lightconc-II10"/>
      <sheetName val="APPENDIX_B-110"/>
      <sheetName val="Bill_3_110"/>
      <sheetName val="Fill_this_out_first___9"/>
      <sheetName val="Cable_data10"/>
      <sheetName val="Civil_Works9"/>
      <sheetName val="E_&amp;_R9"/>
      <sheetName val="Boq_Block_A9"/>
      <sheetName val="Material_9"/>
      <sheetName val="SPT_vs_PHI9"/>
      <sheetName val="SCHEDULE_(3)9"/>
      <sheetName val="schedule_nos9"/>
      <sheetName val="SITE_OVERHEADS9"/>
      <sheetName val="Asia_Revised_10-1-079"/>
      <sheetName val="All_Capital_Plan_P+L_10-1-079"/>
      <sheetName val="CP08_(2)9"/>
      <sheetName val="Planning_File_10-1-079"/>
      <sheetName val="IO_List9"/>
      <sheetName val="Pipe_Supports9"/>
      <sheetName val="BOQ_(2)9"/>
      <sheetName val="INDIGINEOUS_ITEMS_9"/>
      <sheetName val="Box-_Girder9"/>
      <sheetName val="Sqn_Abs_G_6__9"/>
      <sheetName val="WO_Abs__G_2__6_DUs9"/>
      <sheetName val="Air_Abs_G_6__23_DUs9"/>
      <sheetName val="4-Int-_ele(RA)9"/>
      <sheetName val="Detail_1A9"/>
      <sheetName val="BLOCK-A_(MEA_SHEET)9"/>
      <sheetName val="Basement_Budget9"/>
      <sheetName val="Lease_rents9"/>
      <sheetName val="DLC_lookups9"/>
      <sheetName val="Quote_Sheet9"/>
      <sheetName val="labour_coeff9"/>
      <sheetName val="Works_-_Quote_Sheet9"/>
      <sheetName val="Gen_Info9"/>
      <sheetName val="Indirect_expenses9"/>
      <sheetName val="Cost_Any_9"/>
      <sheetName val="LIST_OF_MAKES9"/>
      <sheetName val="Break_up_Sheet9"/>
      <sheetName val="SPILL_OVER9"/>
      <sheetName val="Mat_Cost9"/>
      <sheetName val="Bed_Class8"/>
      <sheetName val="Pile_cap8"/>
      <sheetName val="DTF_Summary8"/>
      <sheetName val="Form_68"/>
      <sheetName val="BOQ_Direct_selling_cost8"/>
      <sheetName val="GF_Columns8"/>
      <sheetName val="UNP-NCW_8"/>
      <sheetName val="MASTER_RATE_ANALYSIS8"/>
      <sheetName val="Intro_7"/>
      <sheetName val="Elite_1_-_MBCL7"/>
      <sheetName val="Cost_summary7"/>
      <sheetName val="Contract_BOQ7"/>
      <sheetName val="specification_options7"/>
      <sheetName val="key_dates7"/>
      <sheetName val="beam-reinft-machine_rm7"/>
      <sheetName val="T1_WO7"/>
      <sheetName val="Direct_cost_shed_A-2_7"/>
      <sheetName val="_Resource_list7"/>
      <sheetName val="THANE_SITE7"/>
      <sheetName val="BOQ_Distribution7"/>
      <sheetName val="M_R_List_(2)3"/>
      <sheetName val="Balance_Sheet_3"/>
      <sheetName val="beam-reinft-IIInd_floor3"/>
      <sheetName val="A_O_R_3"/>
      <sheetName val="FF_Inst_RA_08_Inst_037"/>
      <sheetName val="lists"/>
      <sheetName val="#3E1_GCR"/>
      <sheetName val=" GULF"/>
      <sheetName val="Calculations"/>
      <sheetName val="Material List "/>
      <sheetName val="Setting"/>
      <sheetName val="Summary_Bank"/>
      <sheetName val="Structure Bills Qty"/>
      <sheetName val="Citrix"/>
      <sheetName val="BM"/>
      <sheetName val="Config"/>
      <sheetName val=""/>
      <sheetName val="Material Rate"/>
      <sheetName val="2nd "/>
      <sheetName val="shuttering"/>
      <sheetName val="Footings"/>
      <sheetName val="IDC"/>
      <sheetName val="Basic Details"/>
      <sheetName val="BS Groupings"/>
      <sheetName val="PL Groupings"/>
      <sheetName val="Enquire"/>
      <sheetName val="BALAN1"/>
      <sheetName val="SC Cost MAR 02"/>
      <sheetName val="Indirect쌳ᎈ駜_"/>
      <sheetName val="Break_Up"/>
      <sheetName val="BUDGET"/>
      <sheetName val="AoR Finishing"/>
      <sheetName val="CABLERET"/>
      <sheetName val="SubAnlysis"/>
      <sheetName val="B1"/>
      <sheetName val="[saihous.ele.xls]Indirect퀀《혂൧_x0001__x0000_"/>
      <sheetName val="MTO REV.0"/>
      <sheetName val="Linked Lead"/>
      <sheetName val="_IO_List1"/>
      <sheetName val="Cost_Index1"/>
      <sheetName val="saihous_ele1"/>
      <sheetName val="SSR___NSSR_Market_final1"/>
      <sheetName val="STAFFSCHED_1"/>
      <sheetName val="Basic_Rates1"/>
      <sheetName val="Blr_hire"/>
      <sheetName val="1-Pop_Proj"/>
      <sheetName val="Indirect"/>
      <sheetName val="1_00"/>
      <sheetName val="Indirect????쌳ᎈ駜/"/>
      <sheetName val="220_11__BS_"/>
      <sheetName val="_B3"/>
      <sheetName val="_B1"/>
      <sheetName val="Operating_Statistics"/>
      <sheetName val="Annexue_B"/>
      <sheetName val="Elect_"/>
      <sheetName val="Indirect_"/>
      <sheetName val="Desgn(zone_I)"/>
      <sheetName val="$_KURLARI"/>
      <sheetName val="Boq_(Main_Building)"/>
      <sheetName val="APPENDIX_B-111"/>
      <sheetName val="Bill_3_111"/>
      <sheetName val="PRECAST_lightconc-II11"/>
      <sheetName val="Fill_this_out_first___10"/>
      <sheetName val="INDIGINEOUS_ITEMS_10"/>
      <sheetName val="Cable_data11"/>
      <sheetName val="Material_10"/>
      <sheetName val="SPT_vs_PHI10"/>
      <sheetName val="Civil_Works10"/>
      <sheetName val="Basement_Budget10"/>
      <sheetName val="Asia_Revised_10-1-0710"/>
      <sheetName val="All_Capital_Plan_P+L_10-1-0710"/>
      <sheetName val="CP08_(2)10"/>
      <sheetName val="Planning_File_10-1-0710"/>
      <sheetName val="SITE_OVERHEADS10"/>
      <sheetName val="Break_up_Sheet10"/>
      <sheetName val="Boq_Block_A10"/>
      <sheetName val="IO_List10"/>
      <sheetName val="Pipe_Supports10"/>
      <sheetName val="BOQ_(2)10"/>
      <sheetName val="SCHEDULE_(3)10"/>
      <sheetName val="schedule_nos10"/>
      <sheetName val="Box-_Girder10"/>
      <sheetName val="Sqn_Abs_G_6__10"/>
      <sheetName val="WO_Abs__G_2__6_DUs10"/>
      <sheetName val="Air_Abs_G_6__23_DUs10"/>
      <sheetName val="4-Int-_ele(RA)10"/>
      <sheetName val="Detail_1A10"/>
      <sheetName val="BLOCK-A_(MEA_SHEET)10"/>
      <sheetName val="labour_coeff10"/>
      <sheetName val="Works_-_Quote_Sheet10"/>
      <sheetName val="E_&amp;_R10"/>
      <sheetName val="MASTER_RATE_ANALYSIS9"/>
      <sheetName val="Mat_Cost10"/>
      <sheetName val="DLC_lookups10"/>
      <sheetName val="Gen_Info10"/>
      <sheetName val="Indirect_expenses10"/>
      <sheetName val="Quote_Sheet10"/>
      <sheetName val="Cost_Any_10"/>
      <sheetName val="LIST_OF_MAKES10"/>
      <sheetName val="Pile_cap9"/>
      <sheetName val="Lease_rents10"/>
      <sheetName val="SPILL_OVER10"/>
      <sheetName val="Bed_Class9"/>
      <sheetName val="DTF_Summary9"/>
      <sheetName val="Form_69"/>
      <sheetName val="BOQ_Direct_selling_cost9"/>
      <sheetName val="GF_Columns9"/>
      <sheetName val="UNP-NCW_9"/>
      <sheetName val="Intro_8"/>
      <sheetName val="Elite_1_-_MBCL8"/>
      <sheetName val="Cost_summary8"/>
      <sheetName val="Contract_BOQ8"/>
      <sheetName val="beam-reinft-machine_rm8"/>
      <sheetName val="T1_WO8"/>
      <sheetName val="Direct_cost_shed_A-2_8"/>
      <sheetName val="_Resource_list8"/>
      <sheetName val="THANE_SITE8"/>
      <sheetName val="BOQ_Distribution8"/>
      <sheetName val="key_dates8"/>
      <sheetName val="specification_options8"/>
      <sheetName val="beam-reinft-IIInd_floor4"/>
      <sheetName val="A_O_R_4"/>
      <sheetName val="FF_Inst_RA_08_Inst_038"/>
      <sheetName val="_IO_List2"/>
      <sheetName val="Cost_Index2"/>
      <sheetName val="saihous_ele2"/>
      <sheetName val="M_R_List_(2)4"/>
      <sheetName val="Balance_Sheet_4"/>
      <sheetName val="SSR___NSSR_Market_final2"/>
      <sheetName val="STAFFSCHED_2"/>
      <sheetName val="Basic_Rates2"/>
      <sheetName val="bs_BP_04_SA1"/>
      <sheetName val="Blr_hire1"/>
      <sheetName val="1-Pop_Proj1"/>
      <sheetName val="1_001"/>
      <sheetName val="DG_Works_(Supply)1"/>
      <sheetName val="220_11__BS_1"/>
      <sheetName val="_B31"/>
      <sheetName val="_B11"/>
      <sheetName val="Operating_Statistics1"/>
      <sheetName val="Annexue_B1"/>
      <sheetName val="Elect_1"/>
      <sheetName val="Desgn(zone_I)1"/>
      <sheetName val="$_KURLARI1"/>
      <sheetName val="Boq_(Main_Building)1"/>
      <sheetName val="Civil_BOQ"/>
      <sheetName val="APPENDIX_B-112"/>
      <sheetName val="Bill_3_112"/>
      <sheetName val="PRECAST_lightconc-II12"/>
      <sheetName val="Fill_this_out_first___11"/>
      <sheetName val="INDIGINEOUS_ITEMS_11"/>
      <sheetName val="Cable_data12"/>
      <sheetName val="Material_11"/>
      <sheetName val="SPT_vs_PHI11"/>
      <sheetName val="Civil_Works11"/>
      <sheetName val="Basement_Budget11"/>
      <sheetName val="Asia_Revised_10-1-0711"/>
      <sheetName val="All_Capital_Plan_P+L_10-1-0711"/>
      <sheetName val="CP08_(2)11"/>
      <sheetName val="Planning_File_10-1-0711"/>
      <sheetName val="SITE_OVERHEADS11"/>
      <sheetName val="Break_up_Sheet11"/>
      <sheetName val="Boq_Block_A11"/>
      <sheetName val="IO_List11"/>
      <sheetName val="Pipe_Supports11"/>
      <sheetName val="BOQ_(2)11"/>
      <sheetName val="SCHEDULE_(3)11"/>
      <sheetName val="schedule_nos11"/>
      <sheetName val="Box-_Girder11"/>
      <sheetName val="Sqn_Abs_G_6__11"/>
      <sheetName val="WO_Abs__G_2__6_DUs11"/>
      <sheetName val="Air_Abs_G_6__23_DUs11"/>
      <sheetName val="4-Int-_ele(RA)11"/>
      <sheetName val="Detail_1A11"/>
      <sheetName val="BLOCK-A_(MEA_SHEET)11"/>
      <sheetName val="labour_coeff11"/>
      <sheetName val="Works_-_Quote_Sheet11"/>
      <sheetName val="E_&amp;_R11"/>
      <sheetName val="MASTER_RATE_ANALYSIS10"/>
      <sheetName val="Mat_Cost11"/>
      <sheetName val="DLC_lookups11"/>
      <sheetName val="Gen_Info11"/>
      <sheetName val="Indirect_expenses11"/>
      <sheetName val="Quote_Sheet11"/>
      <sheetName val="Cost_Any_11"/>
      <sheetName val="LIST_OF_MAKES11"/>
      <sheetName val="Pile_cap10"/>
      <sheetName val="Lease_rents11"/>
      <sheetName val="SPILL_OVER11"/>
      <sheetName val="Bed_Class10"/>
      <sheetName val="DTF_Summary10"/>
      <sheetName val="Form_610"/>
      <sheetName val="BOQ_Direct_selling_cost10"/>
      <sheetName val="GF_Columns10"/>
      <sheetName val="UNP-NCW_10"/>
      <sheetName val="Intro_9"/>
      <sheetName val="Elite_1_-_MBCL9"/>
      <sheetName val="Cost_summary9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key_dates9"/>
      <sheetName val="specification_options9"/>
      <sheetName val="beam-reinft-IIInd_floor5"/>
      <sheetName val="A_O_R_5"/>
      <sheetName val="FF_Inst_RA_08_Inst_039"/>
      <sheetName val="_IO_List3"/>
      <sheetName val="Cost_Index3"/>
      <sheetName val="saihous_ele3"/>
      <sheetName val="M_R_List_(2)5"/>
      <sheetName val="Balance_Sheet_5"/>
      <sheetName val="SSR___NSSR_Market_final3"/>
      <sheetName val="STAFFSCHED_3"/>
      <sheetName val="Basic_Rates3"/>
      <sheetName val="bs_BP_04_SA2"/>
      <sheetName val="Blr_hire2"/>
      <sheetName val="1-Pop_Proj2"/>
      <sheetName val="1_002"/>
      <sheetName val="DG_Works_(Supply)2"/>
      <sheetName val="220_11__BS_2"/>
      <sheetName val="_B32"/>
      <sheetName val="_B12"/>
      <sheetName val="Operating_Statistics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Basement__Works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Preisbildungsblatt"/>
      <sheetName val="Kosten"/>
      <sheetName val="Meas.-Hotel Part"/>
      <sheetName val="Filter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Lead (Final)"/>
      <sheetName val="Column BBS-Block9"/>
      <sheetName val="Cover_sheet"/>
      <sheetName val="AOQ-new_"/>
      <sheetName val="water_prop_"/>
      <sheetName val="BC_&amp;_MNB_"/>
      <sheetName val="Resource"/>
      <sheetName val="288-1"/>
      <sheetName val="Timesheet"/>
      <sheetName val="Analysis-NH-Roads"/>
      <sheetName val="Materials "/>
      <sheetName val="ONE TIME"/>
      <sheetName val="[saihous.ele.xls]Indirect쌳ᎈ駜/"/>
      <sheetName val="wordsdata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Fin Sum"/>
      <sheetName val="L (4)"/>
      <sheetName val="PRICE-COMP"/>
      <sheetName val="Formulas"/>
      <sheetName val="A"/>
      <sheetName val="Measurment"/>
      <sheetName val="Indirect_x0005_????"/>
      <sheetName val="Indirect퀀《혂൧_x0001_"/>
      <sheetName val="Core Data"/>
      <sheetName val="gen"/>
      <sheetName val="Monthly Budget Summary"/>
      <sheetName val="GUT (2)"/>
      <sheetName val="ACE-OUT"/>
      <sheetName val="Detail-Singly"/>
      <sheetName val="TORRENT CEMENT"/>
      <sheetName val="Basis"/>
      <sheetName val="Staff_Acco_48"/>
      <sheetName val="Tel__24"/>
      <sheetName val="Ext_light24"/>
      <sheetName val="Staff_Acco_49"/>
      <sheetName val="4_Annex_1_Basic_rate24"/>
      <sheetName val="DETAILED__BOQ24"/>
      <sheetName val="Detail_In_Door_Stad24"/>
      <sheetName val="Project_Details__24"/>
      <sheetName val="SCHEDULE_OF_RATES23"/>
      <sheetName val="TBAL9697_-group_wise__sdpl24"/>
      <sheetName val="Detail_P&amp;L23"/>
      <sheetName val="Assumption_Sheet23"/>
      <sheetName val="scurve_calc_(2)24"/>
      <sheetName val="RCC,Ret__Wall24"/>
      <sheetName val="Load_Details(B2)24"/>
      <sheetName val="Legal_Risk_Analysis23"/>
      <sheetName val="GR_slab-reinft23"/>
      <sheetName val="Bill_3_-_Site_Works23"/>
      <sheetName val="Rate_Analysis23"/>
      <sheetName val="PA-_Consutant_"/>
      <sheetName val="[saihous_ele_xls]Indirect"/>
      <sheetName val="Indirect____쌳ᎈ駜_"/>
      <sheetName val="[saihous_ele_xls]Indirect????"/>
      <sheetName val="10__&amp;_11__Rate_Code_&amp;_BQ"/>
      <sheetName val="Summary_Transformers"/>
      <sheetName val="Total__Amount"/>
      <sheetName val="11B_"/>
      <sheetName val="Angebot18_7_"/>
      <sheetName val="SPILL_OVER_PROJECTIONS"/>
      <sheetName val="PRSH"/>
      <sheetName val="Indirect_x005f_x0005_"/>
      <sheetName val="Indirect_x005f_x0005__x005f_x0000__x005f_x0000__"/>
      <sheetName val="GN-ST-10"/>
      <sheetName val="AutoOpen Stub Data"/>
      <sheetName val="Pay_Sep06"/>
      <sheetName val="Labour &amp; Plant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Basic_Resources"/>
      <sheetName val="BC_&amp;_MNB_1"/>
      <sheetName val="MAIN_FILE_9-24-07"/>
      <sheetName val="DG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saihous.ele.xls"/>
      <sheetName val="dBase"/>
      <sheetName val="beam-reinft"/>
      <sheetName val="Z1_DATA"/>
      <sheetName val="MHNO_LEV"/>
      <sheetName val="Sqn-Abs(G+6) "/>
      <sheetName val="WO-Abs (G+2) 6 DUs"/>
      <sheetName val="Air-Abs(G+6) 23 DUs"/>
      <sheetName val="CFForecast detail"/>
      <sheetName val="BAL SHEET"/>
      <sheetName val="foundation(V)"/>
      <sheetName val="CLAY"/>
      <sheetName val="BM-HOOP"/>
      <sheetName val="PRECAST lightconc_II"/>
      <sheetName val="Sensitivity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Con"/>
      <sheetName val="Allg. Angaben"/>
      <sheetName val="Auswahl"/>
      <sheetName val="BoQ-1"/>
      <sheetName val="BoQ-2"/>
      <sheetName val="Labor abs-PW"/>
      <sheetName val="Labor abs-NMR"/>
      <sheetName val="Quotation"/>
      <sheetName val="organi synthesis lab"/>
      <sheetName val="Format 1.9 Ph-1"/>
      <sheetName val="reference sheet "/>
      <sheetName val="Road data"/>
      <sheetName val="Road Detail Est."/>
      <sheetName val="공장별판관비배부"/>
      <sheetName val="[saihous.ele.xls]Indirect_x0005__x0000_堀와6_x0000_"/>
      <sheetName val="Summary-margin calc"/>
      <sheetName val="CABLES DATA"/>
      <sheetName val="Capex-fixed"/>
      <sheetName val="NLD - Assum"/>
      <sheetName val="Labour Rate "/>
      <sheetName val="DashboardQuestion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8th  floor Beams"/>
      <sheetName val="QAQC"/>
      <sheetName val="M.B.T-16"/>
      <sheetName val="FITZ MORT 94"/>
      <sheetName val="Beam-Schedule-1"/>
      <sheetName val="BASIC MATERIALS"/>
      <sheetName val="Final Bill"/>
      <sheetName val="BST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VI Floor Beam "/>
      <sheetName val="Step 1"/>
      <sheetName val="DG-YARD"/>
      <sheetName val="PHOTO(9)"/>
      <sheetName val="PHOTOCALL(8)"/>
      <sheetName val="Equipment Information"/>
      <sheetName val="Equipment Block"/>
      <sheetName val="1-Excavation"/>
      <sheetName val="2-Substructure"/>
      <sheetName val="3-Concrete"/>
      <sheetName val="4-Masonry"/>
      <sheetName val="5-Thermal &amp; Moisture"/>
      <sheetName val="Col-Schedule"/>
      <sheetName val="WORK TABLE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Stress Calculation"/>
      <sheetName val="C Sum"/>
      <sheetName val="A Sum"/>
      <sheetName val="[saihous.ele.xls]Indirect_x0005_"/>
      <sheetName val="[saihous.ele.xls]Indirect퀀《혂൧_x0001_"/>
      <sheetName val="Boq- Civil"/>
      <sheetName val="Publicbuilding"/>
      <sheetName val="DATA 2"/>
      <sheetName val="Ring Details"/>
      <sheetName val="[saihous.ele.xls]Indirect_x0005__x0000_ം핤࢐"/>
      <sheetName val="SUMMARY - PART-I-BUILDING"/>
      <sheetName val="Break_Up (bc)"/>
      <sheetName val="Break_Up (bc1)"/>
      <sheetName val="Break_Up (bc2)"/>
      <sheetName val="Comparison"/>
      <sheetName val="LEVEL SHEET"/>
      <sheetName val="GLOBAL_REFERRENCE_SHEET"/>
      <sheetName val="CONSTANT"/>
      <sheetName val="SILICATE"/>
      <sheetName val="Raw material"/>
      <sheetName val="keyword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Assumption Inputs"/>
      <sheetName val="CBL01"/>
      <sheetName val="MMt"/>
      <sheetName val="Beam-design exp"/>
      <sheetName val="A301 Kalk"/>
      <sheetName val="Rate Ana"/>
      <sheetName val="RIP1"/>
      <sheetName val="Manpower"/>
      <sheetName val="DATA_PILE_BG"/>
      <sheetName val="DATA_PCC"/>
      <sheetName val="DATA_PILECAP"/>
      <sheetName val="DATA_PILE_RT2"/>
      <sheetName val="DATA_PILE_RT1 "/>
      <sheetName val="DATA_PILE _SM"/>
      <sheetName val="_saihous.ele.xls_Indirect_x0005_"/>
      <sheetName val="_saihous.ele.xls_Indirect_x0005_____"/>
      <sheetName val="_saihous.ele.xls_Indirect퀀《혂൧_x0001_"/>
      <sheetName val="_saihous.ele.xls_Indirect쌳ᎈ駜_"/>
      <sheetName val="coa_ramco_168"/>
      <sheetName val="RA_markate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SOR"/>
      <sheetName val="Jan Volume"/>
      <sheetName val="DOOR-WIND"/>
      <sheetName val="boq actual"/>
      <sheetName val="Detailed Summary (4)"/>
      <sheetName val="[saihous.ele.xls]Indirect_x0005__x0000__x0000__xdfa0_."/>
      <sheetName val="[saihous.ele.xls]Indirect_x0005__x0000__x0000__xdb20__x001f_"/>
      <sheetName val="loadcal"/>
      <sheetName val="REL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[saihous_ele_xls]Indirect_"/>
      <sheetName val="INPUT_SHEET"/>
      <sheetName val="Sweeper_Machine"/>
      <sheetName val="HP(9_200)"/>
      <sheetName val="BAL_SHEET"/>
      <sheetName val="Final_Bill"/>
      <sheetName val="_GULF2"/>
      <sheetName val="Pier_calculation"/>
      <sheetName val="Distribution_-_Qty_&amp;_Amount"/>
      <sheetName val="Fin_Sum"/>
      <sheetName val="33 kV-Eqpt.fdn."/>
      <sheetName val="17"/>
      <sheetName val="Cut &amp; Sew"/>
      <sheetName val="Name List"/>
      <sheetName val="Main-Material"/>
      <sheetName val="ANNEXURE-A"/>
      <sheetName val="Tong hop DT XDCT"/>
      <sheetName val="TH_CPTB"/>
      <sheetName val="TMDT"/>
      <sheetName val="Overall Summary"/>
      <sheetName val="Summary_CFA total - CP1 &amp; CP2"/>
      <sheetName val="D1_CO"/>
      <sheetName val="Schlüss Inh-EF"/>
      <sheetName val="VS배관내역서"/>
      <sheetName val="Master Data"/>
      <sheetName val="BOQ LT"/>
      <sheetName val="AOR"/>
      <sheetName val="Capex"/>
      <sheetName val="DSLP"/>
      <sheetName val="Dtype-Civil"/>
      <sheetName val="girder"/>
      <sheetName val="macro"/>
      <sheetName val="WBS"/>
      <sheetName val="Angebot18_7_1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Intro_13"/>
      <sheetName val="A_O_R_13"/>
      <sheetName val="Cost_summary13"/>
      <sheetName val="Direct_cost_shed_A-2_13"/>
      <sheetName val="_Resource_list13"/>
      <sheetName val="THANE_SITE13"/>
      <sheetName val="BOQ_Distribution13"/>
      <sheetName val="key_dates13"/>
      <sheetName val="specification_options13"/>
      <sheetName val="Elite_1_-_MBCL13"/>
      <sheetName val="M_R_List_(2)13"/>
      <sheetName val="Balance_Sheet_13"/>
      <sheetName val="A_O_R_9"/>
      <sheetName val="M_R_List_(2)9"/>
      <sheetName val="Balance_Sheet_9"/>
      <sheetName val="A_O_R_10"/>
      <sheetName val="M_R_List_(2)10"/>
      <sheetName val="Balance_Sheet_10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PPENDIX_B-116"/>
      <sheetName val="Bill_3_116"/>
      <sheetName val="Cable_data16"/>
      <sheetName val="PRECAST_lightconc-II16"/>
      <sheetName val="BLOCK-A_(MEA_SHEET)15"/>
      <sheetName val="Asia_Revised_10-1-0715"/>
      <sheetName val="All_Capital_Plan_P+L_10-1-0715"/>
      <sheetName val="CP08_(2)15"/>
      <sheetName val="Planning_File_10-1-0715"/>
      <sheetName val="SITE_OVERHEADS15"/>
      <sheetName val="Civil_Works15"/>
      <sheetName val="Material_15"/>
      <sheetName val="SPT_vs_PHI15"/>
      <sheetName val="Fill_this_out_first___15"/>
      <sheetName val="IO_List15"/>
      <sheetName val="Pipe_Supports15"/>
      <sheetName val="BOQ_(2)15"/>
      <sheetName val="SCHEDULE_(3)15"/>
      <sheetName val="schedule_nos15"/>
      <sheetName val="Boq_Block_A15"/>
      <sheetName val="Sqn_Abs_G_6__15"/>
      <sheetName val="WO_Abs__G_2__6_DUs15"/>
      <sheetName val="Air_Abs_G_6__23_DUs15"/>
      <sheetName val="4-Int-_ele(RA)15"/>
      <sheetName val="INDIGINEOUS_ITEMS_15"/>
      <sheetName val="Box-_Girder15"/>
      <sheetName val="Lease_rents15"/>
      <sheetName val="DLC_lookups15"/>
      <sheetName val="Quote_Sheet15"/>
      <sheetName val="labour_coeff15"/>
      <sheetName val="Works_-_Quote_Sheet15"/>
      <sheetName val="Gen_Info15"/>
      <sheetName val="Indirect_expenses15"/>
      <sheetName val="Cost_Any_15"/>
      <sheetName val="LIST_OF_MAKES15"/>
      <sheetName val="Detail_1A15"/>
      <sheetName val="Basement_Budget15"/>
      <sheetName val="Break_up_Sheet15"/>
      <sheetName val="E_&amp;_R15"/>
      <sheetName val="Bed_Class14"/>
      <sheetName val="Pile_cap14"/>
      <sheetName val="Mat_Cost15"/>
      <sheetName val="SPILL_OVER15"/>
      <sheetName val="DTF_Summary14"/>
      <sheetName val="UNP-NCW_14"/>
      <sheetName val="GF_Columns14"/>
      <sheetName val="Form_614"/>
      <sheetName val="BOQ_Direct_selling_cost14"/>
      <sheetName val="MASTER_RATE_ANALYSIS14"/>
      <sheetName val="Intro_14"/>
      <sheetName val="A_O_R_14"/>
      <sheetName val="Cost_summary14"/>
      <sheetName val="Direct_cost_shed_A-2_14"/>
      <sheetName val="_Resource_list14"/>
      <sheetName val="THANE_SITE14"/>
      <sheetName val="BOQ_Distribution14"/>
      <sheetName val="key_dates14"/>
      <sheetName val="specification_options14"/>
      <sheetName val="Elite_1_-_MBCL14"/>
      <sheetName val="M_R_List_(2)14"/>
      <sheetName val="Balance_Sheet_14"/>
      <sheetName val="APPENDIX_B-117"/>
      <sheetName val="Bill_3_117"/>
      <sheetName val="Cable_data17"/>
      <sheetName val="PRECAST_lightconc-II17"/>
      <sheetName val="BLOCK-A_(MEA_SHEET)16"/>
      <sheetName val="Asia_Revised_10-1-0716"/>
      <sheetName val="All_Capital_Plan_P+L_10-1-0716"/>
      <sheetName val="CP08_(2)16"/>
      <sheetName val="Planning_File_10-1-0716"/>
      <sheetName val="SITE_OVERHEADS16"/>
      <sheetName val="Civil_Works16"/>
      <sheetName val="Material_16"/>
      <sheetName val="SPT_vs_PHI16"/>
      <sheetName val="Fill_this_out_first___16"/>
      <sheetName val="IO_List16"/>
      <sheetName val="Pipe_Supports16"/>
      <sheetName val="BOQ_(2)16"/>
      <sheetName val="SCHEDULE_(3)16"/>
      <sheetName val="schedule_nos16"/>
      <sheetName val="Boq_Block_A16"/>
      <sheetName val="Sqn_Abs_G_6__16"/>
      <sheetName val="WO_Abs__G_2__6_DUs16"/>
      <sheetName val="Air_Abs_G_6__23_DUs16"/>
      <sheetName val="4-Int-_ele(RA)16"/>
      <sheetName val="INDIGINEOUS_ITEMS_16"/>
      <sheetName val="Box-_Girde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Detail_1A16"/>
      <sheetName val="Basement_Budget16"/>
      <sheetName val="Break_up_Sheet16"/>
      <sheetName val="E_&amp;_R16"/>
      <sheetName val="Bed_Class15"/>
      <sheetName val="Pile_cap15"/>
      <sheetName val="Mat_Cost16"/>
      <sheetName val="SPILL_OVER16"/>
      <sheetName val="DTF_Summary15"/>
      <sheetName val="UNP-NCW_15"/>
      <sheetName val="GF_Columns15"/>
      <sheetName val="Form_615"/>
      <sheetName val="BOQ_Direct_selling_cost15"/>
      <sheetName val="MASTER_RATE_ANALYSIS15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beam-reinft-IIInd_floor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Basic_Rates7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Basic_Rates8"/>
      <sheetName val="SCHEDULE_OF_RATES25"/>
      <sheetName val="Detail_P&amp;L25"/>
      <sheetName val="Assumption_Sheet25"/>
      <sheetName val="APPENDIX_B-125"/>
      <sheetName val="Bill_3_125"/>
      <sheetName val="Legal_Risk_Analysis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beam-reinft-IIInd_floor10"/>
      <sheetName val="Staff_Acco_52"/>
      <sheetName val="Tel__26"/>
      <sheetName val="Ext_light26"/>
      <sheetName val="Staff_Acco_53"/>
      <sheetName val="SCHEDULE_OF_RATES26"/>
      <sheetName val="4_Annex_1_Basic_rate26"/>
      <sheetName val="DETAILED__BOQ26"/>
      <sheetName val="Detail_In_Door_Stad26"/>
      <sheetName val="Project_Details__26"/>
      <sheetName val="RCC,Ret__Wall26"/>
      <sheetName val="TBAL9697_-group_wise__sdpl26"/>
      <sheetName val="Load_Details(B2)26"/>
      <sheetName val="scurve_calc_(2)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Bill_3_-_Site_Works25"/>
      <sheetName val="Asia_Revised_10-1-0725"/>
      <sheetName val="All_Capital_Plan_P+L_10-1-0725"/>
      <sheetName val="CP08_(2)25"/>
      <sheetName val="Planning_File_10-1-0725"/>
      <sheetName val="GR_slab-reinft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Rate_Analysi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Contract_BOQ13"/>
      <sheetName val="beam-reinft-IIInd_floor13"/>
      <sheetName val="FF_Inst_RA_08_Inst_0313"/>
      <sheetName val="beam-reinft-machine_rm13"/>
      <sheetName val="T1_WO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Contract_BOQ14"/>
      <sheetName val="beam-reinft-IIInd_floor14"/>
      <sheetName val="FF_Inst_RA_08_Inst_0314"/>
      <sheetName val="beam-reinft-machine_rm14"/>
      <sheetName val="T1_WO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XL4Poppy"/>
      <sheetName val="Master_Data"/>
      <sheetName val="L_(4)"/>
      <sheetName val="Cost_Index7"/>
      <sheetName val="saihous_ele7"/>
      <sheetName val="_IO_List7"/>
      <sheetName val="SSR___NSSR_Market_final7"/>
      <sheetName val="STAFFSCHED_7"/>
      <sheetName val="bs_BP_04_SA6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NLD_-_Assum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labour rates"/>
      <sheetName val="Pacakges split"/>
      <sheetName val="_saihous.ele.xls_Indirect_x0005"/>
      <sheetName val="_saihous.ele.xls_Indirect퀀《혂൧_x"/>
      <sheetName val="Indirect_x0005_____"/>
      <sheetName val="_saihous_ele_xls_Indirect"/>
      <sheetName val="_saihous_ele_xls_Indirect____"/>
      <sheetName val="LL-Normal"/>
      <sheetName val="keydates"/>
      <sheetName val="Summary_Transformers4"/>
      <sheetName val="Total__Amount4"/>
      <sheetName val="_GULF4"/>
      <sheetName val="oresreqsum"/>
      <sheetName val="LV Cable sizing"/>
      <sheetName val="DC"/>
      <sheetName val="Analisa"/>
      <sheetName val="Total delivered cost calc."/>
      <sheetName val="Format - 4"/>
      <sheetName val="BP-Other strs"/>
      <sheetName val="BRL FORMAT"/>
      <sheetName val="HPL"/>
      <sheetName val="master"/>
      <sheetName val="HT Cable "/>
      <sheetName val="Analy"/>
      <sheetName val="STATIC"/>
      <sheetName val="KALK"/>
      <sheetName val="meas-wp"/>
      <sheetName val="sheeet7"/>
      <sheetName val="CONNECT"/>
      <sheetName val="SLAB SCH"/>
      <sheetName val="[saihous.ele.xls]Indirect_____2"/>
      <sheetName val="[saihous.ele.xls]Indirect_____3"/>
      <sheetName val="[saihous.ele.xls]Indirect_____4"/>
      <sheetName val="[saihous.ele.xls]_saihous_ele_2"/>
      <sheetName val="[saihous.ele.xls]_saihous_ele_3"/>
      <sheetName val="Beams "/>
      <sheetName val="switch"/>
      <sheetName val="ES-aLL"/>
      <sheetName val="Flooring Chart"/>
      <sheetName val="Indirect_x0005_??_"/>
      <sheetName val="Labour before Escalation "/>
      <sheetName val="Material List"/>
      <sheetName val="Bechtel Norms"/>
      <sheetName val="CS PIPING"/>
      <sheetName val="TECH DATA"/>
      <sheetName val="PMS"/>
      <sheetName val="Balustrade"/>
      <sheetName val="RF Vol"/>
      <sheetName val="ASP"/>
      <sheetName val="Pivots"/>
      <sheetName val="Customize Your Purchase Order"/>
      <sheetName val="Print Controls"/>
      <sheetName val="Controls"/>
      <sheetName val="koersen"/>
      <sheetName val="Brickwork "/>
      <sheetName val="First Floor 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Rates Basic"/>
      <sheetName val="Charts"/>
      <sheetName val="Source Ref."/>
      <sheetName val="CableList"/>
      <sheetName val="COLUMNS"/>
      <sheetName val="SLABREINF-SCH"/>
      <sheetName val="REINF-PILECAP"/>
      <sheetName val="BOXCULVERT"/>
      <sheetName val="FORM5"/>
      <sheetName val="PCS DATA"/>
      <sheetName val="PS"/>
      <sheetName val="CABLEDATA"/>
      <sheetName val="Supply "/>
      <sheetName val="05. BUDG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Cashflow projection"/>
      <sheetName val="Cash Flow Working"/>
      <sheetName val="KP1590_E"/>
      <sheetName val="Insts"/>
      <sheetName val="pri-com"/>
      <sheetName val="Indirect_x0005_????쌳ᎈ駜_"/>
      <sheetName val="[saihous.ele.xls]Indirect퀀《혂൧_x0001_?"/>
      <sheetName val="[saihous.ele.xls]Indirect_x0005_?⽼؃ᅜ"/>
      <sheetName val="Labor_abs-PW"/>
      <sheetName val="Labor_abs-NMR"/>
      <sheetName val="CASHFLOWS"/>
      <sheetName val="T&amp;M"/>
      <sheetName val="Budget-Breakup"/>
      <sheetName val="Inputs"/>
      <sheetName val="[saihous.ele.xls]Indirect_x0005__x0000__x0000__x0005__x0000_哐"/>
      <sheetName val="rcc( sub)"/>
      <sheetName val="Rate Analysis "/>
      <sheetName val="_saihous_ele_xls_Indirect퀀《혂൧"/>
      <sheetName val="_saihous_ele_xls_Indirect⽼؃ᅜ"/>
      <sheetName val="_saihous_ele_xls_Indirect쌳ᎈ駜_"/>
      <sheetName val="Indirect_x0005____"/>
      <sheetName val="BuildUp"/>
      <sheetName val="SB_SCH_A3"/>
      <sheetName val="SB SCH_A7"/>
      <sheetName val="Summary output"/>
      <sheetName val="CapitalMetrics"/>
      <sheetName val="Progress Curve"/>
      <sheetName val="para"/>
      <sheetName val="Staff_Acco_134"/>
      <sheetName val="Tel__67"/>
      <sheetName val="Ext_light67"/>
      <sheetName val="Staff_Acco_135"/>
      <sheetName val="4_Annex_1_Basic_rate67"/>
      <sheetName val="DETAILED__BOQ67"/>
      <sheetName val="Detail_In_Door_Stad67"/>
      <sheetName val="Project_Details__67"/>
      <sheetName val="RCC,Ret__Wall67"/>
      <sheetName val="TBAL9697_-group_wise__sdpl67"/>
      <sheetName val="Load_Details(B2)67"/>
      <sheetName val="scurve_calc_(2)67"/>
      <sheetName val="Legal_Risk_Analysis67"/>
      <sheetName val="Detail_P&amp;L67"/>
      <sheetName val="Assumption_Sheet67"/>
      <sheetName val="APPENDIX_B-167"/>
      <sheetName val="SCHEDULE_OF_RATES67"/>
      <sheetName val="Bill_3_167"/>
      <sheetName val="PRECAST_lightconc-II67"/>
      <sheetName val="GR_slab-reinft66"/>
      <sheetName val="Bill_3_-_Site_Works66"/>
      <sheetName val="Fill_this_out_first___66"/>
      <sheetName val="INDIGINEOUS_ITEMS_66"/>
      <sheetName val="Cable_data67"/>
      <sheetName val="Material_66"/>
      <sheetName val="SPT_vs_PHI66"/>
      <sheetName val="Civil_Works66"/>
      <sheetName val="Rate_Analysis66"/>
      <sheetName val="Basement_Budget66"/>
      <sheetName val="Boq_Block_A66"/>
      <sheetName val="Break_up_Sheet66"/>
      <sheetName val="SITE_OVERHEADS66"/>
      <sheetName val="IO_List66"/>
      <sheetName val="Pipe_Supports66"/>
      <sheetName val="BOQ_(2)66"/>
      <sheetName val="Asia_Revised_10-1-0766"/>
      <sheetName val="All_Capital_Plan_P+L_10-1-0766"/>
      <sheetName val="CP08_(2)66"/>
      <sheetName val="Planning_File_10-1-0766"/>
      <sheetName val="SCHEDULE_(3)66"/>
      <sheetName val="schedule_nos66"/>
      <sheetName val="labour_coeff66"/>
      <sheetName val="Works_-_Quote_Sheet66"/>
      <sheetName val="4-Int-_ele(RA)66"/>
      <sheetName val="Box-_Girder66"/>
      <sheetName val="Sqn_Abs_G_6__66"/>
      <sheetName val="WO_Abs__G_2__6_DUs66"/>
      <sheetName val="Air_Abs_G_6__23_DUs66"/>
      <sheetName val="Detail_1A66"/>
      <sheetName val="BLOCK-A_(MEA_SHEET)66"/>
      <sheetName val="E_&amp;_R66"/>
      <sheetName val="Mat_Cost66"/>
      <sheetName val="DLC_lookups66"/>
      <sheetName val="Gen_Info66"/>
      <sheetName val="Indirect_expenses66"/>
      <sheetName val="Quote_Sheet66"/>
      <sheetName val="Cost_Any_66"/>
      <sheetName val="LIST_OF_MAKES66"/>
      <sheetName val="Lease_rents66"/>
      <sheetName val="SPILL_OVER66"/>
      <sheetName val="MASTER_RATE_ANALYSIS65"/>
      <sheetName val="Pile_cap65"/>
      <sheetName val="Bed_Class65"/>
      <sheetName val="DTF_Summary65"/>
      <sheetName val="Form_665"/>
      <sheetName val="BOQ_Direct_selling_cost65"/>
      <sheetName val="GF_Columns65"/>
      <sheetName val="UNP-NCW_65"/>
      <sheetName val="Intro_65"/>
      <sheetName val="Elite_1_-_MBCL65"/>
      <sheetName val="Direct_cost_shed_A-2_65"/>
      <sheetName val="_Resource_list65"/>
      <sheetName val="THANE_SITE65"/>
      <sheetName val="BOQ_Distribution65"/>
      <sheetName val="Cost_summary65"/>
      <sheetName val="Contract_BOQ52"/>
      <sheetName val="beam-reinft-machine_rm52"/>
      <sheetName val="T1_WO52"/>
      <sheetName val="FF_Inst_RA_08_Inst_0352"/>
      <sheetName val="key_dates65"/>
      <sheetName val="specification_options65"/>
      <sheetName val="beam-reinft-IIInd_floor52"/>
      <sheetName val="A_O_R_65"/>
      <sheetName val="_IO_List10"/>
      <sheetName val="Cost_Index10"/>
      <sheetName val="saihous_ele10"/>
      <sheetName val="M_R_List_(2)65"/>
      <sheetName val="Balance_Sheet_65"/>
      <sheetName val="SSR___NSSR_Market_final10"/>
      <sheetName val="STAFFSCHED_10"/>
      <sheetName val="Basic_Rates52"/>
      <sheetName val="bs_BP_04_SA9"/>
      <sheetName val="Blr_hire9"/>
      <sheetName val="1_009"/>
      <sheetName val="DG_Works_(Supply)9"/>
      <sheetName val="1-Pop_Proj9"/>
      <sheetName val="220_11__BS_9"/>
      <sheetName val="_B39"/>
      <sheetName val="_B19"/>
      <sheetName val="Operating_Statistics9"/>
      <sheetName val="Annexue_B9"/>
      <sheetName val="Elect_9"/>
      <sheetName val="Desgn(zone_I)9"/>
      <sheetName val="$_KURLARI9"/>
      <sheetName val="Civil_BOQ8"/>
      <sheetName val="Boq_(Main_Building)9"/>
      <sheetName val="Basement__Works6"/>
      <sheetName val="PA-_Consutant_5"/>
      <sheetName val="Cover_sheet5"/>
      <sheetName val="AOQ-new_5"/>
      <sheetName val="water_prop_5"/>
      <sheetName val="Angebot18_7_4"/>
      <sheetName val="BC_&amp;_MNB_4"/>
      <sheetName val="Summary_Transformers6"/>
      <sheetName val="Total__Amount6"/>
      <sheetName val="11B_5"/>
      <sheetName val="DG_4"/>
      <sheetName val="10__&amp;_11__Rate_Code_&amp;_BQ4"/>
      <sheetName val="SPILL_OVER_PROJECTIONS4"/>
      <sheetName val="MAIN_FILE_9-24-073"/>
      <sheetName val="Basic_Resources4"/>
      <sheetName val="final_abstract5"/>
      <sheetName val="SC_Cost_MAR_025"/>
      <sheetName val="MTO_REV_04"/>
      <sheetName val="Linked_Lead3"/>
      <sheetName val="Material_Rate4"/>
      <sheetName val="2nd_4"/>
      <sheetName val="Material_List_4"/>
      <sheetName val="Structure_Bills_Qty4"/>
      <sheetName val="Column_BBS-Block93"/>
      <sheetName val="[saihous_ele_xls]Indirect쌳ᎈ駜/3"/>
      <sheetName val="Abstract_Sheet3"/>
      <sheetName val="April_Analysts3"/>
      <sheetName val="M_S_3"/>
      <sheetName val="Materials_3"/>
      <sheetName val="ONE_TIME4"/>
      <sheetName val="Lead_(Final)3"/>
      <sheetName val="TORRENT_CEMENT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AoR_Finishing4"/>
      <sheetName val="Fin_Sum2"/>
      <sheetName val="_GULF6"/>
      <sheetName val="Core_Data2"/>
      <sheetName val="L_(4)2"/>
      <sheetName val="AutoOpen_Stub_Data2"/>
      <sheetName val="Monthly_Budget_Summary2"/>
      <sheetName val="Tong_hop_DT_XDCT1"/>
      <sheetName val="C&amp;S_monthwise2"/>
      <sheetName val="G_R_P2"/>
      <sheetName val="PSC_REVISED2"/>
      <sheetName val="Bridge_Data_2005-062"/>
      <sheetName val="Data_F8_BTR2"/>
      <sheetName val="_2"/>
      <sheetName val="M-Book_for_FW2"/>
      <sheetName val="M-Book_for_Conc2"/>
      <sheetName val="Meas_-Hotel_Part2"/>
      <sheetName val="INPUT_SHEE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NLD_-_Assum2"/>
      <sheetName val="Labor_abs-PW1"/>
      <sheetName val="Labor_abs-NMR1"/>
      <sheetName val="saihous_ele_xls2"/>
      <sheetName val="Labour_&amp;_Plant2"/>
      <sheetName val="PRECAST_lightconc_II1"/>
      <sheetName val="BAL_SHEET2"/>
      <sheetName val="Sqn-Abs(G+6)_2"/>
      <sheetName val="WO-Abs_(G+2)_6_DUs2"/>
      <sheetName val="Air-Abs(G+6)_23_DUs2"/>
      <sheetName val="Stress_Calculation2"/>
      <sheetName val="Basic_Details1"/>
      <sheetName val="BS_Groupings1"/>
      <sheetName val="PL_Groupings1"/>
      <sheetName val="organi_synthesis_lab1"/>
      <sheetName val="Rate_Ana1"/>
      <sheetName val="GUT_(2)2"/>
      <sheetName val="[saihous_ele_xls]Indirect堀와6"/>
      <sheetName val="CFForecast_detail1"/>
      <sheetName val="Assumption_Inputs2"/>
      <sheetName val="Service_Function1"/>
      <sheetName val="IT-Fri_Base1"/>
      <sheetName val="Format_1_9_Ph-11"/>
      <sheetName val="8th__floor_Beams1"/>
      <sheetName val="Final_Bill2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C_Sum1"/>
      <sheetName val="A_Sum1"/>
      <sheetName val="reference_sheet_2"/>
      <sheetName val="Detailed_Summary_(4)1"/>
      <sheetName val="boq_actual1"/>
      <sheetName val="M_B_T-161"/>
      <sheetName val="FITZ_MORT_941"/>
      <sheetName val="Allg__Angaben1"/>
      <sheetName val="Road_data1"/>
      <sheetName val="Road_Detail_Est_1"/>
      <sheetName val="Summary-margin_calc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[saihous_ele_xls]Indirectം핤࢐"/>
      <sheetName val="5-Thermal_&amp;_Moisture1"/>
      <sheetName val="Break_Up_(bc)1"/>
      <sheetName val="Break_Up_(bc1)1"/>
      <sheetName val="Break_Up_(bc2)1"/>
      <sheetName val="WORK_TABLE1"/>
      <sheetName val="LEVEL_SHEET1"/>
      <sheetName val="Cut_&amp;_Sew1"/>
      <sheetName val="[saihous_ele_xls]Indirect"/>
      <sheetName val="SUMMARY_-_PART-I-BUILDING1"/>
      <sheetName val="_saihous_ele_xls_Indirect"/>
      <sheetName val="Jan_Volume1"/>
      <sheetName val="Podium_Areas1"/>
      <sheetName val="Sweeper_Machine2"/>
      <sheetName val="HP(9_200)2"/>
      <sheetName val="Pier_calculation2"/>
      <sheetName val="Distribution_-_Qty_&amp;_Amount2"/>
      <sheetName val="Master_Data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Indirect??_"/>
      <sheetName val="Labour_before_Escalation_1"/>
      <sheetName val="Material_List1"/>
      <sheetName val="Total_delivered_cost_calc_1"/>
      <sheetName val="Format_-_41"/>
      <sheetName val="BP-Other_strs1"/>
      <sheetName val="Raw_material1"/>
      <sheetName val="LV_Cable_sizing1"/>
      <sheetName val="Staff_Acco_132"/>
      <sheetName val="Tel__66"/>
      <sheetName val="Ext_light66"/>
      <sheetName val="Staff_Acco_133"/>
      <sheetName val="4_Annex_1_Basic_rate66"/>
      <sheetName val="DETAILED__BOQ66"/>
      <sheetName val="Detail_In_Door_Stad66"/>
      <sheetName val="Project_Details__66"/>
      <sheetName val="RCC,Ret__Wall66"/>
      <sheetName val="TBAL9697_-group_wise__sdpl66"/>
      <sheetName val="Load_Details(B2)66"/>
      <sheetName val="scurve_calc_(2)66"/>
      <sheetName val="Legal_Risk_Analysis66"/>
      <sheetName val="Detail_P&amp;L66"/>
      <sheetName val="Assumption_Sheet66"/>
      <sheetName val="APPENDIX_B-166"/>
      <sheetName val="SCHEDULE_OF_RATES66"/>
      <sheetName val="Bill_3_166"/>
      <sheetName val="PRECAST_lightconc-II66"/>
      <sheetName val="GR_slab-reinft65"/>
      <sheetName val="Bill_3_-_Site_Works65"/>
      <sheetName val="Fill_this_out_first___65"/>
      <sheetName val="INDIGINEOUS_ITEMS_65"/>
      <sheetName val="Cable_data66"/>
      <sheetName val="Material_65"/>
      <sheetName val="SPT_vs_PHI65"/>
      <sheetName val="Civil_Works65"/>
      <sheetName val="Rate_Analysis65"/>
      <sheetName val="Basement_Budget65"/>
      <sheetName val="Boq_Block_A65"/>
      <sheetName val="Break_up_Sheet65"/>
      <sheetName val="SITE_OVERHEADS65"/>
      <sheetName val="IO_List65"/>
      <sheetName val="Pipe_Supports65"/>
      <sheetName val="BOQ_(2)65"/>
      <sheetName val="Asia_Revised_10-1-0765"/>
      <sheetName val="All_Capital_Plan_P+L_10-1-0765"/>
      <sheetName val="CP08_(2)65"/>
      <sheetName val="Planning_File_10-1-0765"/>
      <sheetName val="SCHEDULE_(3)65"/>
      <sheetName val="schedule_nos65"/>
      <sheetName val="labour_coeff65"/>
      <sheetName val="Works_-_Quote_Sheet65"/>
      <sheetName val="4-Int-_ele(RA)65"/>
      <sheetName val="Box-_Girder65"/>
      <sheetName val="Sqn_Abs_G_6__65"/>
      <sheetName val="WO_Abs__G_2__6_DUs65"/>
      <sheetName val="Air_Abs_G_6__23_DUs65"/>
      <sheetName val="Detail_1A65"/>
      <sheetName val="BLOCK-A_(MEA_SHEET)65"/>
      <sheetName val="E_&amp;_R65"/>
      <sheetName val="Mat_Cost65"/>
      <sheetName val="DLC_lookups65"/>
      <sheetName val="Gen_Info65"/>
      <sheetName val="Indirect_expenses65"/>
      <sheetName val="Quote_Sheet65"/>
      <sheetName val="Cost_Any_65"/>
      <sheetName val="LIST_OF_MAKES65"/>
      <sheetName val="Lease_rents65"/>
      <sheetName val="SPILL_OVER65"/>
      <sheetName val="MASTER_RATE_ANALYSIS64"/>
      <sheetName val="Pile_cap64"/>
      <sheetName val="Bed_Class64"/>
      <sheetName val="DTF_Summary64"/>
      <sheetName val="Form_664"/>
      <sheetName val="BOQ_Direct_selling_cost64"/>
      <sheetName val="GF_Columns64"/>
      <sheetName val="UNP-NCW_64"/>
      <sheetName val="Intro_64"/>
      <sheetName val="Elite_1_-_MBCL64"/>
      <sheetName val="Direct_cost_shed_A-2_64"/>
      <sheetName val="_Resource_list64"/>
      <sheetName val="THANE_SITE64"/>
      <sheetName val="BOQ_Distribution64"/>
      <sheetName val="Cost_summary64"/>
      <sheetName val="Contract_BOQ51"/>
      <sheetName val="beam-reinft-machine_rm51"/>
      <sheetName val="T1_WO51"/>
      <sheetName val="FF_Inst_RA_08_Inst_0351"/>
      <sheetName val="key_dates64"/>
      <sheetName val="specification_options64"/>
      <sheetName val="beam-reinft-IIInd_floor51"/>
      <sheetName val="A_O_R_64"/>
      <sheetName val="_IO_List9"/>
      <sheetName val="Cost_Index9"/>
      <sheetName val="saihous_ele9"/>
      <sheetName val="M_R_List_(2)64"/>
      <sheetName val="Balance_Sheet_64"/>
      <sheetName val="SSR___NSSR_Market_final9"/>
      <sheetName val="STAFFSCHED_9"/>
      <sheetName val="Basic_Rates51"/>
      <sheetName val="bs_BP_04_SA8"/>
      <sheetName val="Blr_hire8"/>
      <sheetName val="1_008"/>
      <sheetName val="DG_Works_(Supply)8"/>
      <sheetName val="1-Pop_Proj8"/>
      <sheetName val="220_11__BS_8"/>
      <sheetName val="_B38"/>
      <sheetName val="_B18"/>
      <sheetName val="Operating_Statistics8"/>
      <sheetName val="Annexue_B8"/>
      <sheetName val="Elect_8"/>
      <sheetName val="Desgn(zone_I)8"/>
      <sheetName val="$_KURLARI8"/>
      <sheetName val="Civil_BOQ7"/>
      <sheetName val="Boq_(Main_Building)8"/>
      <sheetName val="Basement__Works5"/>
      <sheetName val="PA-_Consutant_4"/>
      <sheetName val="Cover_sheet4"/>
      <sheetName val="AOQ-new_4"/>
      <sheetName val="water_prop_4"/>
      <sheetName val="Angebot18_7_3"/>
      <sheetName val="BC_&amp;_MNB_3"/>
      <sheetName val="Summary_Transformers5"/>
      <sheetName val="Total__Amount5"/>
      <sheetName val="11B_4"/>
      <sheetName val="DG_3"/>
      <sheetName val="10__&amp;_11__Rate_Code_&amp;_BQ3"/>
      <sheetName val="SPILL_OVER_PROJECTIONS3"/>
      <sheetName val="MAIN_FILE_9-24-072"/>
      <sheetName val="Basic_Resources3"/>
      <sheetName val="final_abstract4"/>
      <sheetName val="SC_Cost_MAR_024"/>
      <sheetName val="MTO_REV_03"/>
      <sheetName val="Linked_Lead2"/>
      <sheetName val="Material_Rate3"/>
      <sheetName val="2nd_3"/>
      <sheetName val="Material_List_3"/>
      <sheetName val="Structure_Bills_Qty3"/>
      <sheetName val="Column_BBS-Block92"/>
      <sheetName val="[saihous_ele_xls]Indirect쌳ᎈ駜/2"/>
      <sheetName val="Abstract_Sheet2"/>
      <sheetName val="April_Analysts2"/>
      <sheetName val="M_S_2"/>
      <sheetName val="Materials_2"/>
      <sheetName val="ONE_TIME3"/>
      <sheetName val="Lead_(Final)2"/>
      <sheetName val="TORRENT_CEMENT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AoR_Finishing3"/>
      <sheetName val="Fin_Sum1"/>
      <sheetName val="_GULF5"/>
      <sheetName val="Core_Data1"/>
      <sheetName val="L_(4)1"/>
      <sheetName val="AutoOpen_Stub_Data1"/>
      <sheetName val="Monthly_Budget_Summary1"/>
      <sheetName val="Tong_hop_DT_XDCT"/>
      <sheetName val="C&amp;S_monthwise1"/>
      <sheetName val="G_R_P1"/>
      <sheetName val="PSC_REVISED1"/>
      <sheetName val="Bridge_Data_2005-061"/>
      <sheetName val="Data_F8_BTR1"/>
      <sheetName val="_1"/>
      <sheetName val="M-Book_for_FW1"/>
      <sheetName val="M-Book_for_Conc1"/>
      <sheetName val="Meas_-Hotel_Part1"/>
      <sheetName val="INPUT_SHEE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NLD_-_Assum1"/>
      <sheetName val="saihous_ele_xls1"/>
      <sheetName val="Labour_&amp;_Plant1"/>
      <sheetName val="PRECAST_lightconc_II"/>
      <sheetName val="BAL_SHEET1"/>
      <sheetName val="Sqn-Abs(G+6)_1"/>
      <sheetName val="WO-Abs_(G+2)_6_DUs1"/>
      <sheetName val="Air-Abs(G+6)_23_DUs1"/>
      <sheetName val="Stress_Calculation1"/>
      <sheetName val="Basic_Details"/>
      <sheetName val="BS_Groupings"/>
      <sheetName val="PL_Groupings"/>
      <sheetName val="organi_synthesis_lab"/>
      <sheetName val="Rate_Ana"/>
      <sheetName val="GUT_(2)1"/>
      <sheetName val="CFForecast_detail"/>
      <sheetName val="Assumption_Inputs1"/>
      <sheetName val="Service_Function"/>
      <sheetName val="IT-Fri_Base"/>
      <sheetName val="Format_1_9_Ph-1"/>
      <sheetName val="8th__floor_Beams"/>
      <sheetName val="Final_Bill1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C_Sum"/>
      <sheetName val="A_Sum"/>
      <sheetName val="reference_sheet_1"/>
      <sheetName val="Detailed_Summary_(4)"/>
      <sheetName val="boq_actual"/>
      <sheetName val="M_B_T-16"/>
      <sheetName val="FITZ_MORT_94"/>
      <sheetName val="Allg__Angaben"/>
      <sheetName val="Road_data"/>
      <sheetName val="Road_Detail_Est_"/>
      <sheetName val="Summary-margin_calc"/>
      <sheetName val="CABLES_DATA"/>
      <sheetName val="BASIC_MATERIALS"/>
      <sheetName val="VI_Floor_Beam_"/>
      <sheetName val="Step_1"/>
      <sheetName val="Equipment_Information"/>
      <sheetName val="Equipment_Block"/>
      <sheetName val="Ring_Details1"/>
      <sheetName val="DATA_2"/>
      <sheetName val="5-Thermal_&amp;_Moisture"/>
      <sheetName val="Break_Up_(bc)"/>
      <sheetName val="Break_Up_(bc1)"/>
      <sheetName val="Break_Up_(bc2)"/>
      <sheetName val="WORK_TABLE"/>
      <sheetName val="LEVEL_SHEET"/>
      <sheetName val="Cut_&amp;_Sew"/>
      <sheetName val="SUMMARY_-_PART-I-BUILDING"/>
      <sheetName val="Jan_Volume"/>
      <sheetName val="Podium_Areas"/>
      <sheetName val="Sweeper_Machine1"/>
      <sheetName val="HP(9_200)1"/>
      <sheetName val="Pier_calculation1"/>
      <sheetName val="Distribution_-_Qty_&amp;_Amount1"/>
      <sheetName val="Master_Data1"/>
      <sheetName val="Name_List"/>
      <sheetName val="33_kV-Eqpt_fdn_"/>
      <sheetName val="BOQ_LT"/>
      <sheetName val="Beam-design_exp"/>
      <sheetName val="A301_Kalk"/>
      <sheetName val="Schlüss_Inh-EF"/>
      <sheetName val="DATA_PILE_RT1_"/>
      <sheetName val="DATA_PILE__SM"/>
      <sheetName val="Pacakges_split"/>
      <sheetName val="_saihous_ele_xls_Indirect_x0005"/>
      <sheetName val="_saihous_ele_xls_Indirect퀀《혂൧_x"/>
      <sheetName val="Overall_Summary"/>
      <sheetName val="Summary_CFA_total_-_CP1_&amp;_CP2"/>
      <sheetName val="[saihous_ele_xls]Indirect_____2"/>
      <sheetName val="[saihous_ele_xls]Indirect_____3"/>
      <sheetName val="[saihous_ele_xls]Indirect_____4"/>
      <sheetName val="[saihous_ele_xls]_saihous_ele_2"/>
      <sheetName val="[saihous_ele_xls]_saihous_ele_3"/>
      <sheetName val="Labour_before_Escalation_"/>
      <sheetName val="Material_List"/>
      <sheetName val="Total_delivered_cost_calc_"/>
      <sheetName val="Format_-_4"/>
      <sheetName val="BP-Other_strs"/>
      <sheetName val="Raw_material"/>
      <sheetName val="LV_Cable_sizing"/>
      <sheetName val="Staff_Acco_136"/>
      <sheetName val="Tel__68"/>
      <sheetName val="Ext_light68"/>
      <sheetName val="Staff_Acco_137"/>
      <sheetName val="4_Annex_1_Basic_rate68"/>
      <sheetName val="DETAILED__BOQ68"/>
      <sheetName val="Detail_In_Door_Stad68"/>
      <sheetName val="Project_Details__68"/>
      <sheetName val="RCC,Ret__Wall68"/>
      <sheetName val="TBAL9697_-group_wise__sdpl68"/>
      <sheetName val="Load_Details(B2)68"/>
      <sheetName val="scurve_calc_(2)68"/>
      <sheetName val="Legal_Risk_Analysis68"/>
      <sheetName val="Detail_P&amp;L68"/>
      <sheetName val="Assumption_Sheet68"/>
      <sheetName val="APPENDIX_B-168"/>
      <sheetName val="SCHEDULE_OF_RATES68"/>
      <sheetName val="Bill_3_168"/>
      <sheetName val="PRECAST_lightconc-II68"/>
      <sheetName val="GR_slab-reinft67"/>
      <sheetName val="Bill_3_-_Site_Works67"/>
      <sheetName val="Fill_this_out_first___67"/>
      <sheetName val="INDIGINEOUS_ITEMS_67"/>
      <sheetName val="Cable_data68"/>
      <sheetName val="Material_67"/>
      <sheetName val="SPT_vs_PHI67"/>
      <sheetName val="Civil_Works67"/>
      <sheetName val="Rate_Analysis67"/>
      <sheetName val="Basement_Budget67"/>
      <sheetName val="Boq_Block_A67"/>
      <sheetName val="Break_up_Sheet67"/>
      <sheetName val="SITE_OVERHEADS67"/>
      <sheetName val="IO_List67"/>
      <sheetName val="Pipe_Supports67"/>
      <sheetName val="BOQ_(2)67"/>
      <sheetName val="Asia_Revised_10-1-0767"/>
      <sheetName val="All_Capital_Plan_P+L_10-1-0767"/>
      <sheetName val="CP08_(2)67"/>
      <sheetName val="Planning_File_10-1-0767"/>
      <sheetName val="SCHEDULE_(3)67"/>
      <sheetName val="schedule_nos67"/>
      <sheetName val="labour_coeff67"/>
      <sheetName val="Works_-_Quote_Sheet67"/>
      <sheetName val="4-Int-_ele(RA)67"/>
      <sheetName val="Box-_Girder67"/>
      <sheetName val="Sqn_Abs_G_6__67"/>
      <sheetName val="WO_Abs__G_2__6_DUs67"/>
      <sheetName val="Air_Abs_G_6__23_DUs67"/>
      <sheetName val="Detail_1A67"/>
      <sheetName val="BLOCK-A_(MEA_SHEET)67"/>
      <sheetName val="E_&amp;_R67"/>
      <sheetName val="Mat_Cost67"/>
      <sheetName val="DLC_lookups67"/>
      <sheetName val="Gen_Info67"/>
      <sheetName val="Indirect_expenses67"/>
      <sheetName val="Quote_Sheet67"/>
      <sheetName val="Cost_Any_67"/>
      <sheetName val="LIST_OF_MAKES67"/>
      <sheetName val="Lease_rents67"/>
      <sheetName val="SPILL_OVER67"/>
      <sheetName val="MASTER_RATE_ANALYSIS66"/>
      <sheetName val="Pile_cap66"/>
      <sheetName val="Bed_Class66"/>
      <sheetName val="DTF_Summary66"/>
      <sheetName val="Form_666"/>
      <sheetName val="BOQ_Direct_selling_cost66"/>
      <sheetName val="GF_Columns66"/>
      <sheetName val="UNP-NCW_66"/>
      <sheetName val="Intro_66"/>
      <sheetName val="Elite_1_-_MBCL66"/>
      <sheetName val="Direct_cost_shed_A-2_66"/>
      <sheetName val="_Resource_list66"/>
      <sheetName val="THANE_SITE66"/>
      <sheetName val="BOQ_Distribution66"/>
      <sheetName val="Cost_summary66"/>
      <sheetName val="Contract_BOQ53"/>
      <sheetName val="beam-reinft-machine_rm53"/>
      <sheetName val="T1_WO53"/>
      <sheetName val="FF_Inst_RA_08_Inst_0353"/>
      <sheetName val="key_dates66"/>
      <sheetName val="specification_options66"/>
      <sheetName val="beam-reinft-IIInd_floor53"/>
      <sheetName val="A_O_R_66"/>
      <sheetName val="_IO_List11"/>
      <sheetName val="Cost_Index11"/>
      <sheetName val="saihous_ele11"/>
      <sheetName val="M_R_List_(2)66"/>
      <sheetName val="Balance_Sheet_66"/>
      <sheetName val="SSR___NSSR_Market_final11"/>
      <sheetName val="STAFFSCHED_11"/>
      <sheetName val="Basic_Rates53"/>
      <sheetName val="bs_BP_04_SA10"/>
      <sheetName val="Blr_hire10"/>
      <sheetName val="1_0010"/>
      <sheetName val="DG_Works_(Supply)10"/>
      <sheetName val="1-Pop_Proj10"/>
      <sheetName val="220_11__BS_10"/>
      <sheetName val="_B310"/>
      <sheetName val="_B110"/>
      <sheetName val="Operating_Statistics10"/>
      <sheetName val="Annexue_B10"/>
      <sheetName val="Elect_10"/>
      <sheetName val="Desgn(zone_I)10"/>
      <sheetName val="$_KURLARI10"/>
      <sheetName val="Civil_BOQ9"/>
      <sheetName val="Boq_(Main_Building)10"/>
      <sheetName val="Basement__Works7"/>
      <sheetName val="PA-_Consutant_6"/>
      <sheetName val="Cover_sheet6"/>
      <sheetName val="AOQ-new_6"/>
      <sheetName val="water_prop_6"/>
      <sheetName val="Angebot18_7_5"/>
      <sheetName val="BC_&amp;_MNB_5"/>
      <sheetName val="Summary_Transformers7"/>
      <sheetName val="Total__Amount7"/>
      <sheetName val="11B_6"/>
      <sheetName val="DG_5"/>
      <sheetName val="10__&amp;_11__Rate_Code_&amp;_BQ5"/>
      <sheetName val="SPILL_OVER_PROJECTIONS5"/>
      <sheetName val="MAIN_FILE_9-24-074"/>
      <sheetName val="Basic_Resources5"/>
      <sheetName val="final_abstract6"/>
      <sheetName val="SC_Cost_MAR_026"/>
      <sheetName val="MTO_REV_05"/>
      <sheetName val="Linked_Lead4"/>
      <sheetName val="Material_Rate5"/>
      <sheetName val="2nd_5"/>
      <sheetName val="Material_List_5"/>
      <sheetName val="Structure_Bills_Qty5"/>
      <sheetName val="Column_BBS-Block94"/>
      <sheetName val="[saihous_ele_xls]Indirect쌳ᎈ駜/4"/>
      <sheetName val="Abstract_Sheet4"/>
      <sheetName val="April_Analysts4"/>
      <sheetName val="M_S_4"/>
      <sheetName val="Materials_4"/>
      <sheetName val="ONE_TIME5"/>
      <sheetName val="Lead_(Final)4"/>
      <sheetName val="TORRENT_CEMENT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AoR_Finishing5"/>
      <sheetName val="Fin_Sum3"/>
      <sheetName val="_GULF7"/>
      <sheetName val="Core_Data3"/>
      <sheetName val="L_(4)3"/>
      <sheetName val="AutoOpen_Stub_Data3"/>
      <sheetName val="Monthly_Budget_Summary3"/>
      <sheetName val="Tong_hop_DT_XDCT2"/>
      <sheetName val="C&amp;S_monthwise3"/>
      <sheetName val="G_R_P3"/>
      <sheetName val="PSC_REVISED3"/>
      <sheetName val="Bridge_Data_2005-063"/>
      <sheetName val="Data_F8_BTR3"/>
      <sheetName val="_3"/>
      <sheetName val="M-Book_for_FW3"/>
      <sheetName val="M-Book_for_Conc3"/>
      <sheetName val="Meas_-Hotel_Part3"/>
      <sheetName val="INPUT_SHEET3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Labor_abs-PW2"/>
      <sheetName val="Labor_abs-NMR2"/>
      <sheetName val="saihous_ele_xls3"/>
      <sheetName val="Labour_&amp;_Plant3"/>
      <sheetName val="PRECAST_lightconc_II2"/>
      <sheetName val="BAL_SHEET3"/>
      <sheetName val="Sqn-Abs(G+6)_3"/>
      <sheetName val="WO-Abs_(G+2)_6_DUs3"/>
      <sheetName val="Air-Abs(G+6)_23_DUs3"/>
      <sheetName val="Stress_Calculation3"/>
      <sheetName val="Basic_Details2"/>
      <sheetName val="BS_Groupings2"/>
      <sheetName val="PL_Groupings2"/>
      <sheetName val="organi_synthesis_lab2"/>
      <sheetName val="Rate_Ana2"/>
      <sheetName val="GUT_(2)3"/>
      <sheetName val="CFForecast_detail2"/>
      <sheetName val="Assumption_Inputs3"/>
      <sheetName val="Service_Function2"/>
      <sheetName val="IT-Fri_Base2"/>
      <sheetName val="Format_1_9_Ph-12"/>
      <sheetName val="8th__floor_Beams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C_Sum2"/>
      <sheetName val="A_Sum2"/>
      <sheetName val="reference_sheet_3"/>
      <sheetName val="Detailed_Summary_(4)2"/>
      <sheetName val="boq_actual2"/>
      <sheetName val="M_B_T-162"/>
      <sheetName val="FITZ_MORT_942"/>
      <sheetName val="Allg__Angaben2"/>
      <sheetName val="Road_data2"/>
      <sheetName val="Road_Detail_Est_2"/>
      <sheetName val="Summary-margin_calc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Cut_&amp;_Sew2"/>
      <sheetName val="SUMMARY_-_PART-I-BUILDING2"/>
      <sheetName val="Jan_Volume2"/>
      <sheetName val="Podium_Areas2"/>
      <sheetName val="Sweeper_Machine3"/>
      <sheetName val="HP(9_200)3"/>
      <sheetName val="Pier_calculation3"/>
      <sheetName val="Distribution_-_Qty_&amp;_Amount3"/>
      <sheetName val="Master_Data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Format_-_42"/>
      <sheetName val="BP-Other_strs2"/>
      <sheetName val="Raw_material2"/>
      <sheetName val="LV_Cable_sizing2"/>
      <sheetName val="Fee Recap"/>
      <sheetName val="Staff_Acco_138"/>
      <sheetName val="Tel__69"/>
      <sheetName val="Ext_light69"/>
      <sheetName val="Staff_Acco_139"/>
      <sheetName val="4_Annex_1_Basic_rate69"/>
      <sheetName val="DETAILED__BOQ69"/>
      <sheetName val="Detail_In_Door_Stad69"/>
      <sheetName val="Project_Details__69"/>
      <sheetName val="RCC,Ret__Wall69"/>
      <sheetName val="Load_Details(B2)69"/>
      <sheetName val="TBAL9697_-group_wise__sdpl69"/>
      <sheetName val="Detail_P&amp;L69"/>
      <sheetName val="Assumption_Sheet69"/>
      <sheetName val="Legal_Risk_Analysis69"/>
      <sheetName val="scurve_calc_(2)69"/>
      <sheetName val="PRECAST_lightconc-II69"/>
      <sheetName val="APPENDIX_B-169"/>
      <sheetName val="Bill_3_169"/>
      <sheetName val="SCHEDULE_OF_RATES69"/>
      <sheetName val="Cable_data69"/>
      <sheetName val="Fill_this_out_first___68"/>
      <sheetName val="GR_slab-reinft68"/>
      <sheetName val="Bill_3_-_Site_Works68"/>
      <sheetName val="Rate_Analysis68"/>
      <sheetName val="Civil_Works68"/>
      <sheetName val="SCHEDULE_(3)68"/>
      <sheetName val="schedule_nos68"/>
      <sheetName val="INDIGINEOUS_ITEMS_68"/>
      <sheetName val="Material_68"/>
      <sheetName val="SPT_vs_PHI68"/>
      <sheetName val="Basement_Budget68"/>
      <sheetName val="Asia_Revised_10-1-0768"/>
      <sheetName val="All_Capital_Plan_P+L_10-1-0768"/>
      <sheetName val="CP08_(2)68"/>
      <sheetName val="Planning_File_10-1-0768"/>
      <sheetName val="SITE_OVERHEADS68"/>
      <sheetName val="Boq_Block_A68"/>
      <sheetName val="IO_List68"/>
      <sheetName val="Pipe_Supports68"/>
      <sheetName val="BOQ_(2)68"/>
      <sheetName val="4-Int-_ele(RA)68"/>
      <sheetName val="Box-_Girder68"/>
      <sheetName val="Break_up_Sheet68"/>
      <sheetName val="Sqn_Abs_G_6__68"/>
      <sheetName val="WO_Abs__G_2__6_DUs68"/>
      <sheetName val="Air_Abs_G_6__23_DUs68"/>
      <sheetName val="BLOCK-A_(MEA_SHEET)68"/>
      <sheetName val="Detail_1A68"/>
      <sheetName val="labour_coeff68"/>
      <sheetName val="Works_-_Quote_Sheet68"/>
      <sheetName val="E_&amp;_R68"/>
      <sheetName val="Bed_Class67"/>
      <sheetName val="DLC_lookups68"/>
      <sheetName val="Gen_Info68"/>
      <sheetName val="Indirect_expenses68"/>
      <sheetName val="Quote_Sheet68"/>
      <sheetName val="Cost_Any_68"/>
      <sheetName val="LIST_OF_MAKES68"/>
      <sheetName val="MASTER_RATE_ANALYSIS67"/>
      <sheetName val="Mat_Cost68"/>
      <sheetName val="Pile_cap67"/>
      <sheetName val="Lease_rents68"/>
      <sheetName val="SPILL_OVER68"/>
      <sheetName val="DTF_Summary67"/>
      <sheetName val="Form_667"/>
      <sheetName val="BOQ_Direct_selling_cost67"/>
      <sheetName val="GF_Columns67"/>
      <sheetName val="UNP-NCW_67"/>
      <sheetName val="Intro_67"/>
      <sheetName val="Elite_1_-_MBCL67"/>
      <sheetName val="beam-reinft-machine_rm54"/>
      <sheetName val="T1_WO54"/>
      <sheetName val="Cost_summary67"/>
      <sheetName val="Direct_cost_shed_A-2_67"/>
      <sheetName val="_Resource_list67"/>
      <sheetName val="THANE_SITE67"/>
      <sheetName val="BOQ_Distribution67"/>
      <sheetName val="Contract_BOQ54"/>
      <sheetName val="A_O_R_67"/>
      <sheetName val="_IO_List12"/>
      <sheetName val="specification_options67"/>
      <sheetName val="key_dates67"/>
      <sheetName val="FF_Inst_RA_08_Inst_0354"/>
      <sheetName val="beam-reinft-IIInd_floor54"/>
      <sheetName val="Cost_Index12"/>
      <sheetName val="saihous_ele12"/>
      <sheetName val="SSR___NSSR_Market_final12"/>
      <sheetName val="M_R_List_(2)67"/>
      <sheetName val="Balance_Sheet_67"/>
      <sheetName val="STAFFSCHED_12"/>
      <sheetName val="bs_BP_04_SA11"/>
      <sheetName val="Basic_Rates54"/>
      <sheetName val="Blr_hire11"/>
      <sheetName val="1-Pop_Proj11"/>
      <sheetName val="1_0011"/>
      <sheetName val="DG_Works_(Supply)11"/>
      <sheetName val="220_11__BS_11"/>
      <sheetName val="Elect_11"/>
      <sheetName val="_B311"/>
      <sheetName val="_B111"/>
      <sheetName val="Operating_Statistics11"/>
      <sheetName val="Annexue_B11"/>
      <sheetName val="$_KURLARI11"/>
      <sheetName val="Desgn(zone_I)11"/>
      <sheetName val="Boq_(Main_Building)11"/>
      <sheetName val="Civil_BOQ10"/>
      <sheetName val="Basement__Works8"/>
      <sheetName val="Cover_sheet7"/>
      <sheetName val="AOQ-new_7"/>
      <sheetName val="water_prop_7"/>
      <sheetName val="Angebot18_7_6"/>
      <sheetName val="PA-_Consutant_7"/>
      <sheetName val="10__&amp;_11__Rate_Code_&amp;_BQ6"/>
      <sheetName val="BC_&amp;_MNB_6"/>
      <sheetName val="Summary_Transformers8"/>
      <sheetName val="Total__Amount8"/>
      <sheetName val="11B_7"/>
      <sheetName val="DG_6"/>
      <sheetName val="final_abstract7"/>
      <sheetName val="SPILL_OVER_PROJECTIONS6"/>
      <sheetName val="Basic_Resources6"/>
      <sheetName val="MAIN_FILE_9-24-075"/>
      <sheetName val="SC_Cost_MAR_027"/>
      <sheetName val="2nd_6"/>
      <sheetName val="Material_Rate6"/>
      <sheetName val="Material_List_6"/>
      <sheetName val="Structure_Bills_Qty6"/>
      <sheetName val="Column_BBS-Block95"/>
      <sheetName val="[saihous_ele_xls]Indirect쌳ᎈ駜/5"/>
      <sheetName val="MTO_REV_06"/>
      <sheetName val="Linked_Lead5"/>
      <sheetName val="Abstract_Sheet5"/>
      <sheetName val="April_Analysts5"/>
      <sheetName val="M_S_5"/>
      <sheetName val="Materials_5"/>
      <sheetName val="ONE_TIME6"/>
      <sheetName val="Lead_(Final)5"/>
      <sheetName val="TORRENT_CEMENT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AoR_Finishing6"/>
      <sheetName val="Fin_Sum4"/>
      <sheetName val="_GULF8"/>
      <sheetName val="Core_Data4"/>
      <sheetName val="L_(4)4"/>
      <sheetName val="AutoOpen_Stub_Data4"/>
      <sheetName val="Monthly_Budget_Summary4"/>
      <sheetName val="CABLES_DATA3"/>
      <sheetName val="GUT_(2)4"/>
      <sheetName val="Sqn-Abs(G+6)_4"/>
      <sheetName val="WO-Abs_(G+2)_6_DUs4"/>
      <sheetName val="Air-Abs(G+6)_23_DUs4"/>
      <sheetName val="CFForecast_detail3"/>
      <sheetName val="C&amp;S_monthwise4"/>
      <sheetName val="G_R_P4"/>
      <sheetName val="PSC_REVISED4"/>
      <sheetName val="Bridge_Data_2005-064"/>
      <sheetName val="Data_F8_BTR4"/>
      <sheetName val="_4"/>
      <sheetName val="M-Book_for_FW4"/>
      <sheetName val="M-Book_for_Conc4"/>
      <sheetName val="saihous_ele_xls4"/>
      <sheetName val="PRECAST_lightconc_II3"/>
      <sheetName val="5-Thermal_&amp;_Moisture3"/>
      <sheetName val="WORK_TABLE3"/>
      <sheetName val="Podium_Areas3"/>
      <sheetName val="Meas_-Hotel_Part4"/>
      <sheetName val="INPUT_SHEET4"/>
      <sheetName val="Labour_&amp;_Plant4"/>
      <sheetName val="BAL_SHEE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Labor_abs-PW3"/>
      <sheetName val="Labor_abs-NMR3"/>
      <sheetName val="reference_sheet_4"/>
      <sheetName val="Road_data3"/>
      <sheetName val="Road_Detail_Est_3"/>
      <sheetName val="Format_1_9_Ph-13"/>
      <sheetName val="Summary-margin_calc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M_B_T-163"/>
      <sheetName val="FITZ_MORT_943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Rate_Ana3"/>
      <sheetName val="C_Sum3"/>
      <sheetName val="A_Sum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Sweeper_Machine4"/>
      <sheetName val="HP(9_200)4"/>
      <sheetName val="Pier_calculation4"/>
      <sheetName val="Distribution_-_Qty_&amp;_Amount4"/>
      <sheetName val="boq_actual3"/>
      <sheetName val="Tong_hop_DT_XDCT3"/>
      <sheetName val="Cut_&amp;_Sew3"/>
      <sheetName val="Master_Data4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Executive Summary"/>
      <sheetName val="Anlysis"/>
      <sheetName val="Staff_Acco_140"/>
      <sheetName val="Tel__70"/>
      <sheetName val="Ext_light70"/>
      <sheetName val="Staff_Acco_141"/>
      <sheetName val="4_Annex_1_Basic_rate70"/>
      <sheetName val="DETAILED__BOQ70"/>
      <sheetName val="Detail_In_Door_Stad70"/>
      <sheetName val="Project_Details__70"/>
      <sheetName val="SCHEDULE_OF_RATES70"/>
      <sheetName val="TBAL9697_-group_wise__sdpl70"/>
      <sheetName val="Detail_P&amp;L70"/>
      <sheetName val="Assumption_Sheet70"/>
      <sheetName val="scurve_calc_(2)70"/>
      <sheetName val="APPENDIX_B-170"/>
      <sheetName val="RCC,Ret__Wall70"/>
      <sheetName val="Load_Details(B2)70"/>
      <sheetName val="Bill_3_170"/>
      <sheetName val="Legal_Risk_Analysis70"/>
      <sheetName val="PRECAST_lightconc-II70"/>
      <sheetName val="GR_slab-reinft69"/>
      <sheetName val="Bill_3_-_Site_Works69"/>
      <sheetName val="Fill_this_out_first___69"/>
      <sheetName val="INDIGINEOUS_ITEMS_69"/>
      <sheetName val="Cable_data70"/>
      <sheetName val="Material_69"/>
      <sheetName val="SPT_vs_PHI69"/>
      <sheetName val="Civil_Works69"/>
      <sheetName val="Rate_Analysis69"/>
      <sheetName val="Basement_Budget69"/>
      <sheetName val="labour_coeff69"/>
      <sheetName val="Works_-_Quote_Sheet69"/>
      <sheetName val="BLOCK-A_(MEA_SHEET)69"/>
      <sheetName val="IO_List69"/>
      <sheetName val="Pipe_Supports69"/>
      <sheetName val="BOQ_(2)69"/>
      <sheetName val="Boq_Block_A69"/>
      <sheetName val="Sqn_Abs_G_6__69"/>
      <sheetName val="WO_Abs__G_2__6_DUs69"/>
      <sheetName val="Air_Abs_G_6__23_DUs69"/>
      <sheetName val="SCHEDULE_(3)69"/>
      <sheetName val="schedule_nos69"/>
      <sheetName val="4-Int-_ele(RA)69"/>
      <sheetName val="Box-_Girder69"/>
      <sheetName val="Lease_rents69"/>
      <sheetName val="DLC_lookups69"/>
      <sheetName val="Quote_Sheet69"/>
      <sheetName val="Gen_Info69"/>
      <sheetName val="Indirect_expenses69"/>
      <sheetName val="Cost_Any_69"/>
      <sheetName val="LIST_OF_MAKES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_&amp;_R69"/>
      <sheetName val="Break_up_Sheet69"/>
      <sheetName val="SPILL_OVER69"/>
      <sheetName val="Pile_cap68"/>
      <sheetName val="Mat_Cost69"/>
      <sheetName val="MASTER_RATE_ANALYSIS68"/>
      <sheetName val="Bed_Class68"/>
      <sheetName val="DTF_Summary68"/>
      <sheetName val="Form_668"/>
      <sheetName val="BOQ_Direct_selling_cost68"/>
      <sheetName val="GF_Columns68"/>
      <sheetName val="UNP-NCW_68"/>
      <sheetName val="Intro_68"/>
      <sheetName val="Elite_1_-_MBCL68"/>
      <sheetName val="Cost_summary68"/>
      <sheetName val="beam-reinft-machine_rm55"/>
      <sheetName val="T1_WO55"/>
      <sheetName val="Contract_BOQ55"/>
      <sheetName val="Direct_cost_shed_A-2_68"/>
      <sheetName val="_Resource_list68"/>
      <sheetName val="THANE_SITE68"/>
      <sheetName val="BOQ_Distribution68"/>
      <sheetName val="key_dates68"/>
      <sheetName val="specification_options68"/>
      <sheetName val="beam-reinft-IIInd_floor55"/>
      <sheetName val="FF_Inst_RA_08_Inst_0355"/>
      <sheetName val="A_O_R_68"/>
      <sheetName val="_IO_List13"/>
      <sheetName val="Cost_Index13"/>
      <sheetName val="saihous_ele13"/>
      <sheetName val="SSR___NSSR_Market_final13"/>
      <sheetName val="M_R_List_(2)68"/>
      <sheetName val="Balance_Sheet_68"/>
      <sheetName val="STAFFSCHED_13"/>
      <sheetName val="Basic_Rates55"/>
      <sheetName val="Blr_hire12"/>
      <sheetName val="bs_BP_04_SA12"/>
      <sheetName val="1-Pop_Proj12"/>
      <sheetName val="Itemwise Summary"/>
      <sheetName val="Payroll BL"/>
      <sheetName val="bs"/>
      <sheetName val="schedules"/>
      <sheetName val="saihous_ele14"/>
      <sheetName val="JACKWELL"/>
      <sheetName val="Tie Beam Steel-R0-1"/>
      <sheetName val="CCB-LES"/>
      <sheetName val="EST-CIVIL"/>
      <sheetName val="Building_List"/>
      <sheetName val="Surcharge"/>
      <sheetName val="INFO"/>
      <sheetName val="NOTES "/>
      <sheetName val="Project Info"/>
      <sheetName val="Link In"/>
      <sheetName val="Project Work Off Contribution"/>
      <sheetName val="CRF-BE Rates"/>
      <sheetName val="Datas"/>
      <sheetName val="Co-Inf"/>
      <sheetName val="03 BOQ code"/>
      <sheetName val="KQ Cost Controlling"/>
      <sheetName val="KQ Appropriation"/>
      <sheetName val="환율"/>
      <sheetName val="Item- Compact"/>
      <sheetName val="Driveway Beams"/>
      <sheetName val="Steel-Circular"/>
      <sheetName val="1.Civil-RA"/>
      <sheetName val="RAJU ASSO"/>
      <sheetName val="STEEL"/>
      <sheetName val="list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CBDGT979"/>
      <sheetName val="INNOVATION"/>
      <sheetName val="factor sheet"/>
      <sheetName val="Name Range"/>
      <sheetName val="BS before PMO"/>
      <sheetName val="경비공통"/>
      <sheetName val="13. Steel - Ratio"/>
      <sheetName val="Staff Forecast spread"/>
      <sheetName val="More &amp; Less work record"/>
      <sheetName val="Coalmine"/>
      <sheetName val="Cable-code"/>
      <sheetName val="CURENCY"/>
      <sheetName val="Inter Co Balances"/>
      <sheetName val="sheet6"/>
      <sheetName val="Concrete Quants"/>
      <sheetName val="부표총괄"/>
      <sheetName val="TE"/>
      <sheetName val="_saihous_ele_xls_Indirect_"/>
      <sheetName val="Indirect_x005f_x0005__x00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Mand.Spares BBU "/>
      <sheetName val="MEXICO-C"/>
      <sheetName val="9618UH"/>
      <sheetName val="Response Spectra (UBC-1997)"/>
      <sheetName val="Response Spectra (IS1893-2002)"/>
      <sheetName val="Ave.wtd.rates"/>
      <sheetName val="Dropdowns"/>
      <sheetName val="[saihous.ele.xls]Indirect_x0005__x0000__x0000_�."/>
      <sheetName val="Tools Rev"/>
      <sheetName val="sc-mar2000"/>
      <sheetName val="sc-sepVdec99"/>
      <sheetName val="labour_rates"/>
      <sheetName val="Print_Controls"/>
      <sheetName val="Executive_Summary"/>
      <sheetName val="SLAB_SCH"/>
      <sheetName val="Beams_"/>
      <sheetName val="TB JUN'11"/>
      <sheetName val="foot-slab reinft"/>
      <sheetName val="InputPO_Del"/>
      <sheetName val="Customize Your Invoice"/>
      <sheetName val="d-safe DELUXE"/>
      <sheetName val="FINANCIAL (FLR)"/>
      <sheetName val="LB020A(月)"/>
      <sheetName val="ironmongery"/>
      <sheetName val="@RISK Correlations"/>
      <sheetName val="LoadSummary"/>
      <sheetName val="[saihous.ele.xls]Indirect_____5"/>
      <sheetName val="[saihous.ele.xls]Indirect_____6"/>
      <sheetName val="[saihous.ele.xls]Indirect_____7"/>
      <sheetName val="[saihous.ele.xls]_saihous_ele_4"/>
      <sheetName val="[saihous.ele.xls]_saihous_ele_5"/>
      <sheetName val="[saihous.ele.xls]Indirect_x0005__x0000__x0000_?."/>
      <sheetName val="[saihous.ele.xls]Indirect_x0005__x0000__x0000_?_x001f_"/>
      <sheetName val="Indices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[saihous.ele.xls]Indirect_x0005__x0005_哐"/>
      <sheetName val="[saihous.ele.xls]Indirect_x0005_�."/>
      <sheetName val="[saihous.ele.xls]Indirect_x0005_?."/>
      <sheetName val="[saihous.ele.xls]Indirect_x0005_?_x001f_"/>
      <sheetName val="A.O.R r1Str"/>
      <sheetName val="A.O.R r1"/>
      <sheetName val="A.O.R (2)"/>
      <sheetName val="11 kV SWGR"/>
      <sheetName val="RCC Rates"/>
      <sheetName val="saihous_ele15"/>
      <sheetName val="PCS_DATA"/>
      <sheetName val="SB_SCH_A7"/>
      <sheetName val="Tie_Beam_Steel-R0-1"/>
      <sheetName val="Summary_output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NOTES_"/>
      <sheetName val="Project_Info"/>
      <sheetName val="Link_In"/>
      <sheetName val="Project_Work_Off_Contribution"/>
      <sheetName val="CRF-BE_Rates"/>
      <sheetName val="ACAD_Finishes"/>
      <sheetName val="Site_Details"/>
      <sheetName val="Site_Area_Statement"/>
      <sheetName val="Brickwork_"/>
      <sheetName val="First_Floor_"/>
      <sheetName val="Progress_Curve"/>
      <sheetName val="Payroll_BL"/>
      <sheetName val="Itemwise_Summary"/>
      <sheetName val="saihous_ele16"/>
      <sheetName val="Labor_abs-PW4"/>
      <sheetName val="Labor_abs-NMR4"/>
      <sheetName val="Basic_Details4"/>
      <sheetName val="BS_Groupings4"/>
      <sheetName val="PL_Groupings4"/>
      <sheetName val="PRECAST_lightconc_II4"/>
      <sheetName val="organi_synthesis_lab4"/>
      <sheetName val="Format_1_9_Ph-14"/>
      <sheetName val="CFForecast_detail4"/>
      <sheetName val="Service_Function4"/>
      <sheetName val="8th__floor_Beams4"/>
      <sheetName val="Beams_1"/>
      <sheetName val="PCS_DATA1"/>
      <sheetName val="SLAB_SCH1"/>
      <sheetName val="Print_Controls1"/>
      <sheetName val="SB_SCH_A71"/>
      <sheetName val="Tie_Beam_Steel-R0-11"/>
      <sheetName val="Summary_output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Executive_Summary1"/>
      <sheetName val="NOTES_1"/>
      <sheetName val="Project_Info1"/>
      <sheetName val="Link_In1"/>
      <sheetName val="Project_Work_Off_Contribution1"/>
      <sheetName val="CRF-BE_Rates1"/>
      <sheetName val="ACAD_Finishes1"/>
      <sheetName val="Site_Details1"/>
      <sheetName val="Site_Area_Statement1"/>
      <sheetName val="Brickwork_1"/>
      <sheetName val="First_Floor_1"/>
      <sheetName val="labour_rates1"/>
      <sheetName val="Progress_Curve1"/>
      <sheetName val="Payroll_BL1"/>
      <sheetName val="Itemwise_Summary1"/>
      <sheetName val="Nortel-Core"/>
      <sheetName val="HT_Cable_"/>
      <sheetName val="fee rate summary"/>
      <sheetName val="TBEAM"/>
      <sheetName val="SP Break Up"/>
      <sheetName val="Beam-design_exp4"/>
      <sheetName val="A301_Kalk4"/>
      <sheetName val="Schlüss_Inh-EF4"/>
      <sheetName val="Beam-design_exp5"/>
      <sheetName val="A301_Kalk5"/>
      <sheetName val="Schlüss_Inh-EF5"/>
      <sheetName val="Beam-design_exp6"/>
      <sheetName val="A301_Kalk6"/>
      <sheetName val="Schlüss_Inh-EF6"/>
      <sheetName val=" AnalysisPCC"/>
      <sheetName val="Analysis-NH-Culverts"/>
      <sheetName val="Annex_1"/>
      <sheetName val="Annex_5"/>
      <sheetName val="9. Package split - Cost "/>
      <sheetName val="LOGO"/>
      <sheetName val="Sch-3"/>
      <sheetName val="Finishing items"/>
      <sheetName val="Labour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purpose&amp;input"/>
      <sheetName val="LABOUR RATE"/>
      <sheetName val="PLAN_FEB97"/>
      <sheetName val="目录"/>
      <sheetName val="(M+L)"/>
      <sheetName val="Designs"/>
      <sheetName val="[saihous.ele.xls]_saihous_ele_6"/>
      <sheetName val="[saihous.ele.xls]_saihous_ele_9"/>
      <sheetName val="[saihous.ele.xls]Indirect_____8"/>
      <sheetName val="[saihous.ele.xls]Indirect_____9"/>
      <sheetName val="[saihous.ele.xls]Indirect____10"/>
      <sheetName val="[saihous.ele.xls]_saihous_ele_7"/>
      <sheetName val="[saihous.ele.xls]_saihous_ele_8"/>
      <sheetName val="PriceCalculation"/>
      <sheetName val="Final"/>
      <sheetName val="Summary-Price_New"/>
      <sheetName val="AN-2K"/>
      <sheetName val="Switch V16"/>
      <sheetName val="aug stat 06 (2)"/>
      <sheetName val="Data sheet"/>
      <sheetName val="C_link"/>
      <sheetName val="P_link"/>
      <sheetName val="Lintel"/>
      <sheetName val="Sheet3 (2)"/>
      <sheetName val="Indirect_x0005__x00"/>
      <sheetName val="R2"/>
      <sheetName val="RFP002"/>
      <sheetName val="PROCTOR"/>
      <sheetName val="Final VA"/>
      <sheetName val="MPR_PA_1"/>
      <sheetName val="scurve(2)"/>
      <sheetName val="COMPS"/>
      <sheetName val="Anl"/>
      <sheetName val="(Do not delete)"/>
      <sheetName val="Lead statement"/>
      <sheetName val="Rates"/>
      <sheetName val="Cash Flow Input Data_ISC"/>
      <sheetName val="Interface_SC"/>
      <sheetName val="Calc_ISC"/>
      <sheetName val="Calc_SC"/>
      <sheetName val="Interface_ISC"/>
      <sheetName val="GD"/>
      <sheetName val="Column (P1 to P2)"/>
      <sheetName val="CABLES  "/>
      <sheetName val="Cable Schedule"/>
      <sheetName val="DG_Works_(Supply)12"/>
      <sheetName val="1_0012"/>
      <sheetName val="_B312"/>
      <sheetName val="_B112"/>
      <sheetName val="Operating_Statistics12"/>
      <sheetName val="220_11__BS_12"/>
      <sheetName val="Annexue_B12"/>
      <sheetName val="Civil_BOQ11"/>
      <sheetName val="Desgn(zone_I)12"/>
      <sheetName val="Elect_12"/>
      <sheetName val="$_KURLARI12"/>
      <sheetName val="Boq_(Main_Building)12"/>
      <sheetName val="10__&amp;_11__Rate_Code_&amp;_BQ7"/>
      <sheetName val="PA-_Consutant_8"/>
      <sheetName val="Basement__Works9"/>
      <sheetName val="Cover_sheet8"/>
      <sheetName val="AOQ-new_8"/>
      <sheetName val="water_prop_8"/>
      <sheetName val="Summary_Transformers9"/>
      <sheetName val="Total__Amount9"/>
      <sheetName val="final_abstract8"/>
      <sheetName val="Material_List_7"/>
      <sheetName val="Structure_Bills_Qty7"/>
      <sheetName val="BC_&amp;_MNB_7"/>
      <sheetName val="Basic_Resources7"/>
      <sheetName val="Angebot18_7_7"/>
      <sheetName val="11B_8"/>
      <sheetName val="ONE_TIME7"/>
      <sheetName val="SPILL_OVER_PROJECTIONS7"/>
      <sheetName val="2nd_7"/>
      <sheetName val="AoR_Finishing7"/>
      <sheetName val="Material_Rate7"/>
      <sheetName val="SC_Cost_MAR_028"/>
      <sheetName val="Final_Bill5"/>
      <sheetName val="INPUT_SHEET5"/>
      <sheetName val="Column_BBS-Block96"/>
      <sheetName val="Tong_hop_DT_XDCT4"/>
      <sheetName val="MAIN_FILE_9-24-076"/>
      <sheetName val="DG_7"/>
      <sheetName val="MTO_REV_07"/>
      <sheetName val="Linked_Lead6"/>
      <sheetName val="Abstract_Sheet6"/>
      <sheetName val="April_Analysts6"/>
      <sheetName val="M_S_6"/>
      <sheetName val="Materials_6"/>
      <sheetName val="[saihous_ele_xls]Indirect쌳ᎈ駜/6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Fin_Sum5"/>
      <sheetName val="_GULF9"/>
      <sheetName val="Lead_(Final)6"/>
      <sheetName val="TORRENT_CEMENT5"/>
      <sheetName val="Core_Data5"/>
      <sheetName val="L_(4)5"/>
      <sheetName val="AutoOpen_Stub_Data5"/>
      <sheetName val="Monthly_Budget_Summary5"/>
      <sheetName val="C&amp;S_monthwise5"/>
      <sheetName val="G_R_P5"/>
      <sheetName val="PSC_REVISED5"/>
      <sheetName val="Bridge_Data_2005-065"/>
      <sheetName val="Data_F8_BTR5"/>
      <sheetName val="_5"/>
      <sheetName val="M-Book_for_FW5"/>
      <sheetName val="M-Book_for_Conc5"/>
      <sheetName val="Meas_-Hotel_Part5"/>
      <sheetName val="saihous_ele_xls5"/>
      <sheetName val="Labour_&amp;_Plant5"/>
      <sheetName val="Labour_Rate_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BAL_SHEET5"/>
      <sheetName val="GUT_(2)5"/>
      <sheetName val="Sqn-Abs(G+6)_5"/>
      <sheetName val="WO-Abs_(G+2)_6_DUs5"/>
      <sheetName val="Air-Abs(G+6)_23_DUs5"/>
      <sheetName val="NLD_-_Assum5"/>
      <sheetName val="BASIC_MATERIALS4"/>
      <sheetName val="reference_sheet_5"/>
      <sheetName val="Stress_Calculation5"/>
      <sheetName val="Ring_Details5"/>
      <sheetName val="CABLES_DATA4"/>
      <sheetName val="DATA_24"/>
      <sheetName val="M_B_T-164"/>
      <sheetName val="FITZ_MORT_944"/>
      <sheetName val="Allg__Angaben4"/>
      <sheetName val="Road_data4"/>
      <sheetName val="Road_Detail_Est_4"/>
      <sheetName val="Summary-margin_calc4"/>
      <sheetName val="Assumption_Inputs5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Rate_Ana4"/>
      <sheetName val="C_Sum4"/>
      <sheetName val="A_Sum4"/>
      <sheetName val="Cut_&amp;_Sew4"/>
      <sheetName val="VI_Floor_Beam_4"/>
      <sheetName val="Step_14"/>
      <sheetName val="Equipment_Information4"/>
      <sheetName val="Equipment_Block4"/>
      <sheetName val="Detailed_Summary_(4)4"/>
      <sheetName val="boq_actual4"/>
      <sheetName val="5-Thermal_&amp;_Moisture4"/>
      <sheetName val="Break_Up_(bc)4"/>
      <sheetName val="Break_Up_(bc1)4"/>
      <sheetName val="Break_Up_(bc2)4"/>
      <sheetName val="WORK_TABLE4"/>
      <sheetName val="LEVEL_SHEET4"/>
      <sheetName val="SUMMARY_-_PART-I-BUILDING4"/>
      <sheetName val="Master_Data5"/>
      <sheetName val="Distribution_-_Qty_&amp;_Amount5"/>
      <sheetName val="Jan_Volume4"/>
      <sheetName val="Podium_Areas4"/>
      <sheetName val="Overall_Summary4"/>
      <sheetName val="Summary_CFA_total_-_CP1_&amp;_CP24"/>
      <sheetName val="Sweeper_Machine5"/>
      <sheetName val="HP(9_200)5"/>
      <sheetName val="Name_List4"/>
      <sheetName val="Pier_calculation5"/>
      <sheetName val="_saihous_ele_xls_Indirect쌳ᎈ駜_4"/>
      <sheetName val="33_kV-Eqpt_fdn_4"/>
      <sheetName val="BOQ_LT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Staff_Acco_142"/>
      <sheetName val="Tel__71"/>
      <sheetName val="Ext_light71"/>
      <sheetName val="Staff_Acco_143"/>
      <sheetName val="4_Annex_1_Basic_rate71"/>
      <sheetName val="DETAILED__BOQ71"/>
      <sheetName val="Detail_In_Door_Stad71"/>
      <sheetName val="Project_Details__71"/>
      <sheetName val="RCC,Ret__Wall71"/>
      <sheetName val="Load_Details(B2)71"/>
      <sheetName val="TBAL9697_-group_wise__sdpl71"/>
      <sheetName val="Legal_Risk_Analysis71"/>
      <sheetName val="scurve_calc_(2)71"/>
      <sheetName val="Detail_P&amp;L71"/>
      <sheetName val="Assumption_Sheet71"/>
      <sheetName val="Cable_data71"/>
      <sheetName val="PRECAST_lightconc-II71"/>
      <sheetName val="APPENDIX_B-171"/>
      <sheetName val="Bill_3_171"/>
      <sheetName val="SCHEDULE_OF_RATES71"/>
      <sheetName val="4-Int-_ele(RA)70"/>
      <sheetName val="Material_70"/>
      <sheetName val="SPT_vs_PHI70"/>
      <sheetName val="Civil_Works70"/>
      <sheetName val="Bill_3_-_Site_Works70"/>
      <sheetName val="GR_slab-reinft70"/>
      <sheetName val="Fill_this_out_first___70"/>
      <sheetName val="INDIGINEOUS_ITEMS_70"/>
      <sheetName val="Rate_Analysis70"/>
      <sheetName val="Boq_Block_A70"/>
      <sheetName val="beam-reinft-IIInd_floor56"/>
      <sheetName val="Bed_Class69"/>
      <sheetName val="SCHEDULE_(3)70"/>
      <sheetName val="schedule_nos70"/>
      <sheetName val="BLOCK-A_(MEA_SHEET)70"/>
      <sheetName val="IO_List70"/>
      <sheetName val="Pipe_Supports70"/>
      <sheetName val="BOQ_(2)70"/>
      <sheetName val="Box-_Girder70"/>
      <sheetName val="DLC_lookups70"/>
      <sheetName val="Gen_Info70"/>
      <sheetName val="Indirect_expenses70"/>
      <sheetName val="Quote_Sheet70"/>
      <sheetName val="labour_coeff70"/>
      <sheetName val="Works_-_Quote_Sheet70"/>
      <sheetName val="Cost_Any_70"/>
      <sheetName val="LIST_OF_MAKES70"/>
      <sheetName val="Sqn_Abs_G_6__70"/>
      <sheetName val="WO_Abs__G_2__6_DUs70"/>
      <sheetName val="Air_Abs_G_6__23_DUs70"/>
      <sheetName val="Lease_rents70"/>
      <sheetName val="Basement_Budget70"/>
      <sheetName val="SITE_OVERHEADS70"/>
      <sheetName val="Asia_Revised_10-1-0770"/>
      <sheetName val="All_Capital_Plan_P+L_10-1-0770"/>
      <sheetName val="CP08_(2)70"/>
      <sheetName val="Planning_File_10-1-0770"/>
      <sheetName val="Break_up_Sheet70"/>
      <sheetName val="Detail_1A70"/>
      <sheetName val="E_&amp;_R70"/>
      <sheetName val="SPILL_OVER70"/>
      <sheetName val="Pile_cap69"/>
      <sheetName val="DTF_Summary69"/>
      <sheetName val="UNP-NCW_69"/>
      <sheetName val="Mat_Cost70"/>
      <sheetName val="GF_Columns69"/>
      <sheetName val="beam-reinft-machine_rm56"/>
      <sheetName val="Form_669"/>
      <sheetName val="BOQ_Direct_selling_cost69"/>
      <sheetName val="Intro_69"/>
      <sheetName val="MASTER_RATE_ANALYSIS69"/>
      <sheetName val="specification_options69"/>
      <sheetName val="key_dates69"/>
      <sheetName val="Elite_1_-_MBCL69"/>
      <sheetName val="Cost_summary69"/>
      <sheetName val="1-Pop_Proj13"/>
      <sheetName val="Contract_BOQ56"/>
      <sheetName val="T1_WO56"/>
      <sheetName val="bs_BP_04_SA13"/>
      <sheetName val="Cost_Index14"/>
      <sheetName val="A_O_R_69"/>
      <sheetName val="Direct_cost_shed_A-2_69"/>
      <sheetName val="_Resource_list69"/>
      <sheetName val="THANE_SITE69"/>
      <sheetName val="BOQ_Distribution69"/>
      <sheetName val="STAFFSCHED_14"/>
      <sheetName val="FF_Inst_RA_08_Inst_0356"/>
      <sheetName val="_IO_List14"/>
      <sheetName val="M_R_List_(2)69"/>
      <sheetName val="Balance_Sheet_69"/>
      <sheetName val="SSR___NSSR_Market_final14"/>
      <sheetName val="Basic_Rates56"/>
      <sheetName val="Blr_hire13"/>
      <sheetName val="DG_Works_(Supply)13"/>
      <sheetName val="1_0013"/>
      <sheetName val="_B313"/>
      <sheetName val="_B113"/>
      <sheetName val="Operating_Statistics13"/>
      <sheetName val="220_11__BS_13"/>
      <sheetName val="Annexue_B13"/>
      <sheetName val="Civil_BOQ12"/>
      <sheetName val="Desgn(zone_I)13"/>
      <sheetName val="Elect_13"/>
      <sheetName val="$_KURLARI13"/>
      <sheetName val="Boq_(Main_Building)13"/>
      <sheetName val="10__&amp;_11__Rate_Code_&amp;_BQ8"/>
      <sheetName val="PA-_Consutant_9"/>
      <sheetName val="Basement__Works10"/>
      <sheetName val="Cover_sheet9"/>
      <sheetName val="AOQ-new_9"/>
      <sheetName val="water_prop_9"/>
      <sheetName val="Summary_Transformers10"/>
      <sheetName val="Total__Amount10"/>
      <sheetName val="final_abstract9"/>
      <sheetName val="Material_List_8"/>
      <sheetName val="Structure_Bills_Qty8"/>
      <sheetName val="BC_&amp;_MNB_8"/>
      <sheetName val="Basic_Resources8"/>
      <sheetName val="Angebot18_7_8"/>
      <sheetName val="11B_9"/>
      <sheetName val="ONE_TIME8"/>
      <sheetName val="SPILL_OVER_PROJECTIONS8"/>
      <sheetName val="2nd_8"/>
      <sheetName val="AoR_Finishing8"/>
      <sheetName val="Material_Rate8"/>
      <sheetName val="SC_Cost_MAR_029"/>
      <sheetName val="Final_Bill6"/>
      <sheetName val="INPUT_SHEET6"/>
      <sheetName val="Column_BBS-Block97"/>
      <sheetName val="Tong_hop_DT_XDCT5"/>
      <sheetName val="MAIN_FILE_9-24-077"/>
      <sheetName val="DG_8"/>
      <sheetName val="MTO_REV_08"/>
      <sheetName val="Linked_Lead7"/>
      <sheetName val="Abstract_Sheet7"/>
      <sheetName val="April_Analysts7"/>
      <sheetName val="M_S_7"/>
      <sheetName val="Materials_7"/>
      <sheetName val="[saihous_ele_xls]Indirect쌳ᎈ駜/7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Fin_Sum6"/>
      <sheetName val="_GULF10"/>
      <sheetName val="Lead_(Final)7"/>
      <sheetName val="TORRENT_CEMENT6"/>
      <sheetName val="Core_Data6"/>
      <sheetName val="L_(4)6"/>
      <sheetName val="AutoOpen_Stub_Data6"/>
      <sheetName val="Monthly_Budget_Summary6"/>
      <sheetName val="C&amp;S_monthwise6"/>
      <sheetName val="G_R_P6"/>
      <sheetName val="PSC_REVISED6"/>
      <sheetName val="Bridge_Data_2005-066"/>
      <sheetName val="Data_F8_BTR6"/>
      <sheetName val="_6"/>
      <sheetName val="M-Book_for_FW6"/>
      <sheetName val="M-Book_for_Conc6"/>
      <sheetName val="Meas_-Hotel_Part6"/>
      <sheetName val="saihous_ele_xls6"/>
      <sheetName val="Labour_&amp;_Plant6"/>
      <sheetName val="Labour_Rate_6"/>
      <sheetName val="TPL_RECEIPTS_MB516"/>
      <sheetName val="ROW_Orders_for_March_056"/>
      <sheetName val="PKG_PO6"/>
      <sheetName val="LLM_DPRECEIPTS_MB516"/>
      <sheetName val="ZSEM_stock_(ympc038)6"/>
      <sheetName val="MFG_PO6"/>
      <sheetName val="PRECAST_lightconc_II5"/>
      <sheetName val="BAL_SHEET6"/>
      <sheetName val="organi_synthesis_lab5"/>
      <sheetName val="GUT_(2)6"/>
      <sheetName val="Sqn-Abs(G+6)_6"/>
      <sheetName val="WO-Abs_(G+2)_6_DUs6"/>
      <sheetName val="Air-Abs(G+6)_23_DUs6"/>
      <sheetName val="CFForecast_detail5"/>
      <sheetName val="Basic_Details5"/>
      <sheetName val="BS_Groupings5"/>
      <sheetName val="PL_Groupings5"/>
      <sheetName val="Format_1_9_Ph-15"/>
      <sheetName val="Service_Function5"/>
      <sheetName val="8th__floor_Beams5"/>
      <sheetName val="Labor_abs-PW5"/>
      <sheetName val="Labor_abs-NMR5"/>
      <sheetName val="NLD_-_Assum6"/>
      <sheetName val="BASIC_MATERIALS5"/>
      <sheetName val="reference_sheet_6"/>
      <sheetName val="Stress_Calculation6"/>
      <sheetName val="Ring_Details6"/>
      <sheetName val="CABLES_DATA5"/>
      <sheetName val="DATA_25"/>
      <sheetName val="M_B_T-165"/>
      <sheetName val="FITZ_MORT_945"/>
      <sheetName val="Allg__Angaben5"/>
      <sheetName val="Road_data5"/>
      <sheetName val="Road_Detail_Est_5"/>
      <sheetName val="Summary-margin_calc5"/>
      <sheetName val="Assumption_Inputs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Rate_Ana5"/>
      <sheetName val="C_Sum5"/>
      <sheetName val="A_Sum5"/>
      <sheetName val="Cut_&amp;_Sew5"/>
      <sheetName val="VI_Floor_Beam_5"/>
      <sheetName val="Step_15"/>
      <sheetName val="Equipment_Information5"/>
      <sheetName val="Equipment_Block5"/>
      <sheetName val="Detailed_Summary_(4)5"/>
      <sheetName val="boq_actual5"/>
      <sheetName val="5-Thermal_&amp;_Moisture5"/>
      <sheetName val="Break_Up_(bc)5"/>
      <sheetName val="Break_Up_(bc1)5"/>
      <sheetName val="Break_Up_(bc2)5"/>
      <sheetName val="WORK_TABLE5"/>
      <sheetName val="LEVEL_SHEET5"/>
      <sheetName val="SUMMARY_-_PART-I-BUILDING5"/>
      <sheetName val="Master_Data6"/>
      <sheetName val="Distribution_-_Qty_&amp;_Amount6"/>
      <sheetName val="Jan_Volume5"/>
      <sheetName val="Podium_Areas5"/>
      <sheetName val="Overall_Summary5"/>
      <sheetName val="Summary_CFA_total_-_CP1_&amp;_CP25"/>
      <sheetName val="Sweeper_Machine6"/>
      <sheetName val="HP(9_200)6"/>
      <sheetName val="Name_List5"/>
      <sheetName val="Pier_calculation6"/>
      <sheetName val="_saihous_ele_xls_Indirect쌳ᎈ駜_5"/>
      <sheetName val="33_kV-Eqpt_fdn_5"/>
      <sheetName val="BOQ_LT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WPR-IV"/>
      <sheetName val="item"/>
      <sheetName val="Bill-12"/>
      <sheetName val="_saihous_ele_xls_Indirect堀와6"/>
      <sheetName val="_saihous_ele_xls_Indirectം핤࢐"/>
      <sheetName val="_saihous.ele.xls_Indirect_____2"/>
      <sheetName val="_saihous.ele.xls_Indirect_____3"/>
      <sheetName val="_saihous.ele.xls_Indirect_____4"/>
      <sheetName val="_saihous.ele.xls__saihous_ele_2"/>
      <sheetName val="_saihous.ele.xls__saihous_ele_3"/>
      <sheetName val="_saihous.ele.xls_Indirect_____5"/>
      <sheetName val="_saihous.ele.xls_Indirect_____6"/>
      <sheetName val="_saihous.ele.xls_Indirect_____7"/>
      <sheetName val="_saihous.ele.xls__saihous_ele_4"/>
      <sheetName val="int. pla."/>
      <sheetName val="Internal Plaster-FTP-Block D4"/>
      <sheetName val="Background"/>
      <sheetName val="Reference Information"/>
      <sheetName val="Employee List"/>
      <sheetName val="Sales Office"/>
      <sheetName val="LAYING PR"/>
      <sheetName val="Safty appli"/>
      <sheetName val=" trans works 1314"/>
      <sheetName val="Realign, Bypass, Rec"/>
      <sheetName val="FWD DATA"/>
      <sheetName val="Normalized Readings"/>
      <sheetName val="Pavement Details"/>
      <sheetName val="Abutment "/>
      <sheetName val="[saihous.ele.xls]Indirect____11"/>
      <sheetName val="[saihous.ele.xls]Indirect____12"/>
      <sheetName val="bwsc"/>
      <sheetName val="datasheet"/>
      <sheetName val="design sheet"/>
      <sheetName val="surge"/>
      <sheetName val="[saihous.ele.xls]Indirect____13"/>
      <sheetName val="[saihous.ele.xls]Indirect____14"/>
      <sheetName val="[saihous.ele.xls]Indirect____15"/>
      <sheetName val="[saihous.ele.xls]Indirect____16"/>
      <sheetName val="[saihous.ele.xls]Indirect____17"/>
      <sheetName val="[saihous.ele.xls]Indirect____18"/>
      <sheetName val="COLUMN-CR"/>
      <sheetName val="[saihous.ele.xls][saihous.ele.x"/>
      <sheetName val="Form 5.0"/>
      <sheetName val="Filtration1"/>
      <sheetName val="Boq-_Civil"/>
      <sheetName val="Flooring_Chart"/>
      <sheetName val="BRL_FORMAT"/>
      <sheetName val="05__BUDGET"/>
      <sheetName val="Indirect????쌳ᎈ駜_"/>
      <sheetName val="[saihous_ele_xls]Indirect퀀《혂൧?"/>
      <sheetName val="[saihous_ele_xls]Indirect?⽼؃ᅜ"/>
      <sheetName val="Staff_Acco_144"/>
      <sheetName val="Tel__72"/>
      <sheetName val="Ext_light72"/>
      <sheetName val="Staff_Acco_145"/>
      <sheetName val="4_Annex_1_Basic_rate72"/>
      <sheetName val="DETAILED__BOQ72"/>
      <sheetName val="Detail_In_Door_Stad72"/>
      <sheetName val="Project_Details__72"/>
      <sheetName val="SCHEDULE_OF_RATES72"/>
      <sheetName val="TBAL9697_-group_wise__sdpl72"/>
      <sheetName val="Detail_P&amp;L72"/>
      <sheetName val="Assumption_Sheet72"/>
      <sheetName val="scurve_calc_(2)72"/>
      <sheetName val="APPENDIX_B-172"/>
      <sheetName val="RCC,Ret__Wall72"/>
      <sheetName val="Load_Details(B2)72"/>
      <sheetName val="Bill_3_172"/>
      <sheetName val="Legal_Risk_Analysis72"/>
      <sheetName val="PRECAST_lightconc-II72"/>
      <sheetName val="GR_slab-reinft71"/>
      <sheetName val="Bill_3_-_Site_Works71"/>
      <sheetName val="Fill_this_out_first___71"/>
      <sheetName val="Break_up_Sheet71"/>
      <sheetName val="Cable_data72"/>
      <sheetName val="Civil_Works71"/>
      <sheetName val="INDIGINEOUS_ITEMS_71"/>
      <sheetName val="Material_71"/>
      <sheetName val="SPT_vs_PHI71"/>
      <sheetName val="Rate_Analysis71"/>
      <sheetName val="Basement_Budget71"/>
      <sheetName val="IO_List71"/>
      <sheetName val="Pipe_Supports71"/>
      <sheetName val="BOQ_(2)71"/>
      <sheetName val="Boq_Block_A71"/>
      <sheetName val="Sqn_Abs_G_6__71"/>
      <sheetName val="WO_Abs__G_2__6_DUs71"/>
      <sheetName val="Air_Abs_G_6__23_DUs71"/>
      <sheetName val="Asia_Revised_10-1-0771"/>
      <sheetName val="All_Capital_Plan_P+L_10-1-0771"/>
      <sheetName val="CP08_(2)71"/>
      <sheetName val="Planning_File_10-1-0771"/>
      <sheetName val="SITE_OVERHEADS71"/>
      <sheetName val="SCHEDULE_(3)71"/>
      <sheetName val="schedule_nos71"/>
      <sheetName val="E_&amp;_R71"/>
      <sheetName val="4-Int-_ele(RA)71"/>
      <sheetName val="Pile_cap70"/>
      <sheetName val="DLC_lookups71"/>
      <sheetName val="Quote_Sheet71"/>
      <sheetName val="labour_coeff71"/>
      <sheetName val="Works_-_Quote_Sheet71"/>
      <sheetName val="BLOCK-A_(MEA_SHEET)71"/>
      <sheetName val="Box-_Girder71"/>
      <sheetName val="Detail_1A71"/>
      <sheetName val="Gen_Info71"/>
      <sheetName val="Indirect_expenses71"/>
      <sheetName val="Cost_Any_71"/>
      <sheetName val="LIST_OF_MAKES71"/>
      <sheetName val="Bed_Class70"/>
      <sheetName val="Lease_rents71"/>
      <sheetName val="DTF_Summary70"/>
      <sheetName val="SPILL_OVER71"/>
      <sheetName val="GF_Columns70"/>
      <sheetName val="Intro_70"/>
      <sheetName val="Mat_Cost71"/>
      <sheetName val="Form_670"/>
      <sheetName val="BOQ_Direct_selling_cost70"/>
      <sheetName val="UNP-NCW_70"/>
      <sheetName val="MASTER_RATE_ANALYSIS70"/>
      <sheetName val="Elite_1_-_MBCL70"/>
      <sheetName val="specification_options70"/>
      <sheetName val="key_dates70"/>
      <sheetName val="Cost_summary70"/>
      <sheetName val="Contract_BOQ57"/>
      <sheetName val="beam-reinft-machine_rm57"/>
      <sheetName val="T1_WO57"/>
      <sheetName val="beam-reinft-IIInd_floor57"/>
      <sheetName val="Direct_cost_shed_A-2_70"/>
      <sheetName val="_Resource_list70"/>
      <sheetName val="THANE_SITE70"/>
      <sheetName val="BOQ_Distribution70"/>
      <sheetName val="_IO_List15"/>
      <sheetName val="A_O_R_70"/>
      <sheetName val="FF_Inst_RA_08_Inst_0357"/>
      <sheetName val="M_R_List_(2)70"/>
      <sheetName val="Balance_Sheet_70"/>
      <sheetName val="Cost_Index15"/>
      <sheetName val="SSR___NSSR_Market_final15"/>
      <sheetName val="STAFFSCHED_15"/>
      <sheetName val="Basic_Rates57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Cover_sheet10"/>
      <sheetName val="AOQ-new_10"/>
      <sheetName val="water_prop_10"/>
      <sheetName val="BC_&amp;_MNB_9"/>
      <sheetName val="11B_10"/>
      <sheetName val="final_abstract10"/>
      <sheetName val="_GULF11"/>
      <sheetName val="Angebot18_7_9"/>
      <sheetName val="SPILL_OVER_PROJECTIONS9"/>
      <sheetName val="10__&amp;_11__Rate_Code_&amp;_BQ9"/>
      <sheetName val="MAIN_FILE_9-24-078"/>
      <sheetName val="Material_List_9"/>
      <sheetName val="Structure_Bills_Qty9"/>
      <sheetName val="Basic_Resources9"/>
      <sheetName val="DG_9"/>
      <sheetName val="ONE_TIME9"/>
      <sheetName val="2nd_9"/>
      <sheetName val="Material_Rate9"/>
      <sheetName val="SC_Cost_MAR_0210"/>
      <sheetName val="Column_BBS-Block98"/>
      <sheetName val="[saihous_ele_xls]Indirect쌳ᎈ駜/8"/>
      <sheetName val="Linked_Lead8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MTO_REV_09"/>
      <sheetName val="Abstract_Sheet8"/>
      <sheetName val="April_Analysts8"/>
      <sheetName val="M_S_8"/>
      <sheetName val="AoR_Finishing9"/>
      <sheetName val="Fin_Sum7"/>
      <sheetName val="Materials_8"/>
      <sheetName val="Core_Data7"/>
      <sheetName val="L_(4)7"/>
      <sheetName val="AutoOpen_Stub_Data7"/>
      <sheetName val="Basic_Details6"/>
      <sheetName val="BS_Groupings6"/>
      <sheetName val="PL_Groupings6"/>
      <sheetName val="Meas_-Hotel_Part7"/>
      <sheetName val="NLD_-_Assum7"/>
      <sheetName val="Labour_Rate_7"/>
      <sheetName val="Lead_(Final)8"/>
      <sheetName val="TORRENT_CEMENT7"/>
      <sheetName val="reference_sheet_7"/>
      <sheetName val="Labor_abs-PW6"/>
      <sheetName val="Labor_abs-NMR6"/>
      <sheetName val="Labour_&amp;_Plant7"/>
      <sheetName val="Detailed_Summary_(4)6"/>
      <sheetName val="M_B_T-166"/>
      <sheetName val="FITZ_MORT_946"/>
      <sheetName val="Monthly_Budget_Summary7"/>
      <sheetName val="C&amp;S_monthwise7"/>
      <sheetName val="G_R_P7"/>
      <sheetName val="PSC_REVISED7"/>
      <sheetName val="Bridge_Data_2005-067"/>
      <sheetName val="Data_F8_BTR7"/>
      <sheetName val="_7"/>
      <sheetName val="M-Book_for_FW7"/>
      <sheetName val="M-Book_for_Conc7"/>
      <sheetName val="INPUT_SHEET7"/>
      <sheetName val="saihous_ele_xls7"/>
      <sheetName val="PRECAST_lightconc_II6"/>
      <sheetName val="organi_synthesis_lab6"/>
      <sheetName val="BAL_SHEET7"/>
      <sheetName val="Sqn-Abs(G+6)_7"/>
      <sheetName val="WO-Abs_(G+2)_6_DUs7"/>
      <sheetName val="Air-Abs(G+6)_23_DUs7"/>
      <sheetName val="CFForecast_detail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GUT_(2)7"/>
      <sheetName val="Road_data6"/>
      <sheetName val="Road_Detail_Est_6"/>
      <sheetName val="Format_1_9_Ph-16"/>
      <sheetName val="Summary-margin_calc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Boq-_Civil1"/>
      <sheetName val="HT_Cable_1"/>
      <sheetName val="Flooring_Chart1"/>
      <sheetName val="BRL_FORMAT1"/>
      <sheetName val="05__BUDGET1"/>
      <sheetName val="C_Sum6"/>
      <sheetName val="A_Sum6"/>
      <sheetName val="Jan_Volume6"/>
      <sheetName val="VI_Floor_Beam_6"/>
      <sheetName val="Step_16"/>
      <sheetName val="Equipment_Information6"/>
      <sheetName val="Equipment_Block6"/>
      <sheetName val="5-Thermal_&amp;_Moisture6"/>
      <sheetName val="Labor_abs-PW7"/>
      <sheetName val="Labor_abs-NMR7"/>
      <sheetName val="FITZ_MORT_947"/>
      <sheetName val="M_B_T-167"/>
      <sheetName val="C_Sum7"/>
      <sheetName val="A_Sum7"/>
      <sheetName val="Jan_Volume7"/>
      <sheetName val="Basic_Details7"/>
      <sheetName val="BS_Groupings7"/>
      <sheetName val="PL_Groupings7"/>
      <sheetName val="PRECAST_lightconc_II7"/>
      <sheetName val="CFForecast_detail7"/>
      <sheetName val="organi_synthesis_lab7"/>
      <sheetName val="Service_Function7"/>
      <sheetName val="BASIC_MATERIALS7"/>
      <sheetName val="Format_1_9_Ph-17"/>
      <sheetName val="8th__floor_Beams7"/>
      <sheetName val="Summary-margin_calc7"/>
      <sheetName val="Allg__Angaben7"/>
      <sheetName val="Road_data7"/>
      <sheetName val="Road_Detail_Est_7"/>
      <sheetName val="CABLES_DATA7"/>
      <sheetName val="VI_Floor_Beam_7"/>
      <sheetName val="Step_17"/>
      <sheetName val="Equipment_Information7"/>
      <sheetName val="Equipment_Block7"/>
      <sheetName val="5-Thermal_&amp;_Moisture7"/>
      <sheetName val="Labor_abs-PW8"/>
      <sheetName val="Labor_abs-NMR8"/>
      <sheetName val="Meas_-Hotel_Part8"/>
      <sheetName val="BC_&amp;_MNB_10"/>
      <sheetName val="SPILL_OVER_PROJECTIONS10"/>
      <sheetName val="L_(4)8"/>
      <sheetName val="FITZ_MORT_948"/>
      <sheetName val="Basic_Resources10"/>
      <sheetName val="MAIN_FILE_9-24-079"/>
      <sheetName val="Column_BBS-Block99"/>
      <sheetName val="[saihous_ele_xls]Indirect쌳ᎈ駜/9"/>
      <sheetName val="Linked_Lead9"/>
      <sheetName val="Core_Data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Abstract_Sheet9"/>
      <sheetName val="April_Analysts9"/>
      <sheetName val="M_S_9"/>
      <sheetName val="Materials_9"/>
      <sheetName val="Fin_Sum8"/>
      <sheetName val="AutoOpen_Stub_Data8"/>
      <sheetName val="M_B_T-168"/>
      <sheetName val="Monthly_Budget_Summary8"/>
      <sheetName val="reference_sheet_8"/>
      <sheetName val="Lead_(Final)9"/>
      <sheetName val="TORRENT_CEMENT8"/>
      <sheetName val="Labour_Rate_8"/>
      <sheetName val="NLD_-_Assum8"/>
      <sheetName val="GUT_(2)8"/>
      <sheetName val="C_Sum8"/>
      <sheetName val="A_Sum8"/>
      <sheetName val="C&amp;S_monthwise8"/>
      <sheetName val="G_R_P8"/>
      <sheetName val="PSC_REVISED8"/>
      <sheetName val="Bridge_Data_2005-068"/>
      <sheetName val="Data_F8_BTR8"/>
      <sheetName val="_8"/>
      <sheetName val="Jan_Volume8"/>
      <sheetName val="Basic_Details8"/>
      <sheetName val="BS_Groupings8"/>
      <sheetName val="PL_Groupings8"/>
      <sheetName val="M-Book_for_FW8"/>
      <sheetName val="M-Book_for_Conc8"/>
      <sheetName val="saihous_ele_xls8"/>
      <sheetName val="PRECAST_lightconc_II8"/>
      <sheetName val="INPUT_SHEET8"/>
      <sheetName val="Labour_&amp;_Plant8"/>
      <sheetName val="Sqn-Abs(G+6)_8"/>
      <sheetName val="WO-Abs_(G+2)_6_DUs8"/>
      <sheetName val="Air-Abs(G+6)_23_DUs8"/>
      <sheetName val="CFForecast_detail8"/>
      <sheetName val="BAL_SHEET8"/>
      <sheetName val="organi_synthesis_lab8"/>
      <sheetName val="Service_Function8"/>
      <sheetName val="BASIC_MATERIALS8"/>
      <sheetName val="Format_1_9_Ph-18"/>
      <sheetName val="TPL_RECEIPTS_MB518"/>
      <sheetName val="ROW_Orders_for_March_058"/>
      <sheetName val="PKG_PO8"/>
      <sheetName val="LLM_DPRECEIPTS_MB518"/>
      <sheetName val="ZSEM_stock_(ympc038)8"/>
      <sheetName val="MFG_PO8"/>
      <sheetName val="8th__floor_Beams8"/>
      <sheetName val="Final_Bill8"/>
      <sheetName val="Summary-margin_calc8"/>
      <sheetName val="Allg__Angaben8"/>
      <sheetName val="Road_data8"/>
      <sheetName val="Road_Detail_Est_8"/>
      <sheetName val="CABLES_DATA8"/>
      <sheetName val="VI_Floor_Beam_8"/>
      <sheetName val="Step_18"/>
      <sheetName val="Equipment_Information8"/>
      <sheetName val="Equipment_Block8"/>
      <sheetName val="5-Thermal_&amp;_Moisture8"/>
      <sheetName val="PA-_Consutant_11"/>
      <sheetName val="Cover_sheet11"/>
      <sheetName val="AOQ-new_11"/>
      <sheetName val="water_prop_11"/>
      <sheetName val="Material_List_10"/>
      <sheetName val="Structure_Bills_Qty10"/>
      <sheetName val="Labor_abs-PW9"/>
      <sheetName val="Labor_abs-NMR9"/>
      <sheetName val="Meas_-Hotel_Part9"/>
      <sheetName val="BC_&amp;_MNB_11"/>
      <sheetName val="Summary_Transformers12"/>
      <sheetName val="Total__Amount12"/>
      <sheetName val="Angebot18_7_10"/>
      <sheetName val="2nd_10"/>
      <sheetName val="SPILL_OVER_PROJECTIONS11"/>
      <sheetName val="10__&amp;_11__Rate_Code_&amp;_BQ10"/>
      <sheetName val="Material_Rate10"/>
      <sheetName val="L_(4)9"/>
      <sheetName val="FITZ_MORT_949"/>
      <sheetName val="Basic_Resources11"/>
      <sheetName val="DG_10"/>
      <sheetName val="MAIN_FILE_9-24-0710"/>
      <sheetName val="Column_BBS-Block910"/>
      <sheetName val="[saihous_ele_xls]Indirect쌳ᎈ駜10"/>
      <sheetName val="Linked_Lead10"/>
      <sheetName val="AoR_Finishing10"/>
      <sheetName val="Core_Data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MTO_REV_010"/>
      <sheetName val="Abstract_Sheet10"/>
      <sheetName val="April_Analysts10"/>
      <sheetName val="M_S_10"/>
      <sheetName val="Materials_10"/>
      <sheetName val="ONE_TIME10"/>
      <sheetName val="_GULF12"/>
      <sheetName val="Fin_Sum9"/>
      <sheetName val="AutoOpen_Stub_Data9"/>
      <sheetName val="M_B_T-169"/>
      <sheetName val="Monthly_Budget_Summary9"/>
      <sheetName val="reference_sheet_9"/>
      <sheetName val="Lead_(Final)10"/>
      <sheetName val="TORRENT_CEMENT9"/>
      <sheetName val="Labour_Rate_9"/>
      <sheetName val="NLD_-_Assum9"/>
      <sheetName val="GUT_(2)9"/>
      <sheetName val="C_Sum9"/>
      <sheetName val="A_Sum9"/>
      <sheetName val="C&amp;S_monthwise9"/>
      <sheetName val="G_R_P9"/>
      <sheetName val="PSC_REVISED9"/>
      <sheetName val="Bridge_Data_2005-069"/>
      <sheetName val="Data_F8_BTR9"/>
      <sheetName val="_9"/>
      <sheetName val="Jan_Volume9"/>
      <sheetName val="Basic_Details9"/>
      <sheetName val="BS_Groupings9"/>
      <sheetName val="PL_Groupings9"/>
      <sheetName val="M-Book_for_FW9"/>
      <sheetName val="M-Book_for_Conc9"/>
      <sheetName val="saihous_ele_xls9"/>
      <sheetName val="PRECAST_lightconc_II9"/>
      <sheetName val="INPUT_SHEET9"/>
      <sheetName val="Labour_&amp;_Plant9"/>
      <sheetName val="Sqn-Abs(G+6)_9"/>
      <sheetName val="WO-Abs_(G+2)_6_DUs9"/>
      <sheetName val="Air-Abs(G+6)_23_DUs9"/>
      <sheetName val="CFForecast_detail9"/>
      <sheetName val="BAL_SHEET9"/>
      <sheetName val="organi_synthesis_lab9"/>
      <sheetName val="Service_Function9"/>
      <sheetName val="BASIC_MATERIALS9"/>
      <sheetName val="Format_1_9_Ph-19"/>
      <sheetName val="TPL_RECEIPTS_MB519"/>
      <sheetName val="ROW_Orders_for_March_059"/>
      <sheetName val="PKG_PO9"/>
      <sheetName val="LLM_DPRECEIPTS_MB519"/>
      <sheetName val="ZSEM_stock_(ympc038)9"/>
      <sheetName val="MFG_PO9"/>
      <sheetName val="8th__floor_Beams9"/>
      <sheetName val="Final_Bill9"/>
      <sheetName val="Summary-margin_calc9"/>
      <sheetName val="Allg__Angaben9"/>
      <sheetName val="Road_data9"/>
      <sheetName val="Road_Detail_Est_9"/>
      <sheetName val="CABLES_DATA9"/>
      <sheetName val="VI_Floor_Beam_9"/>
      <sheetName val="Step_19"/>
      <sheetName val="Equipment_Information9"/>
      <sheetName val="Equipment_Block9"/>
      <sheetName val="5-Thermal_&amp;_Moisture9"/>
      <sheetName val="_IO_List16"/>
      <sheetName val="Cost_Index16"/>
      <sheetName val="STAFFSCHED_16"/>
      <sheetName val="SSR___NSSR_Market_final16"/>
      <sheetName val="Blr_hire15"/>
      <sheetName val="bs_BP_04_SA15"/>
      <sheetName val="Elect_15"/>
      <sheetName val="1-Pop_Proj15"/>
      <sheetName val="1_0015"/>
      <sheetName val="DG_Works_(Supply)15"/>
      <sheetName val="220_11__BS_15"/>
      <sheetName val="Operating_Statistics15"/>
      <sheetName val="_B315"/>
      <sheetName val="_B115"/>
      <sheetName val="Annexue_B15"/>
      <sheetName val="Desgn(zone_I)15"/>
      <sheetName val="$_KURLARI15"/>
      <sheetName val="Boq_(Main_Building)15"/>
      <sheetName val="Civil_BOQ14"/>
      <sheetName val="PA-_Consutant_12"/>
      <sheetName val="Cover_sheet12"/>
      <sheetName val="AOQ-new_12"/>
      <sheetName val="water_prop_12"/>
      <sheetName val="Basement__Works12"/>
      <sheetName val="final_abstract11"/>
      <sheetName val="Material_List_11"/>
      <sheetName val="Structure_Bills_Qty11"/>
      <sheetName val="Labor_abs-PW10"/>
      <sheetName val="Labor_abs-NMR10"/>
      <sheetName val="Meas_-Hotel_Part10"/>
      <sheetName val="BC_&amp;_MNB_12"/>
      <sheetName val="Summary_Transformers13"/>
      <sheetName val="Total__Amount13"/>
      <sheetName val="Angebot18_7_11"/>
      <sheetName val="2nd_11"/>
      <sheetName val="SPILL_OVER_PROJECTIONS12"/>
      <sheetName val="10__&amp;_11__Rate_Code_&amp;_BQ11"/>
      <sheetName val="Material_Rate11"/>
      <sheetName val="L_(4)10"/>
      <sheetName val="FITZ_MORT_9410"/>
      <sheetName val="Basic_Resources12"/>
      <sheetName val="11B_11"/>
      <sheetName val="DG_11"/>
      <sheetName val="MAIN_FILE_9-24-0711"/>
      <sheetName val="Column_BBS-Block911"/>
      <sheetName val="[saihous_ele_xls]Indirect쌳ᎈ駜11"/>
      <sheetName val="Linked_Lead11"/>
      <sheetName val="SC_Cost_MAR_0211"/>
      <sheetName val="AoR_Finishing11"/>
      <sheetName val="Core_Data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MTO_REV_011"/>
      <sheetName val="Abstract_Sheet11"/>
      <sheetName val="April_Analysts11"/>
      <sheetName val="M_S_11"/>
      <sheetName val="Materials_11"/>
      <sheetName val="ONE_TIME11"/>
      <sheetName val="_GULF13"/>
      <sheetName val="Fin_Sum10"/>
      <sheetName val="AutoOpen_Stub_Data10"/>
      <sheetName val="M_B_T-1610"/>
      <sheetName val="Monthly_Budget_Summary10"/>
      <sheetName val="reference_sheet_10"/>
      <sheetName val="Lead_(Final)11"/>
      <sheetName val="TORRENT_CEMENT10"/>
      <sheetName val="Labour_Rate_10"/>
      <sheetName val="NLD_-_Assum10"/>
      <sheetName val="GUT_(2)10"/>
      <sheetName val="C_Sum10"/>
      <sheetName val="A_Sum10"/>
      <sheetName val="C&amp;S_monthwise10"/>
      <sheetName val="G_R_P10"/>
      <sheetName val="PSC_REVISED10"/>
      <sheetName val="Bridge_Data_2005-0610"/>
      <sheetName val="Data_F8_BTR10"/>
      <sheetName val="_10"/>
      <sheetName val="Jan_Volume10"/>
      <sheetName val="Basic_Details10"/>
      <sheetName val="BS_Groupings10"/>
      <sheetName val="PL_Groupings10"/>
      <sheetName val="M-Book_for_FW10"/>
      <sheetName val="M-Book_for_Conc10"/>
      <sheetName val="saihous_ele_xls10"/>
      <sheetName val="PRECAST_lightconc_II10"/>
      <sheetName val="INPUT_SHEET10"/>
      <sheetName val="Labour_&amp;_Plant10"/>
      <sheetName val="Sqn-Abs(G+6)_10"/>
      <sheetName val="WO-Abs_(G+2)_6_DUs10"/>
      <sheetName val="Air-Abs(G+6)_23_DUs10"/>
      <sheetName val="CFForecast_detail10"/>
      <sheetName val="BAL_SHEET10"/>
      <sheetName val="organi_synthesis_lab10"/>
      <sheetName val="Service_Function10"/>
      <sheetName val="BASIC_MATERIALS10"/>
      <sheetName val="Format_1_9_Ph-110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8th__floor_Beams10"/>
      <sheetName val="Final_Bill10"/>
      <sheetName val="Summary-margin_calc10"/>
      <sheetName val="Allg__Angaben10"/>
      <sheetName val="Road_data10"/>
      <sheetName val="Road_Detail_Est_10"/>
      <sheetName val="CABLES_DATA10"/>
      <sheetName val="VI_Floor_Beam_10"/>
      <sheetName val="Step_110"/>
      <sheetName val="Equipment_Information10"/>
      <sheetName val="Equipment_Block10"/>
      <sheetName val="5-Thermal_&amp;_Moisture10"/>
      <sheetName val="_IO_List17"/>
      <sheetName val="Cost_Index17"/>
      <sheetName val="STAFFSCHED_17"/>
      <sheetName val="saihous_ele17"/>
      <sheetName val="SSR___NSSR_Market_final17"/>
      <sheetName val="Blr_hire16"/>
      <sheetName val="bs_BP_04_SA16"/>
      <sheetName val="Elect_16"/>
      <sheetName val="1-Pop_Proj16"/>
      <sheetName val="1_0016"/>
      <sheetName val="DG_Works_(Supply)16"/>
      <sheetName val="220_11__BS_16"/>
      <sheetName val="Operating_Statistics16"/>
      <sheetName val="_B316"/>
      <sheetName val="_B116"/>
      <sheetName val="Annexue_B16"/>
      <sheetName val="Desgn(zone_I)16"/>
      <sheetName val="$_KURLARI16"/>
      <sheetName val="Boq_(Main_Building)16"/>
      <sheetName val="Civil_BOQ15"/>
      <sheetName val="PA-_Consutant_13"/>
      <sheetName val="Cover_sheet13"/>
      <sheetName val="AOQ-new_13"/>
      <sheetName val="water_prop_13"/>
      <sheetName val="Basement__Works13"/>
      <sheetName val="final_abstract12"/>
      <sheetName val="Material_List_12"/>
      <sheetName val="Structure_Bills_Qty12"/>
      <sheetName val="Labor_abs-PW11"/>
      <sheetName val="Labor_abs-NMR11"/>
      <sheetName val="Meas_-Hotel_Part11"/>
      <sheetName val="BC_&amp;_MNB_13"/>
      <sheetName val="Summary_Transformers14"/>
      <sheetName val="Total__Amount14"/>
      <sheetName val="Angebot18_7_12"/>
      <sheetName val="2nd_12"/>
      <sheetName val="SPILL_OVER_PROJECTIONS13"/>
      <sheetName val="10__&amp;_11__Rate_Code_&amp;_BQ12"/>
      <sheetName val="Material_Rate12"/>
      <sheetName val="L_(4)11"/>
      <sheetName val="FITZ_MORT_9411"/>
      <sheetName val="Basic_Resources13"/>
      <sheetName val="11B_12"/>
      <sheetName val="DG_12"/>
      <sheetName val="MAIN_FILE_9-24-0712"/>
      <sheetName val="Column_BBS-Block912"/>
      <sheetName val="[saihous_ele_xls]Indirect쌳ᎈ駜12"/>
      <sheetName val="Linked_Lead12"/>
      <sheetName val="SC_Cost_MAR_0212"/>
      <sheetName val="AoR_Finishing12"/>
      <sheetName val="Core_Data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MTO_REV_012"/>
      <sheetName val="Abstract_Sheet12"/>
      <sheetName val="April_Analysts12"/>
      <sheetName val="M_S_12"/>
      <sheetName val="Materials_12"/>
      <sheetName val="ONE_TIME12"/>
      <sheetName val="_GULF14"/>
      <sheetName val="Fin_Sum11"/>
      <sheetName val="AutoOpen_Stub_Data11"/>
      <sheetName val="M_B_T-1611"/>
      <sheetName val="Monthly_Budget_Summary11"/>
      <sheetName val="reference_sheet_11"/>
      <sheetName val="Lead_(Final)12"/>
      <sheetName val="TORRENT_CEMENT11"/>
      <sheetName val="Labour_Rate_11"/>
      <sheetName val="NLD_-_Assum11"/>
      <sheetName val="GUT_(2)11"/>
      <sheetName val="C_Sum11"/>
      <sheetName val="A_Sum11"/>
      <sheetName val="C&amp;S_monthwise11"/>
      <sheetName val="G_R_P11"/>
      <sheetName val="PSC_REVISED11"/>
      <sheetName val="Bridge_Data_2005-0611"/>
      <sheetName val="Data_F8_BTR11"/>
      <sheetName val="_11"/>
      <sheetName val="Jan_Volume11"/>
      <sheetName val="Basic_Details11"/>
      <sheetName val="BS_Groupings11"/>
      <sheetName val="PL_Groupings11"/>
      <sheetName val="M-Book_for_FW11"/>
      <sheetName val="M-Book_for_Conc11"/>
      <sheetName val="saihous_ele_xls11"/>
      <sheetName val="PRECAST_lightconc_II11"/>
      <sheetName val="INPUT_SHEET11"/>
      <sheetName val="Labour_&amp;_Plant11"/>
      <sheetName val="Sqn-Abs(G+6)_11"/>
      <sheetName val="WO-Abs_(G+2)_6_DUs11"/>
      <sheetName val="Air-Abs(G+6)_23_DUs11"/>
      <sheetName val="CFForecast_detail11"/>
      <sheetName val="BAL_SHEET11"/>
      <sheetName val="organi_synthesis_lab11"/>
      <sheetName val="Service_Function11"/>
      <sheetName val="BASIC_MATERIALS11"/>
      <sheetName val="Format_1_9_Ph-111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8th__floor_Beams11"/>
      <sheetName val="Final_Bill11"/>
      <sheetName val="Summary-margin_calc11"/>
      <sheetName val="Allg__Angaben11"/>
      <sheetName val="Road_data11"/>
      <sheetName val="Road_Detail_Est_11"/>
      <sheetName val="CABLES_DATA11"/>
      <sheetName val="VI_Floor_Beam_11"/>
      <sheetName val="Step_111"/>
      <sheetName val="Equipment_Information11"/>
      <sheetName val="Equipment_Block11"/>
      <sheetName val="5-Thermal_&amp;_Moisture11"/>
      <sheetName val=" BC-220"/>
      <sheetName val="Indirect___"/>
      <sheetName val="Rates_Basic"/>
      <sheetName val="RF_Vol"/>
      <sheetName val="Customize_Your_Purchase_Order"/>
      <sheetName val="Bechtel_Norms"/>
      <sheetName val="CS_PIPING"/>
      <sheetName val="TECH_DATA"/>
      <sheetName val="Source_Ref_"/>
      <sheetName val="Cashflow_projection"/>
      <sheetName val="Cash_Flow_Working"/>
      <sheetName val="Footing "/>
      <sheetName val="Roof  PT beams "/>
      <sheetName val="Price Comparison"/>
      <sheetName val="BOQ ( Only Ground floor ) "/>
      <sheetName val="Combined Results "/>
      <sheetName val="Abstract"/>
      <sheetName val="dlvoid"/>
      <sheetName val="Budget_CF - Overall"/>
      <sheetName val="Centaurus- Consultacny"/>
      <sheetName val="Qty take-off IFCplans "/>
      <sheetName val="RTO5BASEref001"/>
      <sheetName val="Cashflow_projection1"/>
      <sheetName val="Cash_Flow_Working1"/>
      <sheetName val="Cable Specifications"/>
      <sheetName val="STATUE"/>
      <sheetName val="Detail Top Sheet"/>
      <sheetName val="Package-2"/>
      <sheetName val="abst-of -cost"/>
      <sheetName val="Beam Details"/>
      <sheetName val="Rate analysis civil"/>
      <sheetName val="2000"/>
      <sheetName val="BFNR"/>
      <sheetName val="DETPROD"/>
      <sheetName val="calendrier"/>
      <sheetName val="Factor_sheet"/>
      <sheetName val="BOQ "/>
      <sheetName val="Summary year Plan"/>
      <sheetName val="KPIs"/>
      <sheetName val="Licences"/>
      <sheetName val="Price Sheet"/>
      <sheetName val="BeamRft-Stilt 02 &amp; GF"/>
      <sheetName val="Staff_Acco_150"/>
      <sheetName val="Tel__75"/>
      <sheetName val="Ext_light75"/>
      <sheetName val="Staff_Acco_151"/>
      <sheetName val="4_Annex_1_Basic_rate75"/>
      <sheetName val="Detail_In_Door_Stad75"/>
      <sheetName val="Project_Details__75"/>
      <sheetName val="DETAILED__BOQ75"/>
      <sheetName val="TBAL9697_-group_wise__sdpl75"/>
      <sheetName val="Detail_P&amp;L75"/>
      <sheetName val="Assumption_Sheet75"/>
      <sheetName val="Load_Details(B2)75"/>
      <sheetName val="RCC,Ret__Wall75"/>
      <sheetName val="SCHEDULE_OF_RATES75"/>
      <sheetName val="scurve_calc_(2)75"/>
      <sheetName val="APPENDIX_B-175"/>
      <sheetName val="Bill_3_175"/>
      <sheetName val="PRECAST_lightconc-II75"/>
      <sheetName val="Legal_Risk_Analysis75"/>
      <sheetName val="Bill_3_-_Site_Works74"/>
      <sheetName val="GR_slab-reinft74"/>
      <sheetName val="Fill_this_out_first___74"/>
      <sheetName val="Rate_Analysis74"/>
      <sheetName val="Boq_Block_A74"/>
      <sheetName val="Cable_data75"/>
      <sheetName val="Material_74"/>
      <sheetName val="SPT_vs_PHI74"/>
      <sheetName val="Sqn_Abs_G_6__74"/>
      <sheetName val="WO_Abs__G_2__6_DUs74"/>
      <sheetName val="Air_Abs_G_6__23_DUs74"/>
      <sheetName val="Lease_rents74"/>
      <sheetName val="Civil_Works74"/>
      <sheetName val="SCHEDULE_(3)74"/>
      <sheetName val="schedule_nos74"/>
      <sheetName val="BLOCK-A_(MEA_SHEET)74"/>
      <sheetName val="IO_List74"/>
      <sheetName val="Pipe_Supports74"/>
      <sheetName val="BOQ_(2)74"/>
      <sheetName val="INDIGINEOUS_ITEMS_74"/>
      <sheetName val="Box-_Girder74"/>
      <sheetName val="4-Int-_ele(RA)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Basement_Budget74"/>
      <sheetName val="SITE_OVERHEADS74"/>
      <sheetName val="Asia_Revised_10-1-0774"/>
      <sheetName val="All_Capital_Plan_P+L_10-1-0774"/>
      <sheetName val="CP08_(2)74"/>
      <sheetName val="Planning_File_10-1-0774"/>
      <sheetName val="Detail_1A74"/>
      <sheetName val="E_&amp;_R74"/>
      <sheetName val="Break_up_Sheet74"/>
      <sheetName val="Mat_Cost74"/>
      <sheetName val="Pile_cap73"/>
      <sheetName val="SPILL_OVER74"/>
      <sheetName val="GF_Columns73"/>
      <sheetName val="Bed_Class73"/>
      <sheetName val="DTF_Summary73"/>
      <sheetName val="Form_673"/>
      <sheetName val="BOQ_Direct_selling_cost73"/>
      <sheetName val="UNP-NCW_73"/>
      <sheetName val="MASTER_RATE_ANALYSIS73"/>
      <sheetName val="Intro_73"/>
      <sheetName val="Elite_1_-_MBCL73"/>
      <sheetName val="Cost_summary73"/>
      <sheetName val="specification_options73"/>
      <sheetName val="key_dates73"/>
      <sheetName val="Direct_cost_shed_A-2_73"/>
      <sheetName val="_Resource_list73"/>
      <sheetName val="THANE_SITE73"/>
      <sheetName val="BOQ_Distribution73"/>
      <sheetName val="Contract_BOQ60"/>
      <sheetName val="beam-reinft-machine_rm60"/>
      <sheetName val="T1_WO60"/>
      <sheetName val="beam-reinft-IIInd_floor60"/>
      <sheetName val="A_O_R_73"/>
      <sheetName val="FF_Inst_RA_08_Inst_0360"/>
      <sheetName val="_IO_List20"/>
      <sheetName val="Cost_Index20"/>
      <sheetName val="saihous_ele20"/>
      <sheetName val="SSR___NSSR_Market_final20"/>
      <sheetName val="M_R_List_(2)73"/>
      <sheetName val="Balance_Sheet_73"/>
      <sheetName val="STAFFSCHED_20"/>
      <sheetName val="Blr_hire19"/>
      <sheetName val="DG_Works_(Supply)19"/>
      <sheetName val="Basic_Rates60"/>
      <sheetName val="1_0019"/>
      <sheetName val="_B319"/>
      <sheetName val="_B119"/>
      <sheetName val="bs_BP_04_SA19"/>
      <sheetName val="1-Pop_Proj19"/>
      <sheetName val="Operating_Statistics19"/>
      <sheetName val="220_11__BS_19"/>
      <sheetName val="Desgn(zone_I)19"/>
      <sheetName val="Annexue_B19"/>
      <sheetName val="Boq_(Main_Building)19"/>
      <sheetName val="Basement__Works16"/>
      <sheetName val="Elect_19"/>
      <sheetName val="Cover_sheet16"/>
      <sheetName val="AOQ-new_16"/>
      <sheetName val="water_prop_16"/>
      <sheetName val="$_KURLARI19"/>
      <sheetName val="Civil_BOQ18"/>
      <sheetName val="Angebot18_7_15"/>
      <sheetName val="PA-_Consutant_16"/>
      <sheetName val="final_abstract15"/>
      <sheetName val="BC_&amp;_MNB_16"/>
      <sheetName val="SPILL_OVER_PROJECTIONS16"/>
      <sheetName val="Summary_Transformers17"/>
      <sheetName val="Total__Amount17"/>
      <sheetName val="10__&amp;_11__Rate_Code_&amp;_BQ15"/>
      <sheetName val="MAIN_FILE_9-24-0715"/>
      <sheetName val="Basic_Resources16"/>
      <sheetName val="DG_15"/>
      <sheetName val="11B_15"/>
      <sheetName val="Meas_-Hotel_Part14"/>
      <sheetName val="Fin_Sum14"/>
      <sheetName val="L_(4)14"/>
      <sheetName val="Material_List_15"/>
      <sheetName val="Structure_Bills_Qty15"/>
      <sheetName val="Linked_Lead15"/>
      <sheetName val="SC_Cost_MAR_0215"/>
      <sheetName val="Column_BBS-Block915"/>
      <sheetName val="2nd_15"/>
      <sheetName val="Material_Rate15"/>
      <sheetName val="[saihous_ele_xls]Indirect쌳ᎈ駜15"/>
      <sheetName val="Labour_&amp;_Plant14"/>
      <sheetName val="MTO_REV_015"/>
      <sheetName val="Lead_(Final)15"/>
      <sheetName val="Abstract_Sheet15"/>
      <sheetName val="April_Analysts15"/>
      <sheetName val="M_S_15"/>
      <sheetName val="Materials_15"/>
      <sheetName val="ONE_TIME15"/>
      <sheetName val="AoR_Finishing15"/>
      <sheetName val="C&amp;S_monthwise14"/>
      <sheetName val="G_R_P14"/>
      <sheetName val="PSC_REVISED14"/>
      <sheetName val="Bridge_Data_2005-0614"/>
      <sheetName val="Data_F8_BTR14"/>
      <sheetName val="_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Core_Data14"/>
      <sheetName val="M-Book_for_FW14"/>
      <sheetName val="M-Book_for_Conc14"/>
      <sheetName val="_GULF17"/>
      <sheetName val="Labor_abs-PW14"/>
      <sheetName val="Labor_abs-NMR14"/>
      <sheetName val="Monthly_Budget_Summary14"/>
      <sheetName val="AutoOpen_Stub_Data14"/>
      <sheetName val="saihous_ele_xls14"/>
      <sheetName val="INPUT_SHEET14"/>
      <sheetName val="PRECAST_lightconc_II14"/>
      <sheetName val="BAL_SHEET14"/>
      <sheetName val="Allg__Angaben14"/>
      <sheetName val="GUT_(2)14"/>
      <sheetName val="TORRENT_CEMENT14"/>
      <sheetName val="Sqn-Abs(G+6)_14"/>
      <sheetName val="WO-Abs_(G+2)_6_DUs14"/>
      <sheetName val="Air-Abs(G+6)_23_DUs14"/>
      <sheetName val="CFForecast_detail14"/>
      <sheetName val="reference_sheet_14"/>
      <sheetName val="Road_data14"/>
      <sheetName val="Road_Detail_Est_14"/>
      <sheetName val="organi_synthesis_lab14"/>
      <sheetName val="Format_1_9_Ph-114"/>
      <sheetName val="Summary-margin_calc14"/>
      <sheetName val="CABLES_DATA14"/>
      <sheetName val="Break_Up_(bc)8"/>
      <sheetName val="Break_Up_(bc1)8"/>
      <sheetName val="Break_Up_(bc2)8"/>
      <sheetName val="WORK_TABLE8"/>
      <sheetName val="LEVEL_SHEET8"/>
      <sheetName val="Basic_Details14"/>
      <sheetName val="BS_Groupings14"/>
      <sheetName val="PL_Groupings14"/>
      <sheetName val="5-Thermal_&amp;_Moisture14"/>
      <sheetName val="Podium_Areas8"/>
      <sheetName val="Name_List8"/>
      <sheetName val="Service_Function14"/>
      <sheetName val="8th__floor_Beams14"/>
      <sheetName val="IT-Fri_Base8"/>
      <sheetName val="VI_Floor_Beam_14"/>
      <sheetName val="Step_114"/>
      <sheetName val="NLD_-_Assum14"/>
      <sheetName val="Equipment_Information14"/>
      <sheetName val="Equipment_Block14"/>
      <sheetName val="BASIC_MATERIALS14"/>
      <sheetName val="Labour_Rate_14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Final_Bill14"/>
      <sheetName val="M_B_T-1614"/>
      <sheetName val="FITZ_MORT_9414"/>
      <sheetName val="Ring_Details10"/>
      <sheetName val="Stress_Calculation10"/>
      <sheetName val="DATA_29"/>
      <sheetName val="Overall_Summary8"/>
      <sheetName val="Summary_CFA_total_-_CP1_&amp;_CP28"/>
      <sheetName val="SUMMARY_-_PART-I-BUILDING8"/>
      <sheetName val="_saihous_ele_xls_Indirect쌳ᎈ駜_8"/>
      <sheetName val="03_BOQ_code2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C_Sum14"/>
      <sheetName val="A_Sum14"/>
      <sheetName val="Jan_Volume14"/>
      <sheetName val="Beam-design_exp9"/>
      <sheetName val="A301_Kalk9"/>
      <sheetName val="Rate_Ana8"/>
      <sheetName val="DATA_PILE_RT1_8"/>
      <sheetName val="DATA_PILE__SM8"/>
      <sheetName val="Sweeper_Machine9"/>
      <sheetName val="HP(9_200)9"/>
      <sheetName val="Pier_calculation9"/>
      <sheetName val="Distribution_-_Qty_&amp;_Amount9"/>
      <sheetName val="boq_actual8"/>
      <sheetName val="Detailed_Summary_(4)9"/>
      <sheetName val="Assumption_Inputs9"/>
      <sheetName val="Master_Data9"/>
      <sheetName val="RAJU_ASSO2"/>
      <sheetName val="Cut_&amp;_Sew8"/>
      <sheetName val="Tong_hop_DT_XDCT8"/>
      <sheetName val="Pacakges_split8"/>
      <sheetName val="_saihous_ele_xls_Indirect_x0009"/>
      <sheetName val="_saihous_ele_xls_Indirect퀀《혂൧_8"/>
      <sheetName val="Schlüss_Inh-EF9"/>
      <sheetName val="Raw_material8"/>
      <sheetName val="Source_Ref_3"/>
      <sheetName val="33_kV-Eqpt_fdn_8"/>
      <sheetName val="BOQ_LT8"/>
      <sheetName val="SLAB_SCH4"/>
      <sheetName val="[saihous_ele_xls]Indirect____53"/>
      <sheetName val="[saihous_ele_xls]Indirect____54"/>
      <sheetName val="[saihous_ele_xls]Indirect____55"/>
      <sheetName val="[saihous_ele_xls]_saihous_ele29"/>
      <sheetName val="[saihous_ele_xls]_saihous_ele30"/>
      <sheetName val="Boq-_Civil4"/>
      <sheetName val="LV_Cable_sizing8"/>
      <sheetName val="Beams_4"/>
      <sheetName val="Brickwork_4"/>
      <sheetName val="First_Floor_4"/>
      <sheetName val="Labour_before_Escalation_8"/>
      <sheetName val="Material_List8"/>
      <sheetName val="RF_Vol3"/>
      <sheetName val="Customize_Your_Purchase_Order3"/>
      <sheetName val="Executive_Summary4"/>
      <sheetName val="Print_Controls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SB_SCH_A74"/>
      <sheetName val="Tie_Beam_Steel-R0-14"/>
      <sheetName val="Summary_output4"/>
      <sheetName val="Total_delivered_cost_calc_8"/>
      <sheetName val="Progress_Curve4"/>
      <sheetName val="labour_rates4"/>
      <sheetName val="Format_-_48"/>
      <sheetName val="BP-Other_strs8"/>
      <sheetName val="Fee_Recap4"/>
      <sheetName val="HT_Cable_4"/>
      <sheetName val="Flooring_Chart4"/>
      <sheetName val="BRL_FORMAT4"/>
      <sheetName val="05__BUDGET4"/>
      <sheetName val="Bechtel_Norms3"/>
      <sheetName val="CS_PIPING3"/>
      <sheetName val="TECH_DATA3"/>
      <sheetName val="Rates_Basic3"/>
      <sheetName val="PCS_DATA4"/>
      <sheetName val="Budget_By_Month2"/>
      <sheetName val="Devco_Cashflow2"/>
      <sheetName val="Mand_Spares_BBU_2"/>
      <sheetName val="Supply_2"/>
      <sheetName val="ACAD_Finishes4"/>
      <sheetName val="Site_Details4"/>
      <sheetName val="Site_Area_Statement4"/>
      <sheetName val="Cashflow_projection4"/>
      <sheetName val="Cash_Flow_Working4"/>
      <sheetName val="KQ_Cost_Controlling2"/>
      <sheetName val="KQ_Appropriation2"/>
      <sheetName val="Ave_wtd_rates2"/>
      <sheetName val="Itemwise_Summary4"/>
      <sheetName val="Payroll_BL4"/>
      <sheetName val="NOTES_4"/>
      <sheetName val="Project_Info4"/>
      <sheetName val="Link_In4"/>
      <sheetName val="Project_Work_Off_Contribution4"/>
      <sheetName val="CRF-BE_Rates4"/>
      <sheetName val="factor_sheet1"/>
      <sheetName val="Name_Range2"/>
      <sheetName val="BS_before_PMO2"/>
      <sheetName val="More_&amp;_Less_work_record2"/>
      <sheetName val="TB_JUN'112"/>
      <sheetName val="India_F&amp;S_Template2"/>
      <sheetName val="2_civil-RA2"/>
      <sheetName val="Concrete_Quants2"/>
      <sheetName val="Grouped_TB-2004-052"/>
      <sheetName val="Detailed_Summary_(5)2"/>
      <sheetName val="COVER_FOR_MEMBER2"/>
      <sheetName val="Indirect_x00"/>
      <sheetName val="Inter_Co_Balances2"/>
      <sheetName val="Response_Spectra_(UBC-1997)2"/>
      <sheetName val="Response_Spectra_(IS1893-2002)2"/>
      <sheetName val="_AnalysisPCC2"/>
      <sheetName val="1_Civil-RA2"/>
      <sheetName val="FINANCIAL_(FLR)2"/>
      <sheetName val="Customize_Your_Invoice2"/>
      <sheetName val="Tools_Rev2"/>
      <sheetName val="d-safe_DELUXE2"/>
      <sheetName val="[saihous_ele_xls]Indirect____56"/>
      <sheetName val="[saihous_ele_xls]_saihous_ele31"/>
      <sheetName val="[saihous_ele_xls]Indirect____57"/>
      <sheetName val="[saihous_ele_xls]Indirect____58"/>
      <sheetName val="[saihous_ele_xls]_saihous_ele32"/>
      <sheetName val="[saihous_ele_xls]_saihous_ele33"/>
      <sheetName val="Item-_Compact2"/>
      <sheetName val="Driveway_Beams2"/>
      <sheetName val="_saihous_ele_xls_Indirect____13"/>
      <sheetName val="_saihous_ele_xls_Indirect____14"/>
      <sheetName val="_saihous_ele_xls_Indirect____15"/>
      <sheetName val="_saihous_ele_xls__saihous_ele_7"/>
      <sheetName val="_saihous_ele_xls__saihous_ele_8"/>
      <sheetName val="_saihous_ele_xls_Indirect____16"/>
      <sheetName val="_saihous_ele_xls_Indirect____17"/>
      <sheetName val="_saihous_ele_xls_Indirect____18"/>
      <sheetName val="_saihous_ele_xls__saihous_ele_9"/>
      <sheetName val="@RISK_Correlations2"/>
      <sheetName val="fee_rate_summary2"/>
      <sheetName val="int__pla_2"/>
      <sheetName val="Internal_Plaster-FTP-Block_D42"/>
      <sheetName val="A_O_R_r1Str2"/>
      <sheetName val="A_O_R_r12"/>
      <sheetName val="A_O_R_(2)2"/>
      <sheetName val="11_kV_SWGR2"/>
      <sheetName val="SP_Break_Up2"/>
      <sheetName val="Reference_Information2"/>
      <sheetName val="Employee_List2"/>
      <sheetName val="Sales_Office2"/>
      <sheetName val="LAYING_PR2"/>
      <sheetName val="Safty_appli2"/>
      <sheetName val="_trans_works_13142"/>
      <sheetName val="foot-slab_reinft2"/>
      <sheetName val="Finishing_items2"/>
      <sheetName val="Realign,_Bypass,_Rec2"/>
      <sheetName val="FWD_DATA2"/>
      <sheetName val="Normalized_Readings2"/>
      <sheetName val="Pavement_Details2"/>
      <sheetName val="Abutment_2"/>
      <sheetName val="[saihous_ele_xls]Indirect____59"/>
      <sheetName val="[saihous_ele_xls]Indirect____60"/>
      <sheetName val="[saihous_ele_xls]Indirect____61"/>
      <sheetName val="[saihous_ele_xls]Indirect____62"/>
      <sheetName val="[saihous_ele_xls]Indirect____63"/>
      <sheetName val="design_sheet2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Cash_Flow_Input_Data_ISC2"/>
      <sheetName val="LABOUR_RATE2"/>
      <sheetName val="9__Package_split_-_Cost_2"/>
      <sheetName val="Form_5_02"/>
      <sheetName val="Data_sheet2"/>
      <sheetName val="RCC_Rates2"/>
      <sheetName val="Staff_Forecast_spread2"/>
      <sheetName val="CABLES__2"/>
      <sheetName val="Cable_Schedule2"/>
      <sheetName val="aug_stat_06_(2)2"/>
      <sheetName val="[saihous_ele_xls]Indirect哐"/>
      <sheetName val="rcc(_sub)2"/>
      <sheetName val="Rate_Analysis_2"/>
      <sheetName val="[saihous_ele_xls]Indirect?_"/>
      <sheetName val="[saihous_ele_xls]Indirect?"/>
      <sheetName val="13__Steel_-_Ratio2"/>
      <sheetName val="[saihous_ele_xls]_saihous_ele34"/>
      <sheetName val="[saihous_ele_xls]_saihous_ele35"/>
      <sheetName val="[saihous_ele_xls]_saihous_ele36"/>
      <sheetName val="Switch_V162"/>
      <sheetName val="Sheet3_(2)2"/>
      <sheetName val="Final_VA2"/>
      <sheetName val="(Do_not_delete)2"/>
      <sheetName val="Lead_statement2"/>
      <sheetName val="Column_(P1_to_P2)2"/>
      <sheetName val="[saihous_ele_xls][saihous_ele_2"/>
      <sheetName val="Staff_Acco_148"/>
      <sheetName val="Tel__74"/>
      <sheetName val="Ext_light74"/>
      <sheetName val="Staff_Acco_149"/>
      <sheetName val="DETAILED__BOQ74"/>
      <sheetName val="4_Annex_1_Basic_rate74"/>
      <sheetName val="Detail_In_Door_Stad74"/>
      <sheetName val="Project_Details__74"/>
      <sheetName val="scurve_calc_(2)74"/>
      <sheetName val="Detail_P&amp;L74"/>
      <sheetName val="Assumption_Sheet74"/>
      <sheetName val="RCC,Ret__Wall74"/>
      <sheetName val="Load_Details(B2)74"/>
      <sheetName val="TBAL9697_-group_wise__sdpl74"/>
      <sheetName val="SCHEDULE_OF_RATES74"/>
      <sheetName val="Bill_3_-_Site_Works73"/>
      <sheetName val="Legal_Risk_Analysis74"/>
      <sheetName val="PRECAST_lightconc-II74"/>
      <sheetName val="APPENDIX_B-174"/>
      <sheetName val="Bill_3_174"/>
      <sheetName val="GR_slab-reinft73"/>
      <sheetName val="Fill_this_out_first___73"/>
      <sheetName val="INDIGINEOUS_ITEMS_73"/>
      <sheetName val="Cable_data74"/>
      <sheetName val="Material_73"/>
      <sheetName val="SPT_vs_PHI73"/>
      <sheetName val="Civil_Works73"/>
      <sheetName val="Rate_Analysis73"/>
      <sheetName val="Basement_Budget73"/>
      <sheetName val="SITE_OVERHEADS73"/>
      <sheetName val="Boq_Block_A73"/>
      <sheetName val="IO_List73"/>
      <sheetName val="Pipe_Supports73"/>
      <sheetName val="BOQ_(2)73"/>
      <sheetName val="Asia_Revised_10-1-0773"/>
      <sheetName val="All_Capital_Plan_P+L_10-1-0773"/>
      <sheetName val="CP08_(2)73"/>
      <sheetName val="Planning_File_10-1-0773"/>
      <sheetName val="SCHEDULE_(3)73"/>
      <sheetName val="schedule_nos73"/>
      <sheetName val="Break_up_Sheet73"/>
      <sheetName val="4-Int-_ele(RA)73"/>
      <sheetName val="Sqn_Abs_G_6__73"/>
      <sheetName val="WO_Abs__G_2__6_DUs73"/>
      <sheetName val="Air_Abs_G_6__23_DUs73"/>
      <sheetName val="BLOCK-A_(MEA_SHEET)73"/>
      <sheetName val="Box-_Girder73"/>
      <sheetName val="Detail_1A73"/>
      <sheetName val="labour_coeff73"/>
      <sheetName val="Works_-_Quote_Sheet73"/>
      <sheetName val="E_&amp;_R73"/>
      <sheetName val="MASTER_RATE_ANALYSIS72"/>
      <sheetName val="Mat_Cost73"/>
      <sheetName val="DLC_lookups73"/>
      <sheetName val="Gen_Info73"/>
      <sheetName val="Indirect_expenses73"/>
      <sheetName val="Quote_Sheet73"/>
      <sheetName val="Cost_Any_73"/>
      <sheetName val="LIST_OF_MAKES73"/>
      <sheetName val="Pile_cap72"/>
      <sheetName val="Lease_rents73"/>
      <sheetName val="SPILL_OVER73"/>
      <sheetName val="Bed_Class72"/>
      <sheetName val="DTF_Summary72"/>
      <sheetName val="Form_672"/>
      <sheetName val="BOQ_Direct_selling_cost72"/>
      <sheetName val="GF_Columns72"/>
      <sheetName val="UNP-NCW_72"/>
      <sheetName val="Intro_72"/>
      <sheetName val="Elite_1_-_MBCL72"/>
      <sheetName val="Cost_summary72"/>
      <sheetName val="beam-reinft-machine_rm59"/>
      <sheetName val="T1_WO59"/>
      <sheetName val="Direct_cost_shed_A-2_72"/>
      <sheetName val="_Resource_list72"/>
      <sheetName val="THANE_SITE72"/>
      <sheetName val="BOQ_Distribution72"/>
      <sheetName val="Contract_BOQ59"/>
      <sheetName val="key_dates72"/>
      <sheetName val="specification_options72"/>
      <sheetName val="M_R_List_(2)72"/>
      <sheetName val="Balance_Sheet_72"/>
      <sheetName val="beam-reinft-IIInd_floor59"/>
      <sheetName val="A_O_R_72"/>
      <sheetName val="FF_Inst_RA_08_Inst_0359"/>
      <sheetName val="_IO_List19"/>
      <sheetName val="Cost_Index19"/>
      <sheetName val="saihous_ele19"/>
      <sheetName val="SSR___NSSR_Market_final19"/>
      <sheetName val="1_0018"/>
      <sheetName val="Blr_hire18"/>
      <sheetName val="STAFFSCHED_19"/>
      <sheetName val="DG_Works_(Supply)18"/>
      <sheetName val="Basic_Rates59"/>
      <sheetName val="bs_BP_04_SA18"/>
      <sheetName val="1-Pop_Proj18"/>
      <sheetName val="_B318"/>
      <sheetName val="_B118"/>
      <sheetName val="Operating_Statistics18"/>
      <sheetName val="220_11__BS_18"/>
      <sheetName val="Annexue_B18"/>
      <sheetName val="Desgn(zone_I)18"/>
      <sheetName val="Elect_18"/>
      <sheetName val="$_KURLARI18"/>
      <sheetName val="Boq_(Main_Building)18"/>
      <sheetName val="Basement__Works15"/>
      <sheetName val="Cover_sheet15"/>
      <sheetName val="AOQ-new_15"/>
      <sheetName val="water_prop_15"/>
      <sheetName val="Summary_Transformers16"/>
      <sheetName val="Total__Amount16"/>
      <sheetName val="Civil_BOQ17"/>
      <sheetName val="PA-_Consutant_15"/>
      <sheetName val="10__&amp;_11__Rate_Code_&amp;_BQ14"/>
      <sheetName val="SPILL_OVER_PROJECTIONS15"/>
      <sheetName val="BC_&amp;_MNB_15"/>
      <sheetName val="11B_14"/>
      <sheetName val="Angebot18_7_14"/>
      <sheetName val="MAIN_FILE_9-24-0714"/>
      <sheetName val="DG_14"/>
      <sheetName val="Basic_Resources15"/>
      <sheetName val="_GULF16"/>
      <sheetName val="final_abstract14"/>
      <sheetName val="Material_List_14"/>
      <sheetName val="Structure_Bills_Qty14"/>
      <sheetName val="Material_Rate14"/>
      <sheetName val="2nd_14"/>
      <sheetName val="Basic_Details13"/>
      <sheetName val="BS_Groupings13"/>
      <sheetName val="PL_Groupings13"/>
      <sheetName val="SC_Cost_MAR_0214"/>
      <sheetName val="AoR_Finishing14"/>
      <sheetName val="MTO_REV_014"/>
      <sheetName val="Linked_Lead14"/>
      <sheetName val="INPUT_SHEET13"/>
      <sheetName val="Meas_-Hotel_Part13"/>
      <sheetName val="Abstract_Sheet14"/>
      <sheetName val="April_Analysts14"/>
      <sheetName val="M_S_14"/>
      <sheetName val="Lead_(Final)14"/>
      <sheetName val="Column_BBS-Block914"/>
      <sheetName val="Materials_14"/>
      <sheetName val="ONE_TIME14"/>
      <sheetName val="[saihous_ele_xls]Indirect쌳ᎈ駜14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Fin_Sum13"/>
      <sheetName val="L_(4)13"/>
      <sheetName val="rcc(_sub)1"/>
      <sheetName val="Core_Data13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WORK_TABLE7"/>
      <sheetName val="PRECAST_lightconc_II13"/>
      <sheetName val="5-Thermal_&amp;_Moisture13"/>
      <sheetName val="AutoOpen_Stub_Data13"/>
      <sheetName val="Podium_Areas7"/>
      <sheetName val="Overall_Summary7"/>
      <sheetName val="Summary_CFA_total_-_CP1_&amp;_CP27"/>
      <sheetName val="TORRENT_CEMENT13"/>
      <sheetName val="saihous_ele_xls13"/>
      <sheetName val="Labour_&amp;_Plant13"/>
      <sheetName val="BAL_SHEET13"/>
      <sheetName val="Sqn-Abs(G+6)_13"/>
      <sheetName val="WO-Abs_(G+2)_6_DUs13"/>
      <sheetName val="Air-Abs(G+6)_23_DUs13"/>
      <sheetName val="CFForecast_detail13"/>
      <sheetName val="Allg__Angaben13"/>
      <sheetName val="GUT_(2)13"/>
      <sheetName val="Labor_abs-PW13"/>
      <sheetName val="Labor_abs-NMR13"/>
      <sheetName val="reference_sheet_13"/>
      <sheetName val="Road_data13"/>
      <sheetName val="Road_Detail_Est_13"/>
      <sheetName val="organi_synthesis_lab13"/>
      <sheetName val="Format_1_9_Ph-113"/>
      <sheetName val="Summary-margin_calc13"/>
      <sheetName val="CABLES_DATA13"/>
      <sheetName val="VI_Floor_Beam_13"/>
      <sheetName val="Step_113"/>
      <sheetName val="NLD_-_Assum13"/>
      <sheetName val="Equipment_Information13"/>
      <sheetName val="Equipment_Block13"/>
      <sheetName val="Labour_Rate_13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3"/>
      <sheetName val="8th__floor_Beams13"/>
      <sheetName val="BASIC_MATERIALS13"/>
      <sheetName val="Final_Bill13"/>
      <sheetName val="M_B_T-1613"/>
      <sheetName val="FITZ_MORT_9413"/>
      <sheetName val="Ring_Details9"/>
      <sheetName val="Stress_Calculation9"/>
      <sheetName val="DATA_2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Assumption_Inputs8"/>
      <sheetName val="SUMMARY_-_PART-I-BUILDING7"/>
      <sheetName val="C_Sum13"/>
      <sheetName val="A_Sum13"/>
      <sheetName val="IT-Fri_Base7"/>
      <sheetName val="BP-Other_strs7"/>
      <sheetName val="Rate_Analysis_1"/>
      <sheetName val="Sweeper_Machine8"/>
      <sheetName val="HP(9_200)8"/>
      <sheetName val="Break_Up_(bc)7"/>
      <sheetName val="Break_Up_(bc1)7"/>
      <sheetName val="Break_Up_(bc2)7"/>
      <sheetName val="LEVEL_SHEET7"/>
      <sheetName val="Jan_Volume13"/>
      <sheetName val="Pier_calculation8"/>
      <sheetName val="Distribution_-_Qty_&amp;_Amount8"/>
      <sheetName val="Rate_Ana7"/>
      <sheetName val="Detailed_Summary_(4)8"/>
      <sheetName val="boq_actual7"/>
      <sheetName val="Cut_&amp;_Sew7"/>
      <sheetName val="Tong_hop_DT_XDCT7"/>
      <sheetName val="33_kV-Eqpt_fdn_7"/>
      <sheetName val="Name_List7"/>
      <sheetName val="_saihous_ele_xls_Indirect쌳ᎈ駜_7"/>
      <sheetName val="Beam-design_exp8"/>
      <sheetName val="A301_Kalk8"/>
      <sheetName val="Schlüss_Inh-EF8"/>
      <sheetName val="DATA_PILE_RT1_7"/>
      <sheetName val="DATA_PILE__SM7"/>
      <sheetName val="BOQ_LT7"/>
      <sheetName val="Labour_before_Escalation_7"/>
      <sheetName val="Material_List7"/>
      <sheetName val="Master_Data8"/>
      <sheetName val="Pacakges_split7"/>
      <sheetName val="_saihous_ele_xls_Indirect_x0008"/>
      <sheetName val="_saihous_ele_xls_Indirect퀀《혂൧_7"/>
      <sheetName val="BRL_FORMAT3"/>
      <sheetName val="Total_delivered_cost_calc_7"/>
      <sheetName val="HT_Cable_3"/>
      <sheetName val="Format_-_47"/>
      <sheetName val="Flooring_Chart3"/>
      <sheetName val="Raw_material7"/>
      <sheetName val="Print_Controls3"/>
      <sheetName val="Beams_3"/>
      <sheetName val="Brickwork_3"/>
      <sheetName val="First_Floor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SLAB_SCH3"/>
      <sheetName val="[saihous_ele_xls]Indirect____36"/>
      <sheetName val="[saihous_ele_xls]Indirect____37"/>
      <sheetName val="[saihous_ele_xls]Indirect____38"/>
      <sheetName val="[saihous_ele_xls]_saihous_ele21"/>
      <sheetName val="[saihous_ele_xls]_saihous_ele22"/>
      <sheetName val="SB_SCH_A73"/>
      <sheetName val="Summary_output3"/>
      <sheetName val="Boq-_Civil3"/>
      <sheetName val="LV_Cable_sizing7"/>
      <sheetName val="Progress_Curve3"/>
      <sheetName val="labour_rates3"/>
      <sheetName val="Fee_Recap3"/>
      <sheetName val="05__BUDGET3"/>
      <sheetName val="Executive_Summary3"/>
      <sheetName val="Source_Ref_2"/>
      <sheetName val="Itemwise_Summary3"/>
      <sheetName val="Payroll_BL3"/>
      <sheetName val="Bechtel_Norms2"/>
      <sheetName val="CS_PIPING2"/>
      <sheetName val="TECH_DATA2"/>
      <sheetName val="RF_Vol2"/>
      <sheetName val="Customize_Your_Purchase_Order2"/>
      <sheetName val="Rates_Basic2"/>
      <sheetName val="PCS_DATA3"/>
      <sheetName val="Tie_Beam_Steel-R0-13"/>
      <sheetName val="NOTES_3"/>
      <sheetName val="Project_Info3"/>
      <sheetName val="Link_In3"/>
      <sheetName val="Project_Work_Off_Contribution3"/>
      <sheetName val="CRF-BE_Rates3"/>
      <sheetName val="ACAD_Finishes3"/>
      <sheetName val="Site_Details3"/>
      <sheetName val="Site_Area_Statement3"/>
      <sheetName val="Cashflow_projection3"/>
      <sheetName val="Cash_Flow_Working3"/>
      <sheetName val="Ave_wtd_rates1"/>
      <sheetName val="2_civil-RA1"/>
      <sheetName val="Concrete_Quants1"/>
      <sheetName val="India_F&amp;S_Template1"/>
      <sheetName val="Inter_Co_Balances1"/>
      <sheetName val="Grouped_TB-2004-051"/>
      <sheetName val="03_BOQ_code1"/>
      <sheetName val="More_&amp;_Less_work_record1"/>
      <sheetName val="Supply_1"/>
      <sheetName val="KQ_Cost_Controlling1"/>
      <sheetName val="KQ_Appropriation1"/>
      <sheetName val="Detailed_Summary_(5)1"/>
      <sheetName val="COVER_FOR_MEMBER1"/>
      <sheetName val="Item-_Compact1"/>
      <sheetName val="Driveway_Beams1"/>
      <sheetName val="1_Civil-RA1"/>
      <sheetName val="RAJU_ASSO1"/>
      <sheetName val="Name_Range1"/>
      <sheetName val="BS_before_PMO1"/>
      <sheetName val="13__Steel_-_Ratio1"/>
      <sheetName val="Staff_Forecast_spread1"/>
      <sheetName val="Budget_By_Month1"/>
      <sheetName val="Devco_Cashflow1"/>
      <sheetName val="Mand_Spares_BBU_1"/>
      <sheetName val="Response_Spectra_(UBC-1997)1"/>
      <sheetName val="Response_Spectra_(IS1893-2002)1"/>
      <sheetName val="Tools_Rev1"/>
      <sheetName val="TB_JUN'111"/>
      <sheetName val="foot-slab_reinft1"/>
      <sheetName val="Customize_Your_Invoice1"/>
      <sheetName val="d-safe_DELUXE1"/>
      <sheetName val="FINANCIAL_(FLR)1"/>
      <sheetName val="A_O_R_r1Str1"/>
      <sheetName val="A_O_R_r11"/>
      <sheetName val="A_O_R_(2)1"/>
      <sheetName val="11_kV_SWGR1"/>
      <sheetName val="RCC_Rates1"/>
      <sheetName val="fee_rate_summary1"/>
      <sheetName val="@RISK_Correlations1"/>
      <sheetName val="SP_Break_Up1"/>
      <sheetName val="_AnalysisPCC1"/>
      <sheetName val="9__Package_split_-_Cost_1"/>
      <sheetName val="Finishing_items1"/>
      <sheetName val="LABOUR_RATE1"/>
      <sheetName val="[saihous_ele_xls]Indirect____39"/>
      <sheetName val="[saihous_ele_xls]Indirect____40"/>
      <sheetName val="[saihous_ele_xls]_saihous_ele23"/>
      <sheetName val="[saihous_ele_xls]Indirect____41"/>
      <sheetName val="[saihous_ele_xls]_saihous_ele24"/>
      <sheetName val="[saihous_ele_xls]_saihous_ele25"/>
      <sheetName val="[saihous_ele_xls]_saihous_ele26"/>
      <sheetName val="[saihous_ele_xls]Indirect____42"/>
      <sheetName val="[saihous_ele_xls]Indirect____43"/>
      <sheetName val="[saihous_ele_xls]Indirect____44"/>
      <sheetName val="[saihous_ele_xls]_saihous_ele27"/>
      <sheetName val="[saihous_ele_xls]_saihous_ele28"/>
      <sheetName val="Switch_V161"/>
      <sheetName val="aug_stat_06_(2)1"/>
      <sheetName val="Data_sheet1"/>
      <sheetName val="Sheet3_(2)1"/>
      <sheetName val="Final_VA1"/>
      <sheetName val="(Do_not_delete)1"/>
      <sheetName val="Lead_statement1"/>
      <sheetName val="Cash_Flow_Input_Data_ISC1"/>
      <sheetName val="Column_(P1_to_P2)1"/>
      <sheetName val="CABLES__1"/>
      <sheetName val="Cable_Schedule1"/>
      <sheetName val="_saihous_ele_xls_Indirect_____1"/>
      <sheetName val="_saihous_ele_xls_Indirect_____8"/>
      <sheetName val="_saihous_ele_xls_Indirect_____9"/>
      <sheetName val="_saihous_ele_xls__saihous_ele_1"/>
      <sheetName val="_saihous_ele_xls__saihous_ele_5"/>
      <sheetName val="_saihous_ele_xls_Indirect____10"/>
      <sheetName val="_saihous_ele_xls_Indirect____11"/>
      <sheetName val="_saihous_ele_xls_Indirect____12"/>
      <sheetName val="_saihous_ele_xls__saihous_ele_6"/>
      <sheetName val="int__pla_1"/>
      <sheetName val="Internal_Plaster-FTP-Block_D41"/>
      <sheetName val="Reference_Information1"/>
      <sheetName val="Employee_List1"/>
      <sheetName val="Sales_Office1"/>
      <sheetName val="LAYING_PR1"/>
      <sheetName val="Safty_appli1"/>
      <sheetName val="_trans_works_13141"/>
      <sheetName val="Realign,_Bypass,_Rec1"/>
      <sheetName val="FWD_DATA1"/>
      <sheetName val="Normalized_Readings1"/>
      <sheetName val="Pavement_Details1"/>
      <sheetName val="Abutment_1"/>
      <sheetName val="[saihous_ele_xls]Indirect____45"/>
      <sheetName val="[saihous_ele_xls]Indirect____46"/>
      <sheetName val="design_sheet1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Indirect____52"/>
      <sheetName val="[saihous_ele_xls][saihous_ele_1"/>
      <sheetName val="Form_5_01"/>
      <sheetName val="Footing_1"/>
      <sheetName val="Roof__PT_beams_1"/>
      <sheetName val="Price_Comparison1"/>
      <sheetName val="BOQ_(_Only_Ground_floor_)_1"/>
      <sheetName val="Combined_Results_1"/>
      <sheetName val="Budget_CF_-_Overall1"/>
      <sheetName val="Centaurus-_Consultacny1"/>
      <sheetName val="Qty_take-off_IFCplans_1"/>
      <sheetName val="Cable_Specifications1"/>
      <sheetName val="Detail_Top_Sheet1"/>
      <sheetName val="_BC-2201"/>
      <sheetName val="abst-of_-cost1"/>
      <sheetName val="Beam_Details1"/>
      <sheetName val="Rate_analysis_civil1"/>
      <sheetName val="BOQ_1"/>
      <sheetName val="Summary_year_Plan1"/>
      <sheetName val="Price_Sheet1"/>
      <sheetName val="Staff_Acco_146"/>
      <sheetName val="Tel__73"/>
      <sheetName val="Ext_light73"/>
      <sheetName val="Staff_Acco_147"/>
      <sheetName val="DETAILED__BOQ73"/>
      <sheetName val="4_Annex_1_Basic_rate73"/>
      <sheetName val="Detail_In_Door_Stad73"/>
      <sheetName val="Project_Details__73"/>
      <sheetName val="scurve_calc_(2)73"/>
      <sheetName val="Detail_P&amp;L73"/>
      <sheetName val="Assumption_Sheet73"/>
      <sheetName val="RCC,Ret__Wall73"/>
      <sheetName val="Load_Details(B2)73"/>
      <sheetName val="TBAL9697_-group_wise__sdpl73"/>
      <sheetName val="SCHEDULE_OF_RATES73"/>
      <sheetName val="Bill_3_-_Site_Works72"/>
      <sheetName val="Legal_Risk_Analysis73"/>
      <sheetName val="PRECAST_lightconc-II73"/>
      <sheetName val="APPENDIX_B-173"/>
      <sheetName val="Bill_3_173"/>
      <sheetName val="GR_slab-reinft72"/>
      <sheetName val="Fill_this_out_first___72"/>
      <sheetName val="INDIGINEOUS_ITEMS_72"/>
      <sheetName val="Cable_data73"/>
      <sheetName val="Material_72"/>
      <sheetName val="SPT_vs_PHI72"/>
      <sheetName val="Civil_Works72"/>
      <sheetName val="Rate_Analysis72"/>
      <sheetName val="Basement_Budget72"/>
      <sheetName val="SITE_OVERHEADS72"/>
      <sheetName val="Boq_Block_A72"/>
      <sheetName val="IO_List72"/>
      <sheetName val="Pipe_Supports72"/>
      <sheetName val="BOQ_(2)72"/>
      <sheetName val="Asia_Revised_10-1-0772"/>
      <sheetName val="All_Capital_Plan_P+L_10-1-0772"/>
      <sheetName val="CP08_(2)72"/>
      <sheetName val="Planning_File_10-1-0772"/>
      <sheetName val="SCHEDULE_(3)72"/>
      <sheetName val="schedule_nos72"/>
      <sheetName val="Break_up_Sheet72"/>
      <sheetName val="4-Int-_ele(RA)72"/>
      <sheetName val="Sqn_Abs_G_6__72"/>
      <sheetName val="WO_Abs__G_2__6_DUs72"/>
      <sheetName val="Air_Abs_G_6__23_DUs72"/>
      <sheetName val="BLOCK-A_(MEA_SHEET)72"/>
      <sheetName val="Box-_Girder72"/>
      <sheetName val="Detail_1A72"/>
      <sheetName val="labour_coeff72"/>
      <sheetName val="Works_-_Quote_Sheet72"/>
      <sheetName val="E_&amp;_R72"/>
      <sheetName val="MASTER_RATE_ANALYSIS71"/>
      <sheetName val="Mat_Cost72"/>
      <sheetName val="DLC_lookups72"/>
      <sheetName val="Gen_Info72"/>
      <sheetName val="Indirect_expenses72"/>
      <sheetName val="Quote_Sheet72"/>
      <sheetName val="Cost_Any_72"/>
      <sheetName val="LIST_OF_MAKES72"/>
      <sheetName val="Pile_cap71"/>
      <sheetName val="Lease_rents72"/>
      <sheetName val="SPILL_OVER72"/>
      <sheetName val="Bed_Class71"/>
      <sheetName val="DTF_Summary71"/>
      <sheetName val="Form_671"/>
      <sheetName val="BOQ_Direct_selling_cost71"/>
      <sheetName val="GF_Columns71"/>
      <sheetName val="UNP-NCW_71"/>
      <sheetName val="Intro_71"/>
      <sheetName val="Elite_1_-_MBCL71"/>
      <sheetName val="Cost_summary71"/>
      <sheetName val="beam-reinft-machine_rm58"/>
      <sheetName val="T1_WO58"/>
      <sheetName val="Direct_cost_shed_A-2_71"/>
      <sheetName val="_Resource_list71"/>
      <sheetName val="THANE_SITE71"/>
      <sheetName val="BOQ_Distribution71"/>
      <sheetName val="Contract_BOQ58"/>
      <sheetName val="key_dates71"/>
      <sheetName val="specification_options71"/>
      <sheetName val="M_R_List_(2)71"/>
      <sheetName val="Balance_Sheet_71"/>
      <sheetName val="beam-reinft-IIInd_floor58"/>
      <sheetName val="A_O_R_71"/>
      <sheetName val="FF_Inst_RA_08_Inst_0358"/>
      <sheetName val="_IO_List18"/>
      <sheetName val="Cost_Index18"/>
      <sheetName val="saihous_ele18"/>
      <sheetName val="SSR___NSSR_Market_final18"/>
      <sheetName val="1_0017"/>
      <sheetName val="Blr_hire17"/>
      <sheetName val="STAFFSCHED_18"/>
      <sheetName val="DG_Works_(Supply)17"/>
      <sheetName val="Basic_Rates58"/>
      <sheetName val="bs_BP_04_SA17"/>
      <sheetName val="1-Pop_Proj17"/>
      <sheetName val="_B317"/>
      <sheetName val="_B117"/>
      <sheetName val="Operating_Statistics17"/>
      <sheetName val="220_11__BS_17"/>
      <sheetName val="Annexue_B17"/>
      <sheetName val="Desgn(zone_I)17"/>
      <sheetName val="Elect_17"/>
      <sheetName val="$_KURLARI17"/>
      <sheetName val="Boq_(Main_Building)17"/>
      <sheetName val="Basement__Works14"/>
      <sheetName val="Cover_sheet14"/>
      <sheetName val="AOQ-new_14"/>
      <sheetName val="water_prop_14"/>
      <sheetName val="Summary_Transformers15"/>
      <sheetName val="Total__Amount15"/>
      <sheetName val="Civil_BOQ16"/>
      <sheetName val="PA-_Consutant_14"/>
      <sheetName val="10__&amp;_11__Rate_Code_&amp;_BQ13"/>
      <sheetName val="SPILL_OVER_PROJECTIONS14"/>
      <sheetName val="BC_&amp;_MNB_14"/>
      <sheetName val="11B_13"/>
      <sheetName val="Angebot18_7_13"/>
      <sheetName val="MAIN_FILE_9-24-0713"/>
      <sheetName val="DG_13"/>
      <sheetName val="Basic_Resources14"/>
      <sheetName val="_GULF15"/>
      <sheetName val="final_abstract13"/>
      <sheetName val="Material_List_13"/>
      <sheetName val="Structure_Bills_Qty13"/>
      <sheetName val="Material_Rate13"/>
      <sheetName val="2nd_13"/>
      <sheetName val="Basic_Details12"/>
      <sheetName val="BS_Groupings12"/>
      <sheetName val="PL_Groupings12"/>
      <sheetName val="SC_Cost_MAR_0213"/>
      <sheetName val="AoR_Finishing13"/>
      <sheetName val="MTO_REV_013"/>
      <sheetName val="Linked_Lead13"/>
      <sheetName val="INPUT_SHEET12"/>
      <sheetName val="Meas_-Hotel_Part12"/>
      <sheetName val="Abstract_Sheet13"/>
      <sheetName val="April_Analysts13"/>
      <sheetName val="M_S_13"/>
      <sheetName val="Lead_(Final)13"/>
      <sheetName val="Column_BBS-Block913"/>
      <sheetName val="Materials_13"/>
      <sheetName val="ONE_TIME13"/>
      <sheetName val="[saihous_ele_xls]Indirect쌳ᎈ駜13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Fin_Sum12"/>
      <sheetName val="L_(4)12"/>
      <sheetName val="rcc(_sub)"/>
      <sheetName val="Core_Data12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WORK_TABLE6"/>
      <sheetName val="PRECAST_lightconc_II12"/>
      <sheetName val="5-Thermal_&amp;_Moisture12"/>
      <sheetName val="AutoOpen_Stub_Data12"/>
      <sheetName val="Podium_Areas6"/>
      <sheetName val="Overall_Summary6"/>
      <sheetName val="Summary_CFA_total_-_CP1_&amp;_CP26"/>
      <sheetName val="TORRENT_CEMENT12"/>
      <sheetName val="saihous_ele_xls12"/>
      <sheetName val="Labour_&amp;_Plant12"/>
      <sheetName val="BAL_SHEET12"/>
      <sheetName val="Sqn-Abs(G+6)_12"/>
      <sheetName val="WO-Abs_(G+2)_6_DUs12"/>
      <sheetName val="Air-Abs(G+6)_23_DUs12"/>
      <sheetName val="CFForecast_detail12"/>
      <sheetName val="Allg__Angaben12"/>
      <sheetName val="GUT_(2)12"/>
      <sheetName val="Labor_abs-PW12"/>
      <sheetName val="Labor_abs-NMR12"/>
      <sheetName val="reference_sheet_12"/>
      <sheetName val="Road_data12"/>
      <sheetName val="Road_Detail_Est_12"/>
      <sheetName val="organi_synthesis_lab12"/>
      <sheetName val="Format_1_9_Ph-112"/>
      <sheetName val="Summary-margin_calc12"/>
      <sheetName val="CABLES_DATA12"/>
      <sheetName val="VI_Floor_Beam_12"/>
      <sheetName val="Step_112"/>
      <sheetName val="NLD_-_Assum12"/>
      <sheetName val="Equipment_Information12"/>
      <sheetName val="Equipment_Block12"/>
      <sheetName val="Labour_Rate_12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2"/>
      <sheetName val="8th__floor_Beams12"/>
      <sheetName val="BASIC_MATERIALS12"/>
      <sheetName val="Final_Bill12"/>
      <sheetName val="M_B_T-1612"/>
      <sheetName val="FITZ_MORT_9412"/>
      <sheetName val="Ring_Details8"/>
      <sheetName val="Stress_Calculation8"/>
      <sheetName val="DATA_2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Assumption_Inputs7"/>
      <sheetName val="SUMMARY_-_PART-I-BUILDING6"/>
      <sheetName val="C_Sum12"/>
      <sheetName val="A_Sum12"/>
      <sheetName val="IT-Fri_Base6"/>
      <sheetName val="BP-Other_strs6"/>
      <sheetName val="Rate_Analysis_"/>
      <sheetName val="Sweeper_Machine7"/>
      <sheetName val="HP(9_200)7"/>
      <sheetName val="Break_Up_(bc)6"/>
      <sheetName val="Break_Up_(bc1)6"/>
      <sheetName val="Break_Up_(bc2)6"/>
      <sheetName val="LEVEL_SHEET6"/>
      <sheetName val="Jan_Volume12"/>
      <sheetName val="Pier_calculation7"/>
      <sheetName val="Distribution_-_Qty_&amp;_Amount7"/>
      <sheetName val="Rate_Ana6"/>
      <sheetName val="Detailed_Summary_(4)7"/>
      <sheetName val="boq_actual6"/>
      <sheetName val="Cut_&amp;_Sew6"/>
      <sheetName val="Tong_hop_DT_XDCT6"/>
      <sheetName val="33_kV-Eqpt_fdn_6"/>
      <sheetName val="Name_List6"/>
      <sheetName val="_saihous_ele_xls_Indirect쌳ᎈ駜_6"/>
      <sheetName val="Beam-design_exp7"/>
      <sheetName val="A301_Kalk7"/>
      <sheetName val="Schlüss_Inh-EF7"/>
      <sheetName val="DATA_PILE_RT1_6"/>
      <sheetName val="DATA_PILE__SM6"/>
      <sheetName val="BOQ_LT6"/>
      <sheetName val="Labour_before_Escalation_6"/>
      <sheetName val="Material_List6"/>
      <sheetName val="Master_Data7"/>
      <sheetName val="Pacakges_split6"/>
      <sheetName val="_saihous_ele_xls_Indirect_x0007"/>
      <sheetName val="_saihous_ele_xls_Indirect퀀《혂൧_6"/>
      <sheetName val="BRL_FORMAT2"/>
      <sheetName val="Total_delivered_cost_calc_6"/>
      <sheetName val="HT_Cable_2"/>
      <sheetName val="Format_-_46"/>
      <sheetName val="Flooring_Chart2"/>
      <sheetName val="Raw_material6"/>
      <sheetName val="Print_Controls2"/>
      <sheetName val="Beams_2"/>
      <sheetName val="Brickwork_2"/>
      <sheetName val="First_Floor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SLAB_SCH2"/>
      <sheetName val="[saihous_ele_xls]Indirect____19"/>
      <sheetName val="[saihous_ele_xls]Indirect____20"/>
      <sheetName val="[saihous_ele_xls]Indirect____21"/>
      <sheetName val="[saihous_ele_xls]_saihous_ele13"/>
      <sheetName val="[saihous_ele_xls]_saihous_ele14"/>
      <sheetName val="SB_SCH_A72"/>
      <sheetName val="Summary_output2"/>
      <sheetName val="Boq-_Civil2"/>
      <sheetName val="LV_Cable_sizing6"/>
      <sheetName val="Progress_Curve2"/>
      <sheetName val="labour_rates2"/>
      <sheetName val="Fee_Recap2"/>
      <sheetName val="05__BUDGET2"/>
      <sheetName val="Executive_Summary2"/>
      <sheetName val="Source_Ref_1"/>
      <sheetName val="Itemwise_Summary2"/>
      <sheetName val="Payroll_BL2"/>
      <sheetName val="Bechtel_Norms1"/>
      <sheetName val="CS_PIPING1"/>
      <sheetName val="TECH_DATA1"/>
      <sheetName val="RF_Vol1"/>
      <sheetName val="Customize_Your_Purchase_Order1"/>
      <sheetName val="Rates_Basic1"/>
      <sheetName val="PCS_DATA2"/>
      <sheetName val="Tie_Beam_Steel-R0-12"/>
      <sheetName val="NOTES_2"/>
      <sheetName val="Project_Info2"/>
      <sheetName val="Link_In2"/>
      <sheetName val="Project_Work_Off_Contribution2"/>
      <sheetName val="CRF-BE_Rates2"/>
      <sheetName val="ACAD_Finishes2"/>
      <sheetName val="Site_Details2"/>
      <sheetName val="Site_Area_Statement2"/>
      <sheetName val="Cashflow_projection2"/>
      <sheetName val="Cash_Flow_Working2"/>
      <sheetName val="Ave_wtd_rates"/>
      <sheetName val="2_civil-RA"/>
      <sheetName val="Concrete_Quants"/>
      <sheetName val="India_F&amp;S_Template"/>
      <sheetName val="Inter_Co_Balances"/>
      <sheetName val="Grouped_TB-2004-05"/>
      <sheetName val="03_BOQ_code"/>
      <sheetName val="More_&amp;_Less_work_record"/>
      <sheetName val="Supply_"/>
      <sheetName val="KQ_Cost_Controlling"/>
      <sheetName val="KQ_Appropriation"/>
      <sheetName val="Detailed_Summary_(5)"/>
      <sheetName val="COVER_FOR_MEMBER"/>
      <sheetName val="Item-_Compact"/>
      <sheetName val="Driveway_Beams"/>
      <sheetName val="1_Civil-RA"/>
      <sheetName val="RAJU_ASSO"/>
      <sheetName val="Name_Range"/>
      <sheetName val="BS_before_PMO"/>
      <sheetName val="13__Steel_-_Ratio"/>
      <sheetName val="Staff_Forecast_spread"/>
      <sheetName val="Budget_By_Month"/>
      <sheetName val="Devco_Cashflow"/>
      <sheetName val="Mand_Spares_BBU_"/>
      <sheetName val="Response_Spectra_(UBC-1997)"/>
      <sheetName val="Response_Spectra_(IS1893-2002)"/>
      <sheetName val="Tools_Rev"/>
      <sheetName val="TB_JUN'11"/>
      <sheetName val="foot-slab_reinft"/>
      <sheetName val="Customize_Your_Invoice"/>
      <sheetName val="d-safe_DELUXE"/>
      <sheetName val="FINANCIAL_(FLR)"/>
      <sheetName val="A_O_R_r1Str"/>
      <sheetName val="A_O_R_r1"/>
      <sheetName val="A_O_R_(2)"/>
      <sheetName val="11_kV_SWGR"/>
      <sheetName val="RCC_Rates"/>
      <sheetName val="fee_rate_summary"/>
      <sheetName val="@RISK_Correlations"/>
      <sheetName val="SP_Break_Up"/>
      <sheetName val="_AnalysisPCC"/>
      <sheetName val="9__Package_split_-_Cost_"/>
      <sheetName val="Finishing_items"/>
      <sheetName val="LABOUR_RATE"/>
      <sheetName val="[saihous_ele_xls]Indirect____22"/>
      <sheetName val="[saihous_ele_xls]Indirect____23"/>
      <sheetName val="[saihous_ele_xls]_saihous_ele15"/>
      <sheetName val="[saihous_ele_xls]Indirect____24"/>
      <sheetName val="[saihous_ele_xls]_saihous_ele16"/>
      <sheetName val="[saihous_ele_xls]_saihous_ele17"/>
      <sheetName val="[saihous_ele_xls]_saihous_ele18"/>
      <sheetName val="[saihous_ele_xls]Indirect____25"/>
      <sheetName val="[saihous_ele_xls]Indirect____26"/>
      <sheetName val="[saihous_ele_xls]Indirect____27"/>
      <sheetName val="[saihous_ele_xls]_saihous_ele19"/>
      <sheetName val="[saihous_ele_xls]_saihous_ele20"/>
      <sheetName val="Switch_V16"/>
      <sheetName val="aug_stat_06_(2)"/>
      <sheetName val="Data_sheet"/>
      <sheetName val="Sheet3_(2)"/>
      <sheetName val="Final_VA"/>
      <sheetName val="(Do_not_delete)"/>
      <sheetName val="Lead_statement"/>
      <sheetName val="Cash_Flow_Input_Data_ISC"/>
      <sheetName val="Column_(P1_to_P2)"/>
      <sheetName val="CABLES__"/>
      <sheetName val="Cable_Schedule"/>
      <sheetName val="_saihous_ele_xls_Indirect_____2"/>
      <sheetName val="_saihous_ele_xls_Indirect_____3"/>
      <sheetName val="_saihous_ele_xls_Indirect_____4"/>
      <sheetName val="_saihous_ele_xls__saihous_ele_2"/>
      <sheetName val="_saihous_ele_xls__saihous_ele_3"/>
      <sheetName val="_saihous_ele_xls_Indirect_____5"/>
      <sheetName val="_saihous_ele_xls_Indirect_____6"/>
      <sheetName val="_saihous_ele_xls_Indirect_____7"/>
      <sheetName val="_saihous_ele_xls__saihous_ele_4"/>
      <sheetName val="int__pla_"/>
      <sheetName val="Internal_Plaster-FTP-Block_D4"/>
      <sheetName val="Reference_Information"/>
      <sheetName val="Employee_List"/>
      <sheetName val="Sales_Office"/>
      <sheetName val="LAYING_PR"/>
      <sheetName val="Safty_appli"/>
      <sheetName val="_trans_works_1314"/>
      <sheetName val="Realign,_Bypass,_Rec"/>
      <sheetName val="FWD_DATA"/>
      <sheetName val="Normalized_Readings"/>
      <sheetName val="Pavement_Details"/>
      <sheetName val="Abutment_"/>
      <sheetName val="[saihous_ele_xls]Indirect____28"/>
      <sheetName val="[saihous_ele_xls]Indirect____29"/>
      <sheetName val="design_sheet"/>
      <sheetName val="[saihous_ele_xls]Indirect____30"/>
      <sheetName val="[saihous_ele_xls]Indirect____31"/>
      <sheetName val="[saihous_ele_xls]Indirect____32"/>
      <sheetName val="[saihous_ele_xls]Indirect____33"/>
      <sheetName val="[saihous_ele_xls]Indirect____34"/>
      <sheetName val="[saihous_ele_xls]Indirect____35"/>
      <sheetName val="[saihous_ele_xls][saihous_ele_x"/>
      <sheetName val="Form_5_0"/>
      <sheetName val="Footing_"/>
      <sheetName val="Roof__PT_beams_"/>
      <sheetName val="Price_Comparison"/>
      <sheetName val="BOQ_(_Only_Ground_floor_)_"/>
      <sheetName val="Combined_Results_"/>
      <sheetName val="Budget_CF_-_Overall"/>
      <sheetName val="Centaurus-_Consultacny"/>
      <sheetName val="Qty_take-off_IFCplans_"/>
      <sheetName val="Cable_Specifications"/>
      <sheetName val="Detail_Top_Sheet"/>
      <sheetName val="_BC-220"/>
      <sheetName val="abst-of_-cost"/>
      <sheetName val="Beam_Details"/>
      <sheetName val="Rate_analysis_civil"/>
      <sheetName val="BOQ_"/>
      <sheetName val="Summary_year_Plan"/>
      <sheetName val="Price_Sheet"/>
      <sheetName val="Mobile Micro "/>
      <sheetName val="bridge data by 3dot"/>
      <sheetName val="[saihous.ele.xls]Indirect☂꨸砀⪳栚ᶨ"/>
      <sheetName val="3"/>
      <sheetName val="data existing_do not delete"/>
      <sheetName val="Specification"/>
      <sheetName val="Abs"/>
      <sheetName val="Class IV Qtr. Ele"/>
      <sheetName val="GROUND FLOOR"/>
      <sheetName val="mlead"/>
      <sheetName val="RMR"/>
      <sheetName val="CYLA BFLA"/>
      <sheetName val="Ignore"/>
      <sheetName val="statistic"/>
      <sheetName val="IDCCALHYD_GOO"/>
      <sheetName val="Resumen"/>
      <sheetName val="Cade voute"/>
      <sheetName val="Récap"/>
      <sheetName val="[saihous.ele.xls]_saihous_el_10"/>
      <sheetName val="[saihous.ele.xls]_saihous_el_11"/>
      <sheetName val="Micro"/>
      <sheetName val="Scaff-Rose"/>
      <sheetName val="basic rate"/>
      <sheetName val="recap horas"/>
      <sheetName val="MRATES"/>
      <sheetName val="MRoad data"/>
      <sheetName val="m"/>
      <sheetName val="DATA-BASE"/>
      <sheetName val="DATA-ABSTRACT"/>
      <sheetName val="定额"/>
      <sheetName val="TB"/>
    </sheetNames>
    <sheetDataSet>
      <sheetData sheetId="0">
        <row r="1">
          <cell r="B1" t="str">
            <v>220 kV SUB-STATION</v>
          </cell>
        </row>
      </sheetData>
      <sheetData sheetId="1">
        <row r="1">
          <cell r="B1" t="str">
            <v>220 kV SUB-STATION</v>
          </cell>
        </row>
      </sheetData>
      <sheetData sheetId="2">
        <row r="1">
          <cell r="B1" t="str">
            <v>220 kV SUB-STATION</v>
          </cell>
        </row>
      </sheetData>
      <sheetData sheetId="3">
        <row r="1">
          <cell r="B1" t="str">
            <v>220 kV SUB-STATION</v>
          </cell>
        </row>
      </sheetData>
      <sheetData sheetId="4">
        <row r="1">
          <cell r="B1" t="str">
            <v>220 kV SUB-STATION</v>
          </cell>
        </row>
      </sheetData>
      <sheetData sheetId="5">
        <row r="1">
          <cell r="B1" t="str">
            <v>220 kV SUB-STATION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>
        <row r="1">
          <cell r="B1" t="str">
            <v>220 kV SUB-STATION</v>
          </cell>
        </row>
      </sheetData>
      <sheetData sheetId="451">
        <row r="1">
          <cell r="B1" t="str">
            <v>220 kV SUB-STATION</v>
          </cell>
        </row>
      </sheetData>
      <sheetData sheetId="452">
        <row r="1">
          <cell r="B1" t="str">
            <v>220 kV SUB-STATION</v>
          </cell>
        </row>
      </sheetData>
      <sheetData sheetId="453">
        <row r="1">
          <cell r="B1" t="str">
            <v>220 kV SUB-STATION</v>
          </cell>
        </row>
      </sheetData>
      <sheetData sheetId="454">
        <row r="1">
          <cell r="B1" t="str">
            <v>220 kV SUB-STATION</v>
          </cell>
        </row>
      </sheetData>
      <sheetData sheetId="455">
        <row r="1">
          <cell r="B1" t="str">
            <v>220 kV SUB-STATION</v>
          </cell>
        </row>
      </sheetData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 refreshError="1"/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 refreshError="1"/>
      <sheetData sheetId="540" refreshError="1"/>
      <sheetData sheetId="541">
        <row r="1">
          <cell r="B1" t="str">
            <v>220 kV SUB-STATION</v>
          </cell>
        </row>
      </sheetData>
      <sheetData sheetId="542" refreshError="1"/>
      <sheetData sheetId="543" refreshError="1"/>
      <sheetData sheetId="544" refreshError="1"/>
      <sheetData sheetId="545">
        <row r="1">
          <cell r="B1" t="str">
            <v>220 kV SUB-STATION</v>
          </cell>
        </row>
      </sheetData>
      <sheetData sheetId="546">
        <row r="1">
          <cell r="B1" t="str">
            <v>220 kV SUB-STATION</v>
          </cell>
        </row>
      </sheetData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>
        <row r="1">
          <cell r="B1" t="str">
            <v>220 kV SUB-STATION</v>
          </cell>
        </row>
      </sheetData>
      <sheetData sheetId="677">
        <row r="1">
          <cell r="B1" t="str">
            <v>220 kV SUB-STATION</v>
          </cell>
        </row>
      </sheetData>
      <sheetData sheetId="678">
        <row r="1">
          <cell r="B1" t="str">
            <v>220 kV SUB-STATION</v>
          </cell>
        </row>
      </sheetData>
      <sheetData sheetId="679">
        <row r="1">
          <cell r="B1" t="str">
            <v>220 kV SUB-STATION</v>
          </cell>
        </row>
      </sheetData>
      <sheetData sheetId="680">
        <row r="1">
          <cell r="B1" t="str">
            <v>220 kV SUB-STATION</v>
          </cell>
        </row>
      </sheetData>
      <sheetData sheetId="681">
        <row r="1">
          <cell r="B1" t="str">
            <v>220 kV SUB-STATION</v>
          </cell>
        </row>
      </sheetData>
      <sheetData sheetId="682">
        <row r="1">
          <cell r="B1" t="str">
            <v>220 kV SUB-STATION</v>
          </cell>
        </row>
      </sheetData>
      <sheetData sheetId="683">
        <row r="1">
          <cell r="B1" t="str">
            <v>220 kV SUB-STATION</v>
          </cell>
        </row>
      </sheetData>
      <sheetData sheetId="684">
        <row r="1">
          <cell r="B1" t="str">
            <v>220 kV SUB-STATION</v>
          </cell>
        </row>
      </sheetData>
      <sheetData sheetId="685">
        <row r="1">
          <cell r="B1" t="str">
            <v>220 kV SUB-STATION</v>
          </cell>
        </row>
      </sheetData>
      <sheetData sheetId="686">
        <row r="1">
          <cell r="B1" t="str">
            <v>220 kV SUB-STATION</v>
          </cell>
        </row>
      </sheetData>
      <sheetData sheetId="687">
        <row r="1">
          <cell r="B1" t="str">
            <v>220 kV SUB-STATION</v>
          </cell>
        </row>
      </sheetData>
      <sheetData sheetId="688">
        <row r="1">
          <cell r="B1" t="str">
            <v>220 kV SUB-STATION</v>
          </cell>
        </row>
      </sheetData>
      <sheetData sheetId="689">
        <row r="1">
          <cell r="B1" t="str">
            <v>220 kV SUB-STATION</v>
          </cell>
        </row>
      </sheetData>
      <sheetData sheetId="690">
        <row r="1">
          <cell r="B1" t="str">
            <v>220 kV SUB-STATION</v>
          </cell>
        </row>
      </sheetData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>
        <row r="1">
          <cell r="B1" t="str">
            <v>220 kV SUB-STATION</v>
          </cell>
        </row>
      </sheetData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>
        <row r="1">
          <cell r="B1" t="str">
            <v>220 kV SUB-STATION</v>
          </cell>
        </row>
      </sheetData>
      <sheetData sheetId="873">
        <row r="1">
          <cell r="B1" t="str">
            <v>220 kV SUB-STATION</v>
          </cell>
        </row>
      </sheetData>
      <sheetData sheetId="874">
        <row r="1">
          <cell r="B1" t="str">
            <v>220 kV SUB-STATION</v>
          </cell>
        </row>
      </sheetData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1">
          <cell r="B1" t="str">
            <v>220 kV SUB-STATION</v>
          </cell>
        </row>
      </sheetData>
      <sheetData sheetId="954">
        <row r="1">
          <cell r="B1" t="str">
            <v>220 kV SUB-STATION</v>
          </cell>
        </row>
      </sheetData>
      <sheetData sheetId="955">
        <row r="1">
          <cell r="B1" t="str">
            <v>220 kV SUB-STATION</v>
          </cell>
        </row>
      </sheetData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1">
          <cell r="B1" t="str">
            <v>220 kV SUB-STATION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>
        <row r="1">
          <cell r="B1" t="str">
            <v>220 kV SUB-STATION</v>
          </cell>
        </row>
      </sheetData>
      <sheetData sheetId="1001">
        <row r="1">
          <cell r="B1" t="str">
            <v>220 kV SUB-STATION</v>
          </cell>
        </row>
      </sheetData>
      <sheetData sheetId="1002">
        <row r="1">
          <cell r="B1" t="str">
            <v>220 kV SUB-STATION</v>
          </cell>
        </row>
      </sheetData>
      <sheetData sheetId="1003">
        <row r="1">
          <cell r="B1" t="str">
            <v>220 kV SUB-STATION</v>
          </cell>
        </row>
      </sheetData>
      <sheetData sheetId="1004">
        <row r="1">
          <cell r="B1" t="str">
            <v>220 kV SUB-STATION</v>
          </cell>
        </row>
      </sheetData>
      <sheetData sheetId="1005">
        <row r="1">
          <cell r="B1" t="str">
            <v>220 kV SUB-STATION</v>
          </cell>
        </row>
      </sheetData>
      <sheetData sheetId="1006">
        <row r="1">
          <cell r="B1" t="str">
            <v>220 kV SUB-STATION</v>
          </cell>
        </row>
      </sheetData>
      <sheetData sheetId="1007">
        <row r="1">
          <cell r="B1" t="str">
            <v>220 kV SUB-STATION</v>
          </cell>
        </row>
      </sheetData>
      <sheetData sheetId="1008">
        <row r="1">
          <cell r="B1" t="str">
            <v>220 kV SUB-STATION</v>
          </cell>
        </row>
      </sheetData>
      <sheetData sheetId="1009">
        <row r="1">
          <cell r="B1" t="str">
            <v>220 kV SUB-STATION</v>
          </cell>
        </row>
      </sheetData>
      <sheetData sheetId="1010">
        <row r="1">
          <cell r="B1" t="str">
            <v>220 kV SUB-STATION</v>
          </cell>
        </row>
      </sheetData>
      <sheetData sheetId="1011">
        <row r="1">
          <cell r="B1" t="str">
            <v>220 kV SUB-STATION</v>
          </cell>
        </row>
      </sheetData>
      <sheetData sheetId="1012">
        <row r="1">
          <cell r="B1" t="str">
            <v>220 kV SUB-STATION</v>
          </cell>
        </row>
      </sheetData>
      <sheetData sheetId="1013">
        <row r="1">
          <cell r="B1" t="str">
            <v>220 kV SUB-STATION</v>
          </cell>
        </row>
      </sheetData>
      <sheetData sheetId="1014">
        <row r="1">
          <cell r="B1" t="str">
            <v>220 kV SUB-STATION</v>
          </cell>
        </row>
      </sheetData>
      <sheetData sheetId="1015">
        <row r="1">
          <cell r="B1" t="str">
            <v>220 kV SUB-STATION</v>
          </cell>
        </row>
      </sheetData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1">
          <cell r="B1" t="str">
            <v>220 kV SUB-STATION</v>
          </cell>
        </row>
      </sheetData>
      <sheetData sheetId="1042">
        <row r="1">
          <cell r="B1" t="str">
            <v>220 kV SUB-STATION</v>
          </cell>
        </row>
      </sheetData>
      <sheetData sheetId="1043">
        <row r="1">
          <cell r="B1" t="str">
            <v>220 kV SUB-STATION</v>
          </cell>
        </row>
      </sheetData>
      <sheetData sheetId="1044">
        <row r="1">
          <cell r="B1" t="str">
            <v>220 kV SUB-STATION</v>
          </cell>
        </row>
      </sheetData>
      <sheetData sheetId="1045">
        <row r="1">
          <cell r="B1" t="str">
            <v>220 kV SUB-STATION</v>
          </cell>
        </row>
      </sheetData>
      <sheetData sheetId="1046">
        <row r="1">
          <cell r="B1" t="str">
            <v>220 kV SUB-STATION</v>
          </cell>
        </row>
      </sheetData>
      <sheetData sheetId="1047">
        <row r="1">
          <cell r="B1" t="str">
            <v>220 kV SUB-STATION</v>
          </cell>
        </row>
      </sheetData>
      <sheetData sheetId="1048">
        <row r="1">
          <cell r="B1" t="str">
            <v>220 kV SUB-STATION</v>
          </cell>
        </row>
      </sheetData>
      <sheetData sheetId="1049">
        <row r="1">
          <cell r="B1" t="str">
            <v>220 kV SUB-STATION</v>
          </cell>
        </row>
      </sheetData>
      <sheetData sheetId="1050">
        <row r="1">
          <cell r="B1" t="str">
            <v>220 kV SUB-STATION</v>
          </cell>
        </row>
      </sheetData>
      <sheetData sheetId="1051">
        <row r="1">
          <cell r="B1" t="str">
            <v>220 kV SUB-STATION</v>
          </cell>
        </row>
      </sheetData>
      <sheetData sheetId="1052">
        <row r="1">
          <cell r="B1" t="str">
            <v>220 kV SUB-STATION</v>
          </cell>
        </row>
      </sheetData>
      <sheetData sheetId="1053">
        <row r="1">
          <cell r="B1" t="str">
            <v>220 kV SUB-STATION</v>
          </cell>
        </row>
      </sheetData>
      <sheetData sheetId="1054">
        <row r="1">
          <cell r="B1" t="str">
            <v>220 kV SUB-STATION</v>
          </cell>
        </row>
      </sheetData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>
        <row r="1">
          <cell r="B1" t="str">
            <v>220 kV SUB-STATION</v>
          </cell>
        </row>
      </sheetData>
      <sheetData sheetId="1170">
        <row r="1">
          <cell r="B1" t="str">
            <v>220 kV SUB-STATION</v>
          </cell>
        </row>
      </sheetData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>
        <row r="1">
          <cell r="B1" t="str">
            <v>220 kV SUB-STATION</v>
          </cell>
        </row>
      </sheetData>
      <sheetData sheetId="1403">
        <row r="1">
          <cell r="B1" t="str">
            <v>220 kV SUB-STATION</v>
          </cell>
        </row>
      </sheetData>
      <sheetData sheetId="1404">
        <row r="1">
          <cell r="B1" t="str">
            <v>220 kV SUB-STATION</v>
          </cell>
        </row>
      </sheetData>
      <sheetData sheetId="1405">
        <row r="1">
          <cell r="B1" t="str">
            <v>220 kV SUB-STATION</v>
          </cell>
        </row>
      </sheetData>
      <sheetData sheetId="1406">
        <row r="1">
          <cell r="B1" t="str">
            <v>220 kV SUB-STATION</v>
          </cell>
        </row>
      </sheetData>
      <sheetData sheetId="1407">
        <row r="1">
          <cell r="B1" t="str">
            <v>220 kV SUB-STATION</v>
          </cell>
        </row>
      </sheetData>
      <sheetData sheetId="1408">
        <row r="1">
          <cell r="B1" t="str">
            <v>220 kV SUB-STATION</v>
          </cell>
        </row>
      </sheetData>
      <sheetData sheetId="1409">
        <row r="1">
          <cell r="B1" t="str">
            <v>220 kV SUB-STATION</v>
          </cell>
        </row>
      </sheetData>
      <sheetData sheetId="1410">
        <row r="1">
          <cell r="B1" t="str">
            <v>220 kV SUB-STATION</v>
          </cell>
        </row>
      </sheetData>
      <sheetData sheetId="1411">
        <row r="1">
          <cell r="B1" t="str">
            <v>220 kV SUB-STATION</v>
          </cell>
        </row>
      </sheetData>
      <sheetData sheetId="1412">
        <row r="1">
          <cell r="B1" t="str">
            <v>220 kV SUB-STATION</v>
          </cell>
        </row>
      </sheetData>
      <sheetData sheetId="1413">
        <row r="1">
          <cell r="B1" t="str">
            <v>220 kV SUB-STATION</v>
          </cell>
        </row>
      </sheetData>
      <sheetData sheetId="1414">
        <row r="1">
          <cell r="B1" t="str">
            <v>220 kV SUB-STATION</v>
          </cell>
        </row>
      </sheetData>
      <sheetData sheetId="1415">
        <row r="1">
          <cell r="B1" t="str">
            <v>220 kV SUB-STATION</v>
          </cell>
        </row>
      </sheetData>
      <sheetData sheetId="1416">
        <row r="1">
          <cell r="B1" t="str">
            <v>220 kV SUB-STATION</v>
          </cell>
        </row>
      </sheetData>
      <sheetData sheetId="1417">
        <row r="1">
          <cell r="B1" t="str">
            <v>220 kV SUB-STATION</v>
          </cell>
        </row>
      </sheetData>
      <sheetData sheetId="1418">
        <row r="1">
          <cell r="B1" t="str">
            <v>220 kV SUB-STATION</v>
          </cell>
        </row>
      </sheetData>
      <sheetData sheetId="1419">
        <row r="1">
          <cell r="B1" t="str">
            <v>220 kV SUB-STATION</v>
          </cell>
        </row>
      </sheetData>
      <sheetData sheetId="1420">
        <row r="1">
          <cell r="B1" t="str">
            <v>220 kV SUB-STATION</v>
          </cell>
        </row>
      </sheetData>
      <sheetData sheetId="1421">
        <row r="1">
          <cell r="B1" t="str">
            <v>220 kV SUB-STATION</v>
          </cell>
        </row>
      </sheetData>
      <sheetData sheetId="1422">
        <row r="1">
          <cell r="B1" t="str">
            <v>220 kV SUB-STATION</v>
          </cell>
        </row>
      </sheetData>
      <sheetData sheetId="1423">
        <row r="1">
          <cell r="B1" t="str">
            <v>220 kV SUB-STATION</v>
          </cell>
        </row>
      </sheetData>
      <sheetData sheetId="1424">
        <row r="1">
          <cell r="B1" t="str">
            <v>220 kV SUB-STATION</v>
          </cell>
        </row>
      </sheetData>
      <sheetData sheetId="1425">
        <row r="1">
          <cell r="B1" t="str">
            <v>220 kV SUB-STATION</v>
          </cell>
        </row>
      </sheetData>
      <sheetData sheetId="1426">
        <row r="1">
          <cell r="B1" t="str">
            <v>220 kV SUB-STATION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>
        <row r="1">
          <cell r="B1" t="str">
            <v>220 kV SUB-STATION</v>
          </cell>
        </row>
      </sheetData>
      <sheetData sheetId="1460" refreshError="1"/>
      <sheetData sheetId="1461" refreshError="1"/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>
        <row r="1">
          <cell r="B1" t="str">
            <v>220 kV SUB-STATION</v>
          </cell>
        </row>
      </sheetData>
      <sheetData sheetId="1599">
        <row r="1">
          <cell r="B1" t="str">
            <v>220 kV SUB-STATION</v>
          </cell>
        </row>
      </sheetData>
      <sheetData sheetId="1600">
        <row r="1">
          <cell r="B1" t="str">
            <v>220 kV SUB-STATION</v>
          </cell>
        </row>
      </sheetData>
      <sheetData sheetId="1601">
        <row r="1">
          <cell r="B1" t="str">
            <v>220 kV SUB-STATION</v>
          </cell>
        </row>
      </sheetData>
      <sheetData sheetId="1602">
        <row r="1">
          <cell r="B1" t="str">
            <v>220 kV SUB-STATION</v>
          </cell>
        </row>
      </sheetData>
      <sheetData sheetId="1603">
        <row r="1">
          <cell r="B1" t="str">
            <v>220 kV SUB-STATION</v>
          </cell>
        </row>
      </sheetData>
      <sheetData sheetId="1604">
        <row r="1">
          <cell r="B1" t="str">
            <v>220 kV SUB-STATION</v>
          </cell>
        </row>
      </sheetData>
      <sheetData sheetId="1605">
        <row r="1">
          <cell r="B1" t="str">
            <v>220 kV SUB-STATION</v>
          </cell>
        </row>
      </sheetData>
      <sheetData sheetId="1606">
        <row r="1">
          <cell r="B1" t="str">
            <v>220 kV SUB-STATION</v>
          </cell>
        </row>
      </sheetData>
      <sheetData sheetId="1607">
        <row r="1">
          <cell r="B1" t="str">
            <v>220 kV SUB-STATION</v>
          </cell>
        </row>
      </sheetData>
      <sheetData sheetId="1608">
        <row r="1">
          <cell r="B1" t="str">
            <v>220 kV SUB-STATION</v>
          </cell>
        </row>
      </sheetData>
      <sheetData sheetId="1609">
        <row r="1">
          <cell r="B1" t="str">
            <v>220 kV SUB-STATION</v>
          </cell>
        </row>
      </sheetData>
      <sheetData sheetId="1610">
        <row r="1">
          <cell r="B1" t="str">
            <v>220 kV SUB-STATION</v>
          </cell>
        </row>
      </sheetData>
      <sheetData sheetId="1611">
        <row r="1">
          <cell r="B1" t="str">
            <v>220 kV SUB-STATION</v>
          </cell>
        </row>
      </sheetData>
      <sheetData sheetId="1612">
        <row r="1">
          <cell r="B1" t="str">
            <v>220 kV SUB-STATION</v>
          </cell>
        </row>
      </sheetData>
      <sheetData sheetId="1613">
        <row r="1">
          <cell r="B1" t="str">
            <v>220 kV SUB-STATION</v>
          </cell>
        </row>
      </sheetData>
      <sheetData sheetId="1614">
        <row r="1">
          <cell r="B1" t="str">
            <v>220 kV SUB-STATION</v>
          </cell>
        </row>
      </sheetData>
      <sheetData sheetId="1615">
        <row r="1">
          <cell r="B1" t="str">
            <v>220 kV SUB-STATION</v>
          </cell>
        </row>
      </sheetData>
      <sheetData sheetId="1616">
        <row r="1">
          <cell r="B1" t="str">
            <v>220 kV SUB-STATION</v>
          </cell>
        </row>
      </sheetData>
      <sheetData sheetId="1617">
        <row r="1">
          <cell r="B1" t="str">
            <v>220 kV SUB-STATION</v>
          </cell>
        </row>
      </sheetData>
      <sheetData sheetId="1618">
        <row r="1">
          <cell r="B1" t="str">
            <v>220 kV SUB-STATION</v>
          </cell>
        </row>
      </sheetData>
      <sheetData sheetId="1619">
        <row r="1">
          <cell r="B1" t="str">
            <v>220 kV SUB-STATION</v>
          </cell>
        </row>
      </sheetData>
      <sheetData sheetId="1620">
        <row r="1">
          <cell r="B1" t="str">
            <v>220 kV SUB-STATION</v>
          </cell>
        </row>
      </sheetData>
      <sheetData sheetId="1621">
        <row r="1">
          <cell r="B1" t="str">
            <v>220 kV SUB-STATION</v>
          </cell>
        </row>
      </sheetData>
      <sheetData sheetId="1622">
        <row r="1">
          <cell r="B1" t="str">
            <v>220 kV SUB-STATION</v>
          </cell>
        </row>
      </sheetData>
      <sheetData sheetId="1623">
        <row r="1">
          <cell r="B1" t="str">
            <v>220 kV SUB-STATION</v>
          </cell>
        </row>
      </sheetData>
      <sheetData sheetId="1624">
        <row r="1">
          <cell r="B1" t="str">
            <v>220 kV SUB-STATION</v>
          </cell>
        </row>
      </sheetData>
      <sheetData sheetId="1625">
        <row r="1">
          <cell r="B1" t="str">
            <v>220 kV SUB-STATION</v>
          </cell>
        </row>
      </sheetData>
      <sheetData sheetId="1626">
        <row r="1">
          <cell r="B1" t="str">
            <v>220 kV SUB-STATION</v>
          </cell>
        </row>
      </sheetData>
      <sheetData sheetId="1627">
        <row r="1">
          <cell r="B1" t="str">
            <v>220 kV SUB-STATION</v>
          </cell>
        </row>
      </sheetData>
      <sheetData sheetId="1628">
        <row r="1">
          <cell r="B1" t="str">
            <v>220 kV SUB-STATION</v>
          </cell>
        </row>
      </sheetData>
      <sheetData sheetId="1629">
        <row r="1">
          <cell r="B1" t="str">
            <v>220 kV SUB-STATION</v>
          </cell>
        </row>
      </sheetData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>
        <row r="1">
          <cell r="B1" t="str">
            <v>220 kV SUB-STATION</v>
          </cell>
        </row>
      </sheetData>
      <sheetData sheetId="1637">
        <row r="1">
          <cell r="B1" t="str">
            <v>220 kV SUB-STATION</v>
          </cell>
        </row>
      </sheetData>
      <sheetData sheetId="1638">
        <row r="1">
          <cell r="B1" t="str">
            <v>220 kV SUB-STATION</v>
          </cell>
        </row>
      </sheetData>
      <sheetData sheetId="1639">
        <row r="1">
          <cell r="B1" t="str">
            <v>220 kV SUB-STATION</v>
          </cell>
        </row>
      </sheetData>
      <sheetData sheetId="1640">
        <row r="1">
          <cell r="B1" t="str">
            <v>220 kV SUB-STATION</v>
          </cell>
        </row>
      </sheetData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 refreshError="1"/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>
        <row r="1">
          <cell r="B1" t="str">
            <v>220 kV SUB-STATION</v>
          </cell>
        </row>
      </sheetData>
      <sheetData sheetId="1675">
        <row r="1">
          <cell r="B1" t="str">
            <v>220 kV SUB-STATION</v>
          </cell>
        </row>
      </sheetData>
      <sheetData sheetId="1676">
        <row r="1">
          <cell r="B1" t="str">
            <v>220 kV SUB-STATION</v>
          </cell>
        </row>
      </sheetData>
      <sheetData sheetId="1677">
        <row r="1">
          <cell r="B1" t="str">
            <v>220 kV SUB-STATION</v>
          </cell>
        </row>
      </sheetData>
      <sheetData sheetId="1678">
        <row r="1">
          <cell r="B1" t="str">
            <v>220 kV SUB-STATION</v>
          </cell>
        </row>
      </sheetData>
      <sheetData sheetId="1679">
        <row r="1">
          <cell r="B1" t="str">
            <v>220 kV SUB-STATION</v>
          </cell>
        </row>
      </sheetData>
      <sheetData sheetId="1680">
        <row r="1">
          <cell r="B1" t="str">
            <v>220 kV SUB-STATION</v>
          </cell>
        </row>
      </sheetData>
      <sheetData sheetId="1681">
        <row r="1">
          <cell r="B1" t="str">
            <v>220 kV SUB-STATION</v>
          </cell>
        </row>
      </sheetData>
      <sheetData sheetId="1682">
        <row r="1">
          <cell r="B1" t="str">
            <v>220 kV SUB-STATION</v>
          </cell>
        </row>
      </sheetData>
      <sheetData sheetId="1683">
        <row r="1">
          <cell r="B1" t="str">
            <v>220 kV SUB-STATION</v>
          </cell>
        </row>
      </sheetData>
      <sheetData sheetId="1684">
        <row r="1">
          <cell r="B1" t="str">
            <v>220 kV SUB-STATION</v>
          </cell>
        </row>
      </sheetData>
      <sheetData sheetId="1685">
        <row r="1">
          <cell r="B1" t="str">
            <v>220 kV SUB-STATION</v>
          </cell>
        </row>
      </sheetData>
      <sheetData sheetId="1686">
        <row r="1">
          <cell r="B1" t="str">
            <v>220 kV SUB-STATION</v>
          </cell>
        </row>
      </sheetData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>
        <row r="1">
          <cell r="B1" t="str">
            <v>220 kV SUB-STATION</v>
          </cell>
        </row>
      </sheetData>
      <sheetData sheetId="1701">
        <row r="1">
          <cell r="B1" t="str">
            <v>220 kV SUB-STATION</v>
          </cell>
        </row>
      </sheetData>
      <sheetData sheetId="1702">
        <row r="1">
          <cell r="B1" t="str">
            <v>220 kV SUB-STATION</v>
          </cell>
        </row>
      </sheetData>
      <sheetData sheetId="1703">
        <row r="1">
          <cell r="B1" t="str">
            <v>220 kV SUB-STATION</v>
          </cell>
        </row>
      </sheetData>
      <sheetData sheetId="1704">
        <row r="1">
          <cell r="B1" t="str">
            <v>220 kV SUB-STATION</v>
          </cell>
        </row>
      </sheetData>
      <sheetData sheetId="1705">
        <row r="1">
          <cell r="B1" t="str">
            <v>220 kV SUB-STATION</v>
          </cell>
        </row>
      </sheetData>
      <sheetData sheetId="1706">
        <row r="1">
          <cell r="B1" t="str">
            <v>220 kV SUB-STATION</v>
          </cell>
        </row>
      </sheetData>
      <sheetData sheetId="1707">
        <row r="1">
          <cell r="B1" t="str">
            <v>220 kV SUB-STATION</v>
          </cell>
        </row>
      </sheetData>
      <sheetData sheetId="1708">
        <row r="1">
          <cell r="B1" t="str">
            <v>220 kV SUB-STATION</v>
          </cell>
        </row>
      </sheetData>
      <sheetData sheetId="1709">
        <row r="1">
          <cell r="B1" t="str">
            <v>220 kV SUB-STATION</v>
          </cell>
        </row>
      </sheetData>
      <sheetData sheetId="1710">
        <row r="1">
          <cell r="B1" t="str">
            <v>220 kV SUB-STATION</v>
          </cell>
        </row>
      </sheetData>
      <sheetData sheetId="1711">
        <row r="1">
          <cell r="B1" t="str">
            <v>220 kV SUB-STATION</v>
          </cell>
        </row>
      </sheetData>
      <sheetData sheetId="1712">
        <row r="1">
          <cell r="B1" t="str">
            <v>220 kV SUB-STATION</v>
          </cell>
        </row>
      </sheetData>
      <sheetData sheetId="1713">
        <row r="1">
          <cell r="B1" t="str">
            <v>220 kV SUB-STATION</v>
          </cell>
        </row>
      </sheetData>
      <sheetData sheetId="1714">
        <row r="1">
          <cell r="B1" t="str">
            <v>220 kV SUB-STATION</v>
          </cell>
        </row>
      </sheetData>
      <sheetData sheetId="1715">
        <row r="1">
          <cell r="B1" t="str">
            <v>220 kV SUB-STATION</v>
          </cell>
        </row>
      </sheetData>
      <sheetData sheetId="1716">
        <row r="1">
          <cell r="B1" t="str">
            <v>220 kV SUB-STATION</v>
          </cell>
        </row>
      </sheetData>
      <sheetData sheetId="1717">
        <row r="1">
          <cell r="B1" t="str">
            <v>220 kV SUB-STATION</v>
          </cell>
        </row>
      </sheetData>
      <sheetData sheetId="1718">
        <row r="1">
          <cell r="B1" t="str">
            <v>220 kV SUB-STATION</v>
          </cell>
        </row>
      </sheetData>
      <sheetData sheetId="1719">
        <row r="1">
          <cell r="B1" t="str">
            <v>220 kV SUB-STATION</v>
          </cell>
        </row>
      </sheetData>
      <sheetData sheetId="1720">
        <row r="1">
          <cell r="B1" t="str">
            <v>220 kV SUB-STATION</v>
          </cell>
        </row>
      </sheetData>
      <sheetData sheetId="1721">
        <row r="1">
          <cell r="B1" t="str">
            <v>220 kV SUB-STATION</v>
          </cell>
        </row>
      </sheetData>
      <sheetData sheetId="1722">
        <row r="1">
          <cell r="B1" t="str">
            <v>220 kV SUB-STATION</v>
          </cell>
        </row>
      </sheetData>
      <sheetData sheetId="1723">
        <row r="1">
          <cell r="B1" t="str">
            <v>220 kV SUB-STATION</v>
          </cell>
        </row>
      </sheetData>
      <sheetData sheetId="1724">
        <row r="1">
          <cell r="B1" t="str">
            <v>220 kV SUB-STATION</v>
          </cell>
        </row>
      </sheetData>
      <sheetData sheetId="1725">
        <row r="1">
          <cell r="B1" t="str">
            <v>220 kV SUB-STATION</v>
          </cell>
        </row>
      </sheetData>
      <sheetData sheetId="1726">
        <row r="1">
          <cell r="B1" t="str">
            <v>220 kV SUB-STATION</v>
          </cell>
        </row>
      </sheetData>
      <sheetData sheetId="1727">
        <row r="1">
          <cell r="B1" t="str">
            <v>220 kV SUB-STATION</v>
          </cell>
        </row>
      </sheetData>
      <sheetData sheetId="1728">
        <row r="1">
          <cell r="B1" t="str">
            <v>220 kV SUB-STATION</v>
          </cell>
        </row>
      </sheetData>
      <sheetData sheetId="1729">
        <row r="1">
          <cell r="B1" t="str">
            <v>220 kV SUB-STATION</v>
          </cell>
        </row>
      </sheetData>
      <sheetData sheetId="1730">
        <row r="1">
          <cell r="B1" t="str">
            <v>220 kV SUB-STATION</v>
          </cell>
        </row>
      </sheetData>
      <sheetData sheetId="1731">
        <row r="1">
          <cell r="B1" t="str">
            <v>220 kV SUB-STATION</v>
          </cell>
        </row>
      </sheetData>
      <sheetData sheetId="1732">
        <row r="1">
          <cell r="B1" t="str">
            <v>220 kV SUB-STATION</v>
          </cell>
        </row>
      </sheetData>
      <sheetData sheetId="1733">
        <row r="1">
          <cell r="B1" t="str">
            <v>220 kV SUB-STATION</v>
          </cell>
        </row>
      </sheetData>
      <sheetData sheetId="1734">
        <row r="1">
          <cell r="B1" t="str">
            <v>220 kV SUB-STATION</v>
          </cell>
        </row>
      </sheetData>
      <sheetData sheetId="1735">
        <row r="1">
          <cell r="B1" t="str">
            <v>220 kV SUB-STATION</v>
          </cell>
        </row>
      </sheetData>
      <sheetData sheetId="1736">
        <row r="1">
          <cell r="B1" t="str">
            <v>220 kV SUB-STATION</v>
          </cell>
        </row>
      </sheetData>
      <sheetData sheetId="1737">
        <row r="1">
          <cell r="B1" t="str">
            <v>220 kV SUB-STATION</v>
          </cell>
        </row>
      </sheetData>
      <sheetData sheetId="1738">
        <row r="1">
          <cell r="B1" t="str">
            <v>220 kV SUB-STATION</v>
          </cell>
        </row>
      </sheetData>
      <sheetData sheetId="1739">
        <row r="1">
          <cell r="B1" t="str">
            <v>220 kV SUB-STATION</v>
          </cell>
        </row>
      </sheetData>
      <sheetData sheetId="1740">
        <row r="1">
          <cell r="B1" t="str">
            <v>220 kV SUB-STATION</v>
          </cell>
        </row>
      </sheetData>
      <sheetData sheetId="1741">
        <row r="1">
          <cell r="B1" t="str">
            <v>220 kV SUB-STATION</v>
          </cell>
        </row>
      </sheetData>
      <sheetData sheetId="1742">
        <row r="1">
          <cell r="B1" t="str">
            <v>220 kV SUB-STATION</v>
          </cell>
        </row>
      </sheetData>
      <sheetData sheetId="1743">
        <row r="1">
          <cell r="B1" t="str">
            <v>220 kV SUB-STATION</v>
          </cell>
        </row>
      </sheetData>
      <sheetData sheetId="1744">
        <row r="1">
          <cell r="B1" t="str">
            <v>220 kV SUB-STATION</v>
          </cell>
        </row>
      </sheetData>
      <sheetData sheetId="1745">
        <row r="1">
          <cell r="B1" t="str">
            <v>220 kV SUB-STATION</v>
          </cell>
        </row>
      </sheetData>
      <sheetData sheetId="1746">
        <row r="1">
          <cell r="B1" t="str">
            <v>220 kV SUB-STATION</v>
          </cell>
        </row>
      </sheetData>
      <sheetData sheetId="1747">
        <row r="1">
          <cell r="B1" t="str">
            <v>220 kV SUB-STATION</v>
          </cell>
        </row>
      </sheetData>
      <sheetData sheetId="1748">
        <row r="1">
          <cell r="B1" t="str">
            <v>220 kV SUB-STATION</v>
          </cell>
        </row>
      </sheetData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 refreshError="1"/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>
        <row r="1">
          <cell r="B1" t="str">
            <v>220 kV SUB-STATION</v>
          </cell>
        </row>
      </sheetData>
      <sheetData sheetId="1952">
        <row r="1">
          <cell r="B1" t="str">
            <v>220 kV SUB-STATION</v>
          </cell>
        </row>
      </sheetData>
      <sheetData sheetId="1953">
        <row r="1">
          <cell r="B1" t="str">
            <v>220 kV SUB-STATION</v>
          </cell>
        </row>
      </sheetData>
      <sheetData sheetId="1954">
        <row r="1">
          <cell r="B1" t="str">
            <v>220 kV SUB-STATION</v>
          </cell>
        </row>
      </sheetData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>
        <row r="1">
          <cell r="B1" t="str">
            <v>220 kV SUB-STATION</v>
          </cell>
        </row>
      </sheetData>
      <sheetData sheetId="2064">
        <row r="1">
          <cell r="B1" t="str">
            <v>220 kV SUB-STATION</v>
          </cell>
        </row>
      </sheetData>
      <sheetData sheetId="2065">
        <row r="1">
          <cell r="B1" t="str">
            <v>220 kV SUB-STATION</v>
          </cell>
        </row>
      </sheetData>
      <sheetData sheetId="2066">
        <row r="1">
          <cell r="B1" t="str">
            <v>220 kV SUB-STATION</v>
          </cell>
        </row>
      </sheetData>
      <sheetData sheetId="2067">
        <row r="1">
          <cell r="B1" t="str">
            <v>220 kV SUB-STATION</v>
          </cell>
        </row>
      </sheetData>
      <sheetData sheetId="2068">
        <row r="1">
          <cell r="B1" t="str">
            <v>220 kV SUB-STATION</v>
          </cell>
        </row>
      </sheetData>
      <sheetData sheetId="2069">
        <row r="1">
          <cell r="B1" t="str">
            <v>220 kV SUB-STATION</v>
          </cell>
        </row>
      </sheetData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>
        <row r="1">
          <cell r="B1" t="str">
            <v>220 kV SUB-STATION</v>
          </cell>
        </row>
      </sheetData>
      <sheetData sheetId="2101">
        <row r="1">
          <cell r="B1" t="str">
            <v>220 kV SUB-STATION</v>
          </cell>
        </row>
      </sheetData>
      <sheetData sheetId="2102">
        <row r="1">
          <cell r="B1" t="str">
            <v>220 kV SUB-STATION</v>
          </cell>
        </row>
      </sheetData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>
        <row r="1">
          <cell r="B1" t="str">
            <v>220 kV SUB-STATION</v>
          </cell>
        </row>
      </sheetData>
      <sheetData sheetId="2118">
        <row r="1">
          <cell r="B1" t="str">
            <v>220 kV SUB-STATION</v>
          </cell>
        </row>
      </sheetData>
      <sheetData sheetId="2119">
        <row r="1">
          <cell r="B1" t="str">
            <v>220 kV SUB-STATION</v>
          </cell>
        </row>
      </sheetData>
      <sheetData sheetId="2120">
        <row r="1">
          <cell r="B1" t="str">
            <v>220 kV SUB-STATION</v>
          </cell>
        </row>
      </sheetData>
      <sheetData sheetId="2121">
        <row r="1">
          <cell r="B1" t="str">
            <v>220 kV SUB-STATION</v>
          </cell>
        </row>
      </sheetData>
      <sheetData sheetId="2122">
        <row r="1">
          <cell r="B1" t="str">
            <v>220 kV SUB-STATION</v>
          </cell>
        </row>
      </sheetData>
      <sheetData sheetId="2123">
        <row r="1">
          <cell r="B1" t="str">
            <v>220 kV SUB-STATION</v>
          </cell>
        </row>
      </sheetData>
      <sheetData sheetId="2124">
        <row r="1">
          <cell r="B1" t="str">
            <v>220 kV SUB-STATION</v>
          </cell>
        </row>
      </sheetData>
      <sheetData sheetId="2125">
        <row r="1">
          <cell r="B1" t="str">
            <v>220 kV SUB-STATION</v>
          </cell>
        </row>
      </sheetData>
      <sheetData sheetId="2126">
        <row r="1">
          <cell r="B1" t="str">
            <v>220 kV SUB-STATION</v>
          </cell>
        </row>
      </sheetData>
      <sheetData sheetId="2127">
        <row r="1">
          <cell r="B1" t="str">
            <v>220 kV SUB-STATION</v>
          </cell>
        </row>
      </sheetData>
      <sheetData sheetId="2128">
        <row r="1">
          <cell r="B1" t="str">
            <v>220 kV SUB-STATION</v>
          </cell>
        </row>
      </sheetData>
      <sheetData sheetId="2129">
        <row r="1">
          <cell r="B1" t="str">
            <v>220 kV SUB-STATION</v>
          </cell>
        </row>
      </sheetData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>
        <row r="1">
          <cell r="B1" t="str">
            <v>220 kV SUB-STATION</v>
          </cell>
        </row>
      </sheetData>
      <sheetData sheetId="2146">
        <row r="1">
          <cell r="B1" t="str">
            <v>220 kV SUB-STATION</v>
          </cell>
        </row>
      </sheetData>
      <sheetData sheetId="2147">
        <row r="1">
          <cell r="B1" t="str">
            <v>220 kV SUB-STATION</v>
          </cell>
        </row>
      </sheetData>
      <sheetData sheetId="2148">
        <row r="1">
          <cell r="B1" t="str">
            <v>220 kV SUB-STATION</v>
          </cell>
        </row>
      </sheetData>
      <sheetData sheetId="2149">
        <row r="1">
          <cell r="B1" t="str">
            <v>220 kV SUB-STATION</v>
          </cell>
        </row>
      </sheetData>
      <sheetData sheetId="2150">
        <row r="1">
          <cell r="B1" t="str">
            <v>220 kV SUB-STATION</v>
          </cell>
        </row>
      </sheetData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>
        <row r="1">
          <cell r="B1" t="str">
            <v>220 kV SUB-STATION</v>
          </cell>
        </row>
      </sheetData>
      <sheetData sheetId="2172">
        <row r="1">
          <cell r="B1" t="str">
            <v>220 kV SUB-STATION</v>
          </cell>
        </row>
      </sheetData>
      <sheetData sheetId="2173">
        <row r="1">
          <cell r="B1" t="str">
            <v>220 kV SUB-STATION</v>
          </cell>
        </row>
      </sheetData>
      <sheetData sheetId="2174">
        <row r="1">
          <cell r="B1" t="str">
            <v>220 kV SUB-STATION</v>
          </cell>
        </row>
      </sheetData>
      <sheetData sheetId="2175">
        <row r="1">
          <cell r="B1" t="str">
            <v>220 kV SUB-STATION</v>
          </cell>
        </row>
      </sheetData>
      <sheetData sheetId="2176">
        <row r="1">
          <cell r="B1" t="str">
            <v>220 kV SUB-STATION</v>
          </cell>
        </row>
      </sheetData>
      <sheetData sheetId="2177">
        <row r="1">
          <cell r="B1" t="str">
            <v>220 kV SUB-STATION</v>
          </cell>
        </row>
      </sheetData>
      <sheetData sheetId="2178">
        <row r="1">
          <cell r="B1" t="str">
            <v>220 kV SUB-STATION</v>
          </cell>
        </row>
      </sheetData>
      <sheetData sheetId="2179">
        <row r="1">
          <cell r="B1" t="str">
            <v>220 kV SUB-STATION</v>
          </cell>
        </row>
      </sheetData>
      <sheetData sheetId="2180">
        <row r="1">
          <cell r="B1" t="str">
            <v>220 kV SUB-STATION</v>
          </cell>
        </row>
      </sheetData>
      <sheetData sheetId="2181">
        <row r="1">
          <cell r="B1" t="str">
            <v>220 kV SUB-STATION</v>
          </cell>
        </row>
      </sheetData>
      <sheetData sheetId="2182">
        <row r="1">
          <cell r="B1" t="str">
            <v>220 kV SUB-STATION</v>
          </cell>
        </row>
      </sheetData>
      <sheetData sheetId="2183">
        <row r="1">
          <cell r="B1" t="str">
            <v>220 kV SUB-STATION</v>
          </cell>
        </row>
      </sheetData>
      <sheetData sheetId="2184">
        <row r="1">
          <cell r="B1" t="str">
            <v>220 kV SUB-STATION</v>
          </cell>
        </row>
      </sheetData>
      <sheetData sheetId="2185">
        <row r="1">
          <cell r="B1" t="str">
            <v>220 kV SUB-STATION</v>
          </cell>
        </row>
      </sheetData>
      <sheetData sheetId="2186">
        <row r="1">
          <cell r="B1" t="str">
            <v>220 kV SUB-STATION</v>
          </cell>
        </row>
      </sheetData>
      <sheetData sheetId="2187">
        <row r="1">
          <cell r="B1" t="str">
            <v>220 kV SUB-STATION</v>
          </cell>
        </row>
      </sheetData>
      <sheetData sheetId="2188">
        <row r="1">
          <cell r="B1" t="str">
            <v>220 kV SUB-STATION</v>
          </cell>
        </row>
      </sheetData>
      <sheetData sheetId="2189">
        <row r="1">
          <cell r="B1" t="str">
            <v>220 kV SUB-STATION</v>
          </cell>
        </row>
      </sheetData>
      <sheetData sheetId="2190">
        <row r="1">
          <cell r="B1" t="str">
            <v>220 kV SUB-STATION</v>
          </cell>
        </row>
      </sheetData>
      <sheetData sheetId="2191">
        <row r="1">
          <cell r="B1" t="str">
            <v>220 kV SUB-STATION</v>
          </cell>
        </row>
      </sheetData>
      <sheetData sheetId="2192">
        <row r="1">
          <cell r="B1" t="str">
            <v>220 kV SUB-STATION</v>
          </cell>
        </row>
      </sheetData>
      <sheetData sheetId="2193">
        <row r="1">
          <cell r="B1" t="str">
            <v>220 kV SUB-STATION</v>
          </cell>
        </row>
      </sheetData>
      <sheetData sheetId="2194">
        <row r="1">
          <cell r="B1" t="str">
            <v>220 kV SUB-STATION</v>
          </cell>
        </row>
      </sheetData>
      <sheetData sheetId="2195">
        <row r="1">
          <cell r="B1" t="str">
            <v>220 kV SUB-STATION</v>
          </cell>
        </row>
      </sheetData>
      <sheetData sheetId="2196">
        <row r="1">
          <cell r="B1" t="str">
            <v>220 kV SUB-STATION</v>
          </cell>
        </row>
      </sheetData>
      <sheetData sheetId="2197">
        <row r="1">
          <cell r="B1" t="str">
            <v>220 kV SUB-STATION</v>
          </cell>
        </row>
      </sheetData>
      <sheetData sheetId="2198">
        <row r="1">
          <cell r="B1" t="str">
            <v>220 kV SUB-STATION</v>
          </cell>
        </row>
      </sheetData>
      <sheetData sheetId="2199">
        <row r="1">
          <cell r="B1" t="str">
            <v>220 kV SUB-STATION</v>
          </cell>
        </row>
      </sheetData>
      <sheetData sheetId="2200">
        <row r="1">
          <cell r="B1" t="str">
            <v>220 kV SUB-STATION</v>
          </cell>
        </row>
      </sheetData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>
        <row r="1">
          <cell r="B1" t="str">
            <v>220 kV SUB-STATION</v>
          </cell>
        </row>
      </sheetData>
      <sheetData sheetId="2235">
        <row r="1">
          <cell r="B1" t="str">
            <v>220 kV SUB-STATION</v>
          </cell>
        </row>
      </sheetData>
      <sheetData sheetId="2236">
        <row r="1">
          <cell r="B1" t="str">
            <v>220 kV SUB-STATION</v>
          </cell>
        </row>
      </sheetData>
      <sheetData sheetId="2237">
        <row r="1">
          <cell r="B1" t="str">
            <v>220 kV SUB-STATION</v>
          </cell>
        </row>
      </sheetData>
      <sheetData sheetId="2238">
        <row r="1">
          <cell r="B1" t="str">
            <v>220 kV SUB-STATION</v>
          </cell>
        </row>
      </sheetData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>
        <row r="1">
          <cell r="B1" t="str">
            <v>220 kV SUB-STATION</v>
          </cell>
        </row>
      </sheetData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>
        <row r="1">
          <cell r="B1" t="str">
            <v>220 kV SUB-STATION</v>
          </cell>
        </row>
      </sheetData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>
        <row r="1">
          <cell r="B1" t="str">
            <v>220 kV SUB-STATION</v>
          </cell>
        </row>
      </sheetData>
      <sheetData sheetId="2393">
        <row r="1">
          <cell r="B1" t="str">
            <v>220 kV SUB-STATION</v>
          </cell>
        </row>
      </sheetData>
      <sheetData sheetId="2394">
        <row r="1">
          <cell r="B1" t="str">
            <v>220 kV SUB-STATION</v>
          </cell>
        </row>
      </sheetData>
      <sheetData sheetId="2395">
        <row r="1">
          <cell r="B1" t="str">
            <v>220 kV SUB-STATION</v>
          </cell>
        </row>
      </sheetData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/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>
        <row r="1">
          <cell r="B1" t="str">
            <v>220 kV SUB-STATION</v>
          </cell>
        </row>
      </sheetData>
      <sheetData sheetId="2609">
        <row r="1">
          <cell r="B1" t="str">
            <v>220 kV SUB-STATION</v>
          </cell>
        </row>
      </sheetData>
      <sheetData sheetId="2610">
        <row r="1">
          <cell r="B1" t="str">
            <v>220 kV SUB-STATION</v>
          </cell>
        </row>
      </sheetData>
      <sheetData sheetId="2611">
        <row r="1">
          <cell r="B1" t="str">
            <v>220 kV SUB-STATION</v>
          </cell>
        </row>
      </sheetData>
      <sheetData sheetId="2612"/>
      <sheetData sheetId="2613"/>
      <sheetData sheetId="2614"/>
      <sheetData sheetId="2615"/>
      <sheetData sheetId="2616"/>
      <sheetData sheetId="2617"/>
      <sheetData sheetId="2618">
        <row r="1">
          <cell r="B1" t="str">
            <v>220 kV SUB-STATION</v>
          </cell>
        </row>
      </sheetData>
      <sheetData sheetId="2619">
        <row r="1">
          <cell r="B1" t="str">
            <v>220 kV SUB-STATION</v>
          </cell>
        </row>
      </sheetData>
      <sheetData sheetId="2620">
        <row r="1">
          <cell r="B1" t="str">
            <v>220 kV SUB-STATION</v>
          </cell>
        </row>
      </sheetData>
      <sheetData sheetId="2621">
        <row r="1">
          <cell r="B1" t="str">
            <v>220 kV SUB-STATION</v>
          </cell>
        </row>
      </sheetData>
      <sheetData sheetId="2622">
        <row r="1">
          <cell r="B1" t="str">
            <v>220 kV SUB-STATION</v>
          </cell>
        </row>
      </sheetData>
      <sheetData sheetId="2623">
        <row r="1">
          <cell r="B1" t="str">
            <v>220 kV SUB-STATION</v>
          </cell>
        </row>
      </sheetData>
      <sheetData sheetId="2624">
        <row r="1">
          <cell r="B1" t="str">
            <v>220 kV SUB-STATION</v>
          </cell>
        </row>
      </sheetData>
      <sheetData sheetId="2625">
        <row r="1">
          <cell r="B1" t="str">
            <v>220 kV SUB-STATION</v>
          </cell>
        </row>
      </sheetData>
      <sheetData sheetId="2626">
        <row r="1">
          <cell r="B1" t="str">
            <v>220 kV SUB-STATION</v>
          </cell>
        </row>
      </sheetData>
      <sheetData sheetId="2627">
        <row r="1">
          <cell r="B1" t="str">
            <v>220 kV SUB-STATION</v>
          </cell>
        </row>
      </sheetData>
      <sheetData sheetId="2628">
        <row r="1">
          <cell r="B1" t="str">
            <v>220 kV SUB-STATION</v>
          </cell>
        </row>
      </sheetData>
      <sheetData sheetId="2629">
        <row r="1">
          <cell r="B1" t="str">
            <v>220 kV SUB-STATION</v>
          </cell>
        </row>
      </sheetData>
      <sheetData sheetId="2630">
        <row r="1">
          <cell r="B1" t="str">
            <v>220 kV SUB-STATION</v>
          </cell>
        </row>
      </sheetData>
      <sheetData sheetId="2631">
        <row r="1">
          <cell r="B1" t="str">
            <v>220 kV SUB-STATION</v>
          </cell>
        </row>
      </sheetData>
      <sheetData sheetId="2632">
        <row r="1">
          <cell r="B1" t="str">
            <v>220 kV SUB-STATION</v>
          </cell>
        </row>
      </sheetData>
      <sheetData sheetId="2633">
        <row r="1">
          <cell r="B1" t="str">
            <v>220 kV SUB-STATION</v>
          </cell>
        </row>
      </sheetData>
      <sheetData sheetId="2634">
        <row r="1">
          <cell r="B1" t="str">
            <v>220 kV SUB-STATION</v>
          </cell>
        </row>
      </sheetData>
      <sheetData sheetId="2635">
        <row r="1">
          <cell r="B1" t="str">
            <v>220 kV SUB-STATION</v>
          </cell>
        </row>
      </sheetData>
      <sheetData sheetId="2636">
        <row r="1">
          <cell r="B1" t="str">
            <v>220 kV SUB-STATION</v>
          </cell>
        </row>
      </sheetData>
      <sheetData sheetId="2637">
        <row r="1">
          <cell r="B1" t="str">
            <v>220 kV SUB-STATION</v>
          </cell>
        </row>
      </sheetData>
      <sheetData sheetId="2638">
        <row r="1">
          <cell r="B1" t="str">
            <v>220 kV SUB-STATION</v>
          </cell>
        </row>
      </sheetData>
      <sheetData sheetId="2639">
        <row r="1">
          <cell r="B1" t="str">
            <v>220 kV SUB-STATION</v>
          </cell>
        </row>
      </sheetData>
      <sheetData sheetId="2640">
        <row r="1">
          <cell r="B1" t="str">
            <v>220 kV SUB-STATION</v>
          </cell>
        </row>
      </sheetData>
      <sheetData sheetId="2641">
        <row r="1">
          <cell r="B1" t="str">
            <v>220 kV SUB-STATION</v>
          </cell>
        </row>
      </sheetData>
      <sheetData sheetId="2642">
        <row r="1">
          <cell r="B1" t="str">
            <v>220 kV SUB-STATION</v>
          </cell>
        </row>
      </sheetData>
      <sheetData sheetId="2643">
        <row r="1">
          <cell r="B1" t="str">
            <v>220 kV SUB-STATION</v>
          </cell>
        </row>
      </sheetData>
      <sheetData sheetId="2644">
        <row r="1">
          <cell r="B1" t="str">
            <v>220 kV SUB-STATION</v>
          </cell>
        </row>
      </sheetData>
      <sheetData sheetId="2645">
        <row r="1">
          <cell r="B1" t="str">
            <v>220 kV SUB-STATION</v>
          </cell>
        </row>
      </sheetData>
      <sheetData sheetId="2646">
        <row r="1">
          <cell r="B1" t="str">
            <v>220 kV SUB-STATION</v>
          </cell>
        </row>
      </sheetData>
      <sheetData sheetId="2647">
        <row r="1">
          <cell r="B1" t="str">
            <v>220 kV SUB-STATION</v>
          </cell>
        </row>
      </sheetData>
      <sheetData sheetId="2648">
        <row r="1">
          <cell r="B1" t="str">
            <v>220 kV SUB-STATION</v>
          </cell>
        </row>
      </sheetData>
      <sheetData sheetId="2649">
        <row r="1">
          <cell r="B1" t="str">
            <v>220 kV SUB-STATION</v>
          </cell>
        </row>
      </sheetData>
      <sheetData sheetId="2650">
        <row r="1">
          <cell r="B1" t="str">
            <v>220 kV SUB-STATION</v>
          </cell>
        </row>
      </sheetData>
      <sheetData sheetId="2651">
        <row r="1">
          <cell r="B1" t="str">
            <v>220 kV SUB-STATION</v>
          </cell>
        </row>
      </sheetData>
      <sheetData sheetId="2652">
        <row r="1">
          <cell r="B1" t="str">
            <v>220 kV SUB-STATION</v>
          </cell>
        </row>
      </sheetData>
      <sheetData sheetId="2653">
        <row r="1">
          <cell r="B1" t="str">
            <v>220 kV SUB-STATION</v>
          </cell>
        </row>
      </sheetData>
      <sheetData sheetId="2654">
        <row r="1">
          <cell r="B1" t="str">
            <v>220 kV SUB-STATION</v>
          </cell>
        </row>
      </sheetData>
      <sheetData sheetId="2655">
        <row r="1">
          <cell r="B1" t="str">
            <v>220 kV SUB-STATION</v>
          </cell>
        </row>
      </sheetData>
      <sheetData sheetId="2656">
        <row r="1">
          <cell r="B1" t="str">
            <v>220 kV SUB-STATION</v>
          </cell>
        </row>
      </sheetData>
      <sheetData sheetId="2657">
        <row r="1">
          <cell r="B1" t="str">
            <v>220 kV SUB-STATION</v>
          </cell>
        </row>
      </sheetData>
      <sheetData sheetId="2658">
        <row r="1">
          <cell r="B1" t="str">
            <v>220 kV SUB-STATION</v>
          </cell>
        </row>
      </sheetData>
      <sheetData sheetId="2659">
        <row r="1">
          <cell r="B1" t="str">
            <v>220 kV SUB-STATION</v>
          </cell>
        </row>
      </sheetData>
      <sheetData sheetId="2660">
        <row r="1">
          <cell r="B1" t="str">
            <v>220 kV SUB-STATION</v>
          </cell>
        </row>
      </sheetData>
      <sheetData sheetId="2661">
        <row r="1">
          <cell r="B1" t="str">
            <v>220 kV SUB-STATION</v>
          </cell>
        </row>
      </sheetData>
      <sheetData sheetId="2662">
        <row r="1">
          <cell r="B1" t="str">
            <v>220 kV SUB-STATION</v>
          </cell>
        </row>
      </sheetData>
      <sheetData sheetId="2663">
        <row r="1">
          <cell r="B1" t="str">
            <v>220 kV SUB-STATION</v>
          </cell>
        </row>
      </sheetData>
      <sheetData sheetId="2664">
        <row r="1">
          <cell r="B1" t="str">
            <v>220 kV SUB-STATION</v>
          </cell>
        </row>
      </sheetData>
      <sheetData sheetId="2665">
        <row r="1">
          <cell r="B1" t="str">
            <v>220 kV SUB-STATION</v>
          </cell>
        </row>
      </sheetData>
      <sheetData sheetId="2666">
        <row r="1">
          <cell r="B1" t="str">
            <v>220 kV SUB-STATION</v>
          </cell>
        </row>
      </sheetData>
      <sheetData sheetId="2667">
        <row r="1">
          <cell r="B1" t="str">
            <v>220 kV SUB-STATION</v>
          </cell>
        </row>
      </sheetData>
      <sheetData sheetId="2668">
        <row r="1">
          <cell r="B1" t="str">
            <v>220 kV SUB-STATION</v>
          </cell>
        </row>
      </sheetData>
      <sheetData sheetId="2669">
        <row r="1">
          <cell r="B1" t="str">
            <v>220 kV SUB-STATION</v>
          </cell>
        </row>
      </sheetData>
      <sheetData sheetId="2670">
        <row r="1">
          <cell r="B1" t="str">
            <v>220 kV SUB-STATION</v>
          </cell>
        </row>
      </sheetData>
      <sheetData sheetId="2671">
        <row r="1">
          <cell r="B1" t="str">
            <v>220 kV SUB-STATION</v>
          </cell>
        </row>
      </sheetData>
      <sheetData sheetId="2672">
        <row r="1">
          <cell r="B1" t="str">
            <v>220 kV SUB-STATION</v>
          </cell>
        </row>
      </sheetData>
      <sheetData sheetId="2673">
        <row r="1">
          <cell r="B1" t="str">
            <v>220 kV SUB-STATION</v>
          </cell>
        </row>
      </sheetData>
      <sheetData sheetId="2674">
        <row r="1">
          <cell r="B1" t="str">
            <v>220 kV SUB-STATION</v>
          </cell>
        </row>
      </sheetData>
      <sheetData sheetId="2675">
        <row r="1">
          <cell r="B1" t="str">
            <v>220 kV SUB-STATION</v>
          </cell>
        </row>
      </sheetData>
      <sheetData sheetId="2676">
        <row r="1">
          <cell r="B1" t="str">
            <v>220 kV SUB-STATION</v>
          </cell>
        </row>
      </sheetData>
      <sheetData sheetId="2677">
        <row r="1">
          <cell r="B1" t="str">
            <v>220 kV SUB-STATION</v>
          </cell>
        </row>
      </sheetData>
      <sheetData sheetId="2678">
        <row r="1">
          <cell r="B1" t="str">
            <v>220 kV SUB-STATION</v>
          </cell>
        </row>
      </sheetData>
      <sheetData sheetId="2679">
        <row r="1">
          <cell r="B1" t="str">
            <v>220 kV SUB-STATION</v>
          </cell>
        </row>
      </sheetData>
      <sheetData sheetId="2680">
        <row r="1">
          <cell r="B1" t="str">
            <v>220 kV SUB-STATION</v>
          </cell>
        </row>
      </sheetData>
      <sheetData sheetId="2681">
        <row r="1">
          <cell r="B1" t="str">
            <v>220 kV SUB-STATION</v>
          </cell>
        </row>
      </sheetData>
      <sheetData sheetId="2682">
        <row r="1">
          <cell r="B1" t="str">
            <v>220 kV SUB-STATION</v>
          </cell>
        </row>
      </sheetData>
      <sheetData sheetId="2683">
        <row r="1">
          <cell r="B1" t="str">
            <v>220 kV SUB-STATION</v>
          </cell>
        </row>
      </sheetData>
      <sheetData sheetId="2684">
        <row r="1">
          <cell r="B1" t="str">
            <v>220 kV SUB-STATION</v>
          </cell>
        </row>
      </sheetData>
      <sheetData sheetId="2685">
        <row r="1">
          <cell r="B1" t="str">
            <v>220 kV SUB-STATION</v>
          </cell>
        </row>
      </sheetData>
      <sheetData sheetId="2686">
        <row r="1">
          <cell r="B1" t="str">
            <v>220 kV SUB-STATION</v>
          </cell>
        </row>
      </sheetData>
      <sheetData sheetId="2687">
        <row r="1">
          <cell r="B1" t="str">
            <v>220 kV SUB-STATION</v>
          </cell>
        </row>
      </sheetData>
      <sheetData sheetId="2688">
        <row r="1">
          <cell r="B1" t="str">
            <v>220 kV SUB-STATION</v>
          </cell>
        </row>
      </sheetData>
      <sheetData sheetId="2689">
        <row r="1">
          <cell r="B1" t="str">
            <v>220 kV SUB-STATION</v>
          </cell>
        </row>
      </sheetData>
      <sheetData sheetId="2690">
        <row r="1">
          <cell r="B1" t="str">
            <v>220 kV SUB-STATION</v>
          </cell>
        </row>
      </sheetData>
      <sheetData sheetId="2691">
        <row r="1">
          <cell r="B1" t="str">
            <v>220 kV SUB-STATION</v>
          </cell>
        </row>
      </sheetData>
      <sheetData sheetId="2692">
        <row r="1">
          <cell r="B1" t="str">
            <v>220 kV SUB-STATION</v>
          </cell>
        </row>
      </sheetData>
      <sheetData sheetId="2693">
        <row r="1">
          <cell r="B1" t="str">
            <v>220 kV SUB-STATION</v>
          </cell>
        </row>
      </sheetData>
      <sheetData sheetId="2694">
        <row r="1">
          <cell r="B1" t="str">
            <v>220 kV SUB-STATION</v>
          </cell>
        </row>
      </sheetData>
      <sheetData sheetId="2695">
        <row r="1">
          <cell r="B1" t="str">
            <v>220 kV SUB-STATION</v>
          </cell>
        </row>
      </sheetData>
      <sheetData sheetId="2696">
        <row r="1">
          <cell r="B1" t="str">
            <v>220 kV SUB-STATION</v>
          </cell>
        </row>
      </sheetData>
      <sheetData sheetId="2697">
        <row r="1">
          <cell r="B1" t="str">
            <v>220 kV SUB-STATION</v>
          </cell>
        </row>
      </sheetData>
      <sheetData sheetId="2698">
        <row r="1">
          <cell r="B1" t="str">
            <v>220 kV SUB-STATION</v>
          </cell>
        </row>
      </sheetData>
      <sheetData sheetId="2699">
        <row r="1">
          <cell r="B1" t="str">
            <v>220 kV SUB-STATION</v>
          </cell>
        </row>
      </sheetData>
      <sheetData sheetId="2700">
        <row r="1">
          <cell r="B1" t="str">
            <v>220 kV SUB-STATION</v>
          </cell>
        </row>
      </sheetData>
      <sheetData sheetId="2701">
        <row r="1">
          <cell r="B1" t="str">
            <v>220 kV SUB-STATION</v>
          </cell>
        </row>
      </sheetData>
      <sheetData sheetId="2702">
        <row r="1">
          <cell r="B1" t="str">
            <v>220 kV SUB-STATION</v>
          </cell>
        </row>
      </sheetData>
      <sheetData sheetId="2703">
        <row r="1">
          <cell r="B1" t="str">
            <v>220 kV SUB-STATION</v>
          </cell>
        </row>
      </sheetData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>
        <row r="1">
          <cell r="B1" t="str">
            <v>220 kV SUB-STATION</v>
          </cell>
        </row>
      </sheetData>
      <sheetData sheetId="2790">
        <row r="1">
          <cell r="B1" t="str">
            <v>220 kV SUB-STATION</v>
          </cell>
        </row>
      </sheetData>
      <sheetData sheetId="2791">
        <row r="1">
          <cell r="B1" t="str">
            <v>220 kV SUB-STATION</v>
          </cell>
        </row>
      </sheetData>
      <sheetData sheetId="2792">
        <row r="1">
          <cell r="B1" t="str">
            <v>220 kV SUB-STATION</v>
          </cell>
        </row>
      </sheetData>
      <sheetData sheetId="2793">
        <row r="1">
          <cell r="B1" t="str">
            <v>220 kV SUB-STATION</v>
          </cell>
        </row>
      </sheetData>
      <sheetData sheetId="2794">
        <row r="1">
          <cell r="B1" t="str">
            <v>220 kV SUB-STATION</v>
          </cell>
        </row>
      </sheetData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>
        <row r="1">
          <cell r="B1" t="str">
            <v>220 kV SUB-STATION</v>
          </cell>
        </row>
      </sheetData>
      <sheetData sheetId="3016">
        <row r="1">
          <cell r="B1" t="str">
            <v>220 kV SUB-STATION</v>
          </cell>
        </row>
      </sheetData>
      <sheetData sheetId="3017">
        <row r="1">
          <cell r="B1" t="str">
            <v>220 kV SUB-STATION</v>
          </cell>
        </row>
      </sheetData>
      <sheetData sheetId="3018">
        <row r="1">
          <cell r="B1" t="str">
            <v>220 kV SUB-STATION</v>
          </cell>
        </row>
      </sheetData>
      <sheetData sheetId="3019">
        <row r="1">
          <cell r="B1" t="str">
            <v>220 kV SUB-STATION</v>
          </cell>
        </row>
      </sheetData>
      <sheetData sheetId="3020">
        <row r="1">
          <cell r="B1" t="str">
            <v>220 kV SUB-STATION</v>
          </cell>
        </row>
      </sheetData>
      <sheetData sheetId="3021">
        <row r="1">
          <cell r="B1" t="str">
            <v>220 kV SUB-STATION</v>
          </cell>
        </row>
      </sheetData>
      <sheetData sheetId="3022">
        <row r="1">
          <cell r="B1" t="str">
            <v>220 kV SUB-STATION</v>
          </cell>
        </row>
      </sheetData>
      <sheetData sheetId="3023">
        <row r="1">
          <cell r="B1" t="str">
            <v>220 kV SUB-STATION</v>
          </cell>
        </row>
      </sheetData>
      <sheetData sheetId="3024">
        <row r="1">
          <cell r="B1" t="str">
            <v>220 kV SUB-STATION</v>
          </cell>
        </row>
      </sheetData>
      <sheetData sheetId="3025">
        <row r="1">
          <cell r="B1" t="str">
            <v>220 kV SUB-STATION</v>
          </cell>
        </row>
      </sheetData>
      <sheetData sheetId="3026">
        <row r="1">
          <cell r="B1" t="str">
            <v>220 kV SUB-STATION</v>
          </cell>
        </row>
      </sheetData>
      <sheetData sheetId="3027">
        <row r="1">
          <cell r="B1" t="str">
            <v>220 kV SUB-STATION</v>
          </cell>
        </row>
      </sheetData>
      <sheetData sheetId="3028">
        <row r="1">
          <cell r="B1" t="str">
            <v>220 kV SUB-STATION</v>
          </cell>
        </row>
      </sheetData>
      <sheetData sheetId="3029">
        <row r="1">
          <cell r="B1" t="str">
            <v>220 kV SUB-STATION</v>
          </cell>
        </row>
      </sheetData>
      <sheetData sheetId="3030">
        <row r="1">
          <cell r="B1" t="str">
            <v>220 kV SUB-STATION</v>
          </cell>
        </row>
      </sheetData>
      <sheetData sheetId="3031">
        <row r="1">
          <cell r="B1" t="str">
            <v>220 kV SUB-STATION</v>
          </cell>
        </row>
      </sheetData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>
        <row r="1">
          <cell r="B1" t="str">
            <v>220 kV SUB-STATION</v>
          </cell>
        </row>
      </sheetData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>
        <row r="1">
          <cell r="B1" t="str">
            <v>220 kV SUB-STATION</v>
          </cell>
        </row>
      </sheetData>
      <sheetData sheetId="3046">
        <row r="1">
          <cell r="B1" t="str">
            <v>220 kV SUB-STATION</v>
          </cell>
        </row>
      </sheetData>
      <sheetData sheetId="3047">
        <row r="1">
          <cell r="B1" t="str">
            <v>220 kV SUB-STATION</v>
          </cell>
        </row>
      </sheetData>
      <sheetData sheetId="3048">
        <row r="1">
          <cell r="B1" t="str">
            <v>220 kV SUB-STATION</v>
          </cell>
        </row>
      </sheetData>
      <sheetData sheetId="3049">
        <row r="1">
          <cell r="B1" t="str">
            <v>220 kV SUB-STATION</v>
          </cell>
        </row>
      </sheetData>
      <sheetData sheetId="3050">
        <row r="1">
          <cell r="B1" t="str">
            <v>220 kV SUB-STATION</v>
          </cell>
        </row>
      </sheetData>
      <sheetData sheetId="3051">
        <row r="1">
          <cell r="B1" t="str">
            <v>220 kV SUB-STATION</v>
          </cell>
        </row>
      </sheetData>
      <sheetData sheetId="3052">
        <row r="1">
          <cell r="B1" t="str">
            <v>220 kV SUB-STATION</v>
          </cell>
        </row>
      </sheetData>
      <sheetData sheetId="3053">
        <row r="1">
          <cell r="B1" t="str">
            <v>220 kV SUB-STATION</v>
          </cell>
        </row>
      </sheetData>
      <sheetData sheetId="3054">
        <row r="1">
          <cell r="B1" t="str">
            <v>220 kV SUB-STATION</v>
          </cell>
        </row>
      </sheetData>
      <sheetData sheetId="3055">
        <row r="1">
          <cell r="B1" t="str">
            <v>220 kV SUB-STATION</v>
          </cell>
        </row>
      </sheetData>
      <sheetData sheetId="3056">
        <row r="1">
          <cell r="B1" t="str">
            <v>220 kV SUB-STATION</v>
          </cell>
        </row>
      </sheetData>
      <sheetData sheetId="3057">
        <row r="1">
          <cell r="B1" t="str">
            <v>220 kV SUB-STATION</v>
          </cell>
        </row>
      </sheetData>
      <sheetData sheetId="3058">
        <row r="1">
          <cell r="B1" t="str">
            <v>220 kV SUB-STATION</v>
          </cell>
        </row>
      </sheetData>
      <sheetData sheetId="3059">
        <row r="1">
          <cell r="B1" t="str">
            <v>220 kV SUB-STATION</v>
          </cell>
        </row>
      </sheetData>
      <sheetData sheetId="3060">
        <row r="1">
          <cell r="B1" t="str">
            <v>220 kV SUB-STATION</v>
          </cell>
        </row>
      </sheetData>
      <sheetData sheetId="3061">
        <row r="1">
          <cell r="B1" t="str">
            <v>220 kV SUB-STATION</v>
          </cell>
        </row>
      </sheetData>
      <sheetData sheetId="3062">
        <row r="1">
          <cell r="B1" t="str">
            <v>220 kV SUB-STATION</v>
          </cell>
        </row>
      </sheetData>
      <sheetData sheetId="3063">
        <row r="1">
          <cell r="B1" t="str">
            <v>220 kV SUB-STATION</v>
          </cell>
        </row>
      </sheetData>
      <sheetData sheetId="3064">
        <row r="1">
          <cell r="B1" t="str">
            <v>220 kV SUB-STATION</v>
          </cell>
        </row>
      </sheetData>
      <sheetData sheetId="3065">
        <row r="1">
          <cell r="B1" t="str">
            <v>220 kV SUB-STATION</v>
          </cell>
        </row>
      </sheetData>
      <sheetData sheetId="3066">
        <row r="1">
          <cell r="B1" t="str">
            <v>220 kV SUB-STATION</v>
          </cell>
        </row>
      </sheetData>
      <sheetData sheetId="3067">
        <row r="1">
          <cell r="B1" t="str">
            <v>220 kV SUB-STATION</v>
          </cell>
        </row>
      </sheetData>
      <sheetData sheetId="3068">
        <row r="1">
          <cell r="B1" t="str">
            <v>220 kV SUB-STATION</v>
          </cell>
        </row>
      </sheetData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>
        <row r="1">
          <cell r="B1" t="str">
            <v>220 kV SUB-STATION</v>
          </cell>
        </row>
      </sheetData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>
        <row r="1">
          <cell r="B1" t="str">
            <v>220 kV SUB-STATION</v>
          </cell>
        </row>
      </sheetData>
      <sheetData sheetId="3357">
        <row r="1">
          <cell r="B1" t="str">
            <v>220 kV SUB-STATION</v>
          </cell>
        </row>
      </sheetData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>
        <row r="1">
          <cell r="B1" t="str">
            <v>220 kV SUB-STATION</v>
          </cell>
        </row>
      </sheetData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>
        <row r="1">
          <cell r="B1" t="str">
            <v>220 kV SUB-STATION</v>
          </cell>
        </row>
      </sheetData>
      <sheetData sheetId="3538">
        <row r="1">
          <cell r="B1" t="str">
            <v>220 kV SUB-STATION</v>
          </cell>
        </row>
      </sheetData>
      <sheetData sheetId="3539">
        <row r="1">
          <cell r="B1" t="str">
            <v>220 kV SUB-STATION</v>
          </cell>
        </row>
      </sheetData>
      <sheetData sheetId="3540">
        <row r="1">
          <cell r="B1" t="str">
            <v>220 kV SUB-STATION</v>
          </cell>
        </row>
      </sheetData>
      <sheetData sheetId="3541">
        <row r="1">
          <cell r="B1" t="str">
            <v>220 kV SUB-STATION</v>
          </cell>
        </row>
      </sheetData>
      <sheetData sheetId="3542">
        <row r="1">
          <cell r="B1" t="str">
            <v>220 kV SUB-STATION</v>
          </cell>
        </row>
      </sheetData>
      <sheetData sheetId="3543">
        <row r="1">
          <cell r="B1" t="str">
            <v>220 kV SUB-STATION</v>
          </cell>
        </row>
      </sheetData>
      <sheetData sheetId="3544">
        <row r="1">
          <cell r="B1" t="str">
            <v>220 kV SUB-STATION</v>
          </cell>
        </row>
      </sheetData>
      <sheetData sheetId="3545">
        <row r="1">
          <cell r="B1" t="str">
            <v>220 kV SUB-STATION</v>
          </cell>
        </row>
      </sheetData>
      <sheetData sheetId="3546">
        <row r="1">
          <cell r="B1" t="str">
            <v>220 kV SUB-STATION</v>
          </cell>
        </row>
      </sheetData>
      <sheetData sheetId="3547">
        <row r="1">
          <cell r="B1" t="str">
            <v>220 kV SUB-STATION</v>
          </cell>
        </row>
      </sheetData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>
        <row r="1">
          <cell r="B1" t="str">
            <v>220 kV SUB-STATION</v>
          </cell>
        </row>
      </sheetData>
      <sheetData sheetId="3560">
        <row r="1">
          <cell r="B1" t="str">
            <v>220 kV SUB-STATION</v>
          </cell>
        </row>
      </sheetData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/>
      <sheetData sheetId="3592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>
        <row r="1">
          <cell r="B1" t="str">
            <v>220 kV SUB-STATION</v>
          </cell>
        </row>
      </sheetData>
      <sheetData sheetId="4774">
        <row r="1">
          <cell r="B1" t="str">
            <v>220 kV SUB-STATION</v>
          </cell>
        </row>
      </sheetData>
      <sheetData sheetId="4775">
        <row r="1">
          <cell r="B1" t="str">
            <v>220 kV SUB-STATION</v>
          </cell>
        </row>
      </sheetData>
      <sheetData sheetId="4776">
        <row r="1">
          <cell r="B1" t="str">
            <v>220 kV SUB-STATION</v>
          </cell>
        </row>
      </sheetData>
      <sheetData sheetId="4777">
        <row r="1">
          <cell r="B1" t="str">
            <v>220 kV SUB-STATION</v>
          </cell>
        </row>
      </sheetData>
      <sheetData sheetId="4778">
        <row r="1">
          <cell r="B1" t="str">
            <v>220 kV SUB-STATION</v>
          </cell>
        </row>
      </sheetData>
      <sheetData sheetId="4779">
        <row r="1">
          <cell r="B1" t="str">
            <v>220 kV SUB-STATION</v>
          </cell>
        </row>
      </sheetData>
      <sheetData sheetId="4780">
        <row r="1">
          <cell r="B1" t="str">
            <v>220 kV SUB-STATION</v>
          </cell>
        </row>
      </sheetData>
      <sheetData sheetId="4781">
        <row r="1">
          <cell r="B1" t="str">
            <v>220 kV SUB-STATION</v>
          </cell>
        </row>
      </sheetData>
      <sheetData sheetId="4782">
        <row r="1">
          <cell r="B1" t="str">
            <v>220 kV SUB-STATION</v>
          </cell>
        </row>
      </sheetData>
      <sheetData sheetId="4783">
        <row r="1">
          <cell r="B1" t="str">
            <v>220 kV SUB-STATION</v>
          </cell>
        </row>
      </sheetData>
      <sheetData sheetId="4784">
        <row r="1">
          <cell r="B1" t="str">
            <v>220 kV SUB-STATION</v>
          </cell>
        </row>
      </sheetData>
      <sheetData sheetId="4785">
        <row r="1">
          <cell r="B1" t="str">
            <v>220 kV SUB-STATION</v>
          </cell>
        </row>
      </sheetData>
      <sheetData sheetId="4786">
        <row r="1">
          <cell r="B1" t="str">
            <v>220 kV SUB-STATION</v>
          </cell>
        </row>
      </sheetData>
      <sheetData sheetId="4787">
        <row r="1">
          <cell r="B1" t="str">
            <v>220 kV SUB-STATION</v>
          </cell>
        </row>
      </sheetData>
      <sheetData sheetId="4788">
        <row r="1">
          <cell r="B1" t="str">
            <v>220 kV SUB-STATION</v>
          </cell>
        </row>
      </sheetData>
      <sheetData sheetId="4789">
        <row r="1">
          <cell r="B1" t="str">
            <v>220 kV SUB-STATION</v>
          </cell>
        </row>
      </sheetData>
      <sheetData sheetId="4790">
        <row r="1">
          <cell r="B1" t="str">
            <v>220 kV SUB-STATION</v>
          </cell>
        </row>
      </sheetData>
      <sheetData sheetId="4791">
        <row r="1">
          <cell r="B1" t="str">
            <v>220 kV SUB-STATION</v>
          </cell>
        </row>
      </sheetData>
      <sheetData sheetId="4792">
        <row r="1">
          <cell r="B1" t="str">
            <v>220 kV SUB-STATION</v>
          </cell>
        </row>
      </sheetData>
      <sheetData sheetId="4793">
        <row r="1">
          <cell r="B1" t="str">
            <v>220 kV SUB-STATION</v>
          </cell>
        </row>
      </sheetData>
      <sheetData sheetId="4794">
        <row r="1">
          <cell r="B1" t="str">
            <v>220 kV SUB-STATION</v>
          </cell>
        </row>
      </sheetData>
      <sheetData sheetId="4795">
        <row r="1">
          <cell r="B1" t="str">
            <v>220 kV SUB-STATION</v>
          </cell>
        </row>
      </sheetData>
      <sheetData sheetId="4796">
        <row r="1">
          <cell r="B1" t="str">
            <v>220 kV SUB-STATION</v>
          </cell>
        </row>
      </sheetData>
      <sheetData sheetId="4797">
        <row r="1">
          <cell r="B1" t="str">
            <v>220 kV SUB-STATION</v>
          </cell>
        </row>
      </sheetData>
      <sheetData sheetId="4798">
        <row r="1">
          <cell r="B1" t="str">
            <v>220 kV SUB-STATION</v>
          </cell>
        </row>
      </sheetData>
      <sheetData sheetId="4799">
        <row r="1">
          <cell r="B1" t="str">
            <v>220 kV SUB-STATION</v>
          </cell>
        </row>
      </sheetData>
      <sheetData sheetId="4800">
        <row r="1">
          <cell r="B1" t="str">
            <v>220 kV SUB-STATION</v>
          </cell>
        </row>
      </sheetData>
      <sheetData sheetId="4801">
        <row r="1">
          <cell r="B1" t="str">
            <v>220 kV SUB-STATION</v>
          </cell>
        </row>
      </sheetData>
      <sheetData sheetId="4802">
        <row r="1">
          <cell r="B1" t="str">
            <v>220 kV SUB-STATION</v>
          </cell>
        </row>
      </sheetData>
      <sheetData sheetId="4803">
        <row r="1">
          <cell r="B1" t="str">
            <v>220 kV SUB-STATION</v>
          </cell>
        </row>
      </sheetData>
      <sheetData sheetId="4804">
        <row r="1">
          <cell r="B1" t="str">
            <v>220 kV SUB-STATION</v>
          </cell>
        </row>
      </sheetData>
      <sheetData sheetId="4805">
        <row r="1">
          <cell r="B1" t="str">
            <v>220 kV SUB-STATION</v>
          </cell>
        </row>
      </sheetData>
      <sheetData sheetId="4806">
        <row r="1">
          <cell r="B1" t="str">
            <v>220 kV SUB-STATION</v>
          </cell>
        </row>
      </sheetData>
      <sheetData sheetId="4807">
        <row r="1">
          <cell r="B1" t="str">
            <v>220 kV SUB-STATION</v>
          </cell>
        </row>
      </sheetData>
      <sheetData sheetId="4808">
        <row r="1">
          <cell r="B1" t="str">
            <v>220 kV SUB-STATION</v>
          </cell>
        </row>
      </sheetData>
      <sheetData sheetId="4809">
        <row r="1">
          <cell r="B1" t="str">
            <v>220 kV SUB-STATION</v>
          </cell>
        </row>
      </sheetData>
      <sheetData sheetId="4810">
        <row r="1">
          <cell r="B1" t="str">
            <v>220 kV SUB-STATION</v>
          </cell>
        </row>
      </sheetData>
      <sheetData sheetId="4811">
        <row r="1">
          <cell r="B1" t="str">
            <v>220 kV SUB-STATION</v>
          </cell>
        </row>
      </sheetData>
      <sheetData sheetId="4812">
        <row r="1">
          <cell r="B1" t="str">
            <v>220 kV SUB-STATION</v>
          </cell>
        </row>
      </sheetData>
      <sheetData sheetId="4813">
        <row r="1">
          <cell r="B1" t="str">
            <v>220 kV SUB-STATION</v>
          </cell>
        </row>
      </sheetData>
      <sheetData sheetId="4814">
        <row r="1">
          <cell r="B1" t="str">
            <v>220 kV SUB-STATION</v>
          </cell>
        </row>
      </sheetData>
      <sheetData sheetId="4815">
        <row r="1">
          <cell r="B1" t="str">
            <v>220 kV SUB-STATION</v>
          </cell>
        </row>
      </sheetData>
      <sheetData sheetId="4816">
        <row r="1">
          <cell r="B1" t="str">
            <v>220 kV SUB-STATION</v>
          </cell>
        </row>
      </sheetData>
      <sheetData sheetId="4817">
        <row r="1">
          <cell r="B1" t="str">
            <v>220 kV SUB-STATION</v>
          </cell>
        </row>
      </sheetData>
      <sheetData sheetId="4818">
        <row r="1">
          <cell r="B1" t="str">
            <v>220 kV SUB-STATION</v>
          </cell>
        </row>
      </sheetData>
      <sheetData sheetId="4819">
        <row r="1">
          <cell r="B1" t="str">
            <v>220 kV SUB-STATION</v>
          </cell>
        </row>
      </sheetData>
      <sheetData sheetId="4820">
        <row r="1">
          <cell r="B1" t="str">
            <v>220 kV SUB-STATION</v>
          </cell>
        </row>
      </sheetData>
      <sheetData sheetId="4821">
        <row r="1">
          <cell r="B1" t="str">
            <v>220 kV SUB-STATION</v>
          </cell>
        </row>
      </sheetData>
      <sheetData sheetId="4822">
        <row r="1">
          <cell r="B1" t="str">
            <v>220 kV SUB-STATION</v>
          </cell>
        </row>
      </sheetData>
      <sheetData sheetId="4823">
        <row r="1">
          <cell r="B1" t="str">
            <v>220 kV SUB-STATION</v>
          </cell>
        </row>
      </sheetData>
      <sheetData sheetId="4824">
        <row r="1">
          <cell r="B1" t="str">
            <v>220 kV SUB-STATION</v>
          </cell>
        </row>
      </sheetData>
      <sheetData sheetId="4825">
        <row r="1">
          <cell r="B1" t="str">
            <v>220 kV SUB-STATION</v>
          </cell>
        </row>
      </sheetData>
      <sheetData sheetId="4826">
        <row r="1">
          <cell r="B1" t="str">
            <v>220 kV SUB-STATION</v>
          </cell>
        </row>
      </sheetData>
      <sheetData sheetId="4827">
        <row r="1">
          <cell r="B1" t="str">
            <v>220 kV SUB-STATION</v>
          </cell>
        </row>
      </sheetData>
      <sheetData sheetId="4828">
        <row r="1">
          <cell r="B1" t="str">
            <v>220 kV SUB-STATION</v>
          </cell>
        </row>
      </sheetData>
      <sheetData sheetId="4829">
        <row r="1">
          <cell r="B1" t="str">
            <v>220 kV SUB-STATION</v>
          </cell>
        </row>
      </sheetData>
      <sheetData sheetId="4830">
        <row r="1">
          <cell r="B1" t="str">
            <v>220 kV SUB-STATION</v>
          </cell>
        </row>
      </sheetData>
      <sheetData sheetId="4831">
        <row r="1">
          <cell r="B1" t="str">
            <v>220 kV SUB-STATION</v>
          </cell>
        </row>
      </sheetData>
      <sheetData sheetId="4832">
        <row r="1">
          <cell r="B1" t="str">
            <v>220 kV SUB-STATION</v>
          </cell>
        </row>
      </sheetData>
      <sheetData sheetId="4833">
        <row r="1">
          <cell r="B1" t="str">
            <v>220 kV SUB-STATION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>
        <row r="1">
          <cell r="B1" t="str">
            <v>220 kV SUB-STATION</v>
          </cell>
        </row>
      </sheetData>
      <sheetData sheetId="5026">
        <row r="1">
          <cell r="B1" t="str">
            <v>220 kV SUB-STATION</v>
          </cell>
        </row>
      </sheetData>
      <sheetData sheetId="5027">
        <row r="1">
          <cell r="B1" t="str">
            <v>220 kV SUB-STATION</v>
          </cell>
        </row>
      </sheetData>
      <sheetData sheetId="5028">
        <row r="1">
          <cell r="B1" t="str">
            <v>220 kV SUB-STATION</v>
          </cell>
        </row>
      </sheetData>
      <sheetData sheetId="5029">
        <row r="1">
          <cell r="B1" t="str">
            <v>220 kV SUB-STATION</v>
          </cell>
        </row>
      </sheetData>
      <sheetData sheetId="5030">
        <row r="1">
          <cell r="B1" t="str">
            <v>220 kV SUB-STATION</v>
          </cell>
        </row>
      </sheetData>
      <sheetData sheetId="5031">
        <row r="1">
          <cell r="B1" t="str">
            <v>220 kV SUB-STATION</v>
          </cell>
        </row>
      </sheetData>
      <sheetData sheetId="5032">
        <row r="1">
          <cell r="B1" t="str">
            <v>220 kV SUB-STATION</v>
          </cell>
        </row>
      </sheetData>
      <sheetData sheetId="5033">
        <row r="1">
          <cell r="B1" t="str">
            <v>220 kV SUB-STATION</v>
          </cell>
        </row>
      </sheetData>
      <sheetData sheetId="5034">
        <row r="1">
          <cell r="B1" t="str">
            <v>220 kV SUB-STATION</v>
          </cell>
        </row>
      </sheetData>
      <sheetData sheetId="5035">
        <row r="1">
          <cell r="B1" t="str">
            <v>220 kV SUB-STATION</v>
          </cell>
        </row>
      </sheetData>
      <sheetData sheetId="5036">
        <row r="1">
          <cell r="B1" t="str">
            <v>220 kV SUB-STATION</v>
          </cell>
        </row>
      </sheetData>
      <sheetData sheetId="5037">
        <row r="1">
          <cell r="B1" t="str">
            <v>220 kV SUB-STATION</v>
          </cell>
        </row>
      </sheetData>
      <sheetData sheetId="5038">
        <row r="1">
          <cell r="B1" t="str">
            <v>220 kV SUB-STATION</v>
          </cell>
        </row>
      </sheetData>
      <sheetData sheetId="5039">
        <row r="1">
          <cell r="B1" t="str">
            <v>220 kV SUB-STATION</v>
          </cell>
        </row>
      </sheetData>
      <sheetData sheetId="5040">
        <row r="1">
          <cell r="B1" t="str">
            <v>220 kV SUB-STATION</v>
          </cell>
        </row>
      </sheetData>
      <sheetData sheetId="5041">
        <row r="1">
          <cell r="B1" t="str">
            <v>220 kV SUB-STATION</v>
          </cell>
        </row>
      </sheetData>
      <sheetData sheetId="5042">
        <row r="1">
          <cell r="B1" t="str">
            <v>220 kV SUB-STATION</v>
          </cell>
        </row>
      </sheetData>
      <sheetData sheetId="5043">
        <row r="1">
          <cell r="B1" t="str">
            <v>220 kV SUB-STATION</v>
          </cell>
        </row>
      </sheetData>
      <sheetData sheetId="5044">
        <row r="1">
          <cell r="B1" t="str">
            <v>220 kV SUB-STATION</v>
          </cell>
        </row>
      </sheetData>
      <sheetData sheetId="5045">
        <row r="1">
          <cell r="B1" t="str">
            <v>220 kV SUB-STATION</v>
          </cell>
        </row>
      </sheetData>
      <sheetData sheetId="5046">
        <row r="1">
          <cell r="B1" t="str">
            <v>220 kV SUB-STATION</v>
          </cell>
        </row>
      </sheetData>
      <sheetData sheetId="5047">
        <row r="1">
          <cell r="B1" t="str">
            <v>220 kV SUB-STATION</v>
          </cell>
        </row>
      </sheetData>
      <sheetData sheetId="5048">
        <row r="1">
          <cell r="B1" t="str">
            <v>220 kV SUB-STATION</v>
          </cell>
        </row>
      </sheetData>
      <sheetData sheetId="5049">
        <row r="1">
          <cell r="B1" t="str">
            <v>220 kV SUB-STATION</v>
          </cell>
        </row>
      </sheetData>
      <sheetData sheetId="5050">
        <row r="1">
          <cell r="B1" t="str">
            <v>220 kV SUB-STATION</v>
          </cell>
        </row>
      </sheetData>
      <sheetData sheetId="5051">
        <row r="1">
          <cell r="B1" t="str">
            <v>220 kV SUB-STATION</v>
          </cell>
        </row>
      </sheetData>
      <sheetData sheetId="5052">
        <row r="1">
          <cell r="B1" t="str">
            <v>220 kV SUB-STATION</v>
          </cell>
        </row>
      </sheetData>
      <sheetData sheetId="5053">
        <row r="1">
          <cell r="B1" t="str">
            <v>220 kV SUB-STATION</v>
          </cell>
        </row>
      </sheetData>
      <sheetData sheetId="5054">
        <row r="1">
          <cell r="B1" t="str">
            <v>220 kV SUB-STATION</v>
          </cell>
        </row>
      </sheetData>
      <sheetData sheetId="5055">
        <row r="1">
          <cell r="B1" t="str">
            <v>220 kV SUB-STATION</v>
          </cell>
        </row>
      </sheetData>
      <sheetData sheetId="5056">
        <row r="1">
          <cell r="B1" t="str">
            <v>220 kV SUB-STATION</v>
          </cell>
        </row>
      </sheetData>
      <sheetData sheetId="5057">
        <row r="1">
          <cell r="B1" t="str">
            <v>220 kV SUB-STATION</v>
          </cell>
        </row>
      </sheetData>
      <sheetData sheetId="5058">
        <row r="1">
          <cell r="B1" t="str">
            <v>220 kV SUB-STATION</v>
          </cell>
        </row>
      </sheetData>
      <sheetData sheetId="5059">
        <row r="1">
          <cell r="B1" t="str">
            <v>220 kV SUB-STATION</v>
          </cell>
        </row>
      </sheetData>
      <sheetData sheetId="5060">
        <row r="1">
          <cell r="B1" t="str">
            <v>220 kV SUB-STATION</v>
          </cell>
        </row>
      </sheetData>
      <sheetData sheetId="5061">
        <row r="1">
          <cell r="B1" t="str">
            <v>220 kV SUB-STATION</v>
          </cell>
        </row>
      </sheetData>
      <sheetData sheetId="5062">
        <row r="1">
          <cell r="B1" t="str">
            <v>220 kV SUB-STATION</v>
          </cell>
        </row>
      </sheetData>
      <sheetData sheetId="5063">
        <row r="1">
          <cell r="B1" t="str">
            <v>220 kV SUB-STATION</v>
          </cell>
        </row>
      </sheetData>
      <sheetData sheetId="5064">
        <row r="1">
          <cell r="B1" t="str">
            <v>220 kV SUB-STATION</v>
          </cell>
        </row>
      </sheetData>
      <sheetData sheetId="5065">
        <row r="1">
          <cell r="B1" t="str">
            <v>220 kV SUB-STATION</v>
          </cell>
        </row>
      </sheetData>
      <sheetData sheetId="5066">
        <row r="1">
          <cell r="B1" t="str">
            <v>220 kV SUB-STATION</v>
          </cell>
        </row>
      </sheetData>
      <sheetData sheetId="5067">
        <row r="1">
          <cell r="B1" t="str">
            <v>220 kV SUB-STATION</v>
          </cell>
        </row>
      </sheetData>
      <sheetData sheetId="5068">
        <row r="1">
          <cell r="B1" t="str">
            <v>220 kV SUB-STATION</v>
          </cell>
        </row>
      </sheetData>
      <sheetData sheetId="5069">
        <row r="1">
          <cell r="B1" t="str">
            <v>220 kV SUB-STATION</v>
          </cell>
        </row>
      </sheetData>
      <sheetData sheetId="5070">
        <row r="1">
          <cell r="B1" t="str">
            <v>220 kV SUB-STATION</v>
          </cell>
        </row>
      </sheetData>
      <sheetData sheetId="5071">
        <row r="1">
          <cell r="B1" t="str">
            <v>220 kV SUB-STATION</v>
          </cell>
        </row>
      </sheetData>
      <sheetData sheetId="5072">
        <row r="1">
          <cell r="B1" t="str">
            <v>220 kV SUB-STATION</v>
          </cell>
        </row>
      </sheetData>
      <sheetData sheetId="5073">
        <row r="1">
          <cell r="B1" t="str">
            <v>220 kV SUB-STATION</v>
          </cell>
        </row>
      </sheetData>
      <sheetData sheetId="5074">
        <row r="1">
          <cell r="B1" t="str">
            <v>220 kV SUB-STATION</v>
          </cell>
        </row>
      </sheetData>
      <sheetData sheetId="5075">
        <row r="1">
          <cell r="B1" t="str">
            <v>220 kV SUB-STATION</v>
          </cell>
        </row>
      </sheetData>
      <sheetData sheetId="5076">
        <row r="1">
          <cell r="B1" t="str">
            <v>220 kV SUB-STATION</v>
          </cell>
        </row>
      </sheetData>
      <sheetData sheetId="5077">
        <row r="1">
          <cell r="B1" t="str">
            <v>220 kV SUB-STATION</v>
          </cell>
        </row>
      </sheetData>
      <sheetData sheetId="5078">
        <row r="1">
          <cell r="B1" t="str">
            <v>220 kV SUB-STATION</v>
          </cell>
        </row>
      </sheetData>
      <sheetData sheetId="5079">
        <row r="1">
          <cell r="B1" t="str">
            <v>220 kV SUB-STATION</v>
          </cell>
        </row>
      </sheetData>
      <sheetData sheetId="5080">
        <row r="1">
          <cell r="B1" t="str">
            <v>220 kV SUB-STATION</v>
          </cell>
        </row>
      </sheetData>
      <sheetData sheetId="5081">
        <row r="1">
          <cell r="B1" t="str">
            <v>220 kV SUB-STATION</v>
          </cell>
        </row>
      </sheetData>
      <sheetData sheetId="5082">
        <row r="1">
          <cell r="B1" t="str">
            <v>220 kV SUB-STATION</v>
          </cell>
        </row>
      </sheetData>
      <sheetData sheetId="5083">
        <row r="1">
          <cell r="B1" t="str">
            <v>220 kV SUB-STATION</v>
          </cell>
        </row>
      </sheetData>
      <sheetData sheetId="5084">
        <row r="1">
          <cell r="B1" t="str">
            <v>220 kV SUB-STATION</v>
          </cell>
        </row>
      </sheetData>
      <sheetData sheetId="5085">
        <row r="1">
          <cell r="B1" t="str">
            <v>220 kV SUB-STATION</v>
          </cell>
        </row>
      </sheetData>
      <sheetData sheetId="5086">
        <row r="1">
          <cell r="B1" t="str">
            <v>220 kV SUB-STATION</v>
          </cell>
        </row>
      </sheetData>
      <sheetData sheetId="5087">
        <row r="1">
          <cell r="B1" t="str">
            <v>220 kV SUB-STATION</v>
          </cell>
        </row>
      </sheetData>
      <sheetData sheetId="5088">
        <row r="1">
          <cell r="B1" t="str">
            <v>220 kV SUB-STATION</v>
          </cell>
        </row>
      </sheetData>
      <sheetData sheetId="5089">
        <row r="1">
          <cell r="B1" t="str">
            <v>220 kV SUB-STATION</v>
          </cell>
        </row>
      </sheetData>
      <sheetData sheetId="5090">
        <row r="1">
          <cell r="B1" t="str">
            <v>220 kV SUB-STATION</v>
          </cell>
        </row>
      </sheetData>
      <sheetData sheetId="5091">
        <row r="1">
          <cell r="B1" t="str">
            <v>220 kV SUB-STATION</v>
          </cell>
        </row>
      </sheetData>
      <sheetData sheetId="5092">
        <row r="1">
          <cell r="B1" t="str">
            <v>220 kV SUB-STATION</v>
          </cell>
        </row>
      </sheetData>
      <sheetData sheetId="5093">
        <row r="1">
          <cell r="B1" t="str">
            <v>220 kV SUB-STATION</v>
          </cell>
        </row>
      </sheetData>
      <sheetData sheetId="5094">
        <row r="1">
          <cell r="B1" t="str">
            <v>220 kV SUB-STATION</v>
          </cell>
        </row>
      </sheetData>
      <sheetData sheetId="5095">
        <row r="1">
          <cell r="B1" t="str">
            <v>220 kV SUB-STATION</v>
          </cell>
        </row>
      </sheetData>
      <sheetData sheetId="5096">
        <row r="1">
          <cell r="B1" t="str">
            <v>220 kV SUB-STATION</v>
          </cell>
        </row>
      </sheetData>
      <sheetData sheetId="5097">
        <row r="1">
          <cell r="B1" t="str">
            <v>220 kV SUB-STATION</v>
          </cell>
        </row>
      </sheetData>
      <sheetData sheetId="5098">
        <row r="1">
          <cell r="B1" t="str">
            <v>220 kV SUB-STATION</v>
          </cell>
        </row>
      </sheetData>
      <sheetData sheetId="5099">
        <row r="1">
          <cell r="B1" t="str">
            <v>220 kV SUB-STATION</v>
          </cell>
        </row>
      </sheetData>
      <sheetData sheetId="5100">
        <row r="1">
          <cell r="B1" t="str">
            <v>220 kV SUB-STATION</v>
          </cell>
        </row>
      </sheetData>
      <sheetData sheetId="5101">
        <row r="1">
          <cell r="B1" t="str">
            <v>220 kV SUB-STATION</v>
          </cell>
        </row>
      </sheetData>
      <sheetData sheetId="5102">
        <row r="1">
          <cell r="B1" t="str">
            <v>220 kV SUB-STATION</v>
          </cell>
        </row>
      </sheetData>
      <sheetData sheetId="5103">
        <row r="1">
          <cell r="B1" t="str">
            <v>220 kV SUB-STATION</v>
          </cell>
        </row>
      </sheetData>
      <sheetData sheetId="5104">
        <row r="1">
          <cell r="B1" t="str">
            <v>220 kV SUB-STATION</v>
          </cell>
        </row>
      </sheetData>
      <sheetData sheetId="5105">
        <row r="1">
          <cell r="B1" t="str">
            <v>220 kV SUB-STATION</v>
          </cell>
        </row>
      </sheetData>
      <sheetData sheetId="5106">
        <row r="1">
          <cell r="B1" t="str">
            <v>220 kV SUB-STATION</v>
          </cell>
        </row>
      </sheetData>
      <sheetData sheetId="5107">
        <row r="1">
          <cell r="B1" t="str">
            <v>220 kV SUB-STATION</v>
          </cell>
        </row>
      </sheetData>
      <sheetData sheetId="5108">
        <row r="1">
          <cell r="B1" t="str">
            <v>220 kV SUB-STATION</v>
          </cell>
        </row>
      </sheetData>
      <sheetData sheetId="5109">
        <row r="1">
          <cell r="B1" t="str">
            <v>220 kV SUB-STATION</v>
          </cell>
        </row>
      </sheetData>
      <sheetData sheetId="5110">
        <row r="1">
          <cell r="B1" t="str">
            <v>220 kV SUB-STATION</v>
          </cell>
        </row>
      </sheetData>
      <sheetData sheetId="5111">
        <row r="1">
          <cell r="B1" t="str">
            <v>220 kV SUB-STATION</v>
          </cell>
        </row>
      </sheetData>
      <sheetData sheetId="5112">
        <row r="1">
          <cell r="B1" t="str">
            <v>220 kV SUB-STATION</v>
          </cell>
        </row>
      </sheetData>
      <sheetData sheetId="5113">
        <row r="1">
          <cell r="B1" t="str">
            <v>220 kV SUB-STATION</v>
          </cell>
        </row>
      </sheetData>
      <sheetData sheetId="5114">
        <row r="1">
          <cell r="B1" t="str">
            <v>220 kV SUB-STATION</v>
          </cell>
        </row>
      </sheetData>
      <sheetData sheetId="5115">
        <row r="1">
          <cell r="B1" t="str">
            <v>220 kV SUB-STATION</v>
          </cell>
        </row>
      </sheetData>
      <sheetData sheetId="5116">
        <row r="1">
          <cell r="B1" t="str">
            <v>220 kV SUB-STATION</v>
          </cell>
        </row>
      </sheetData>
      <sheetData sheetId="5117">
        <row r="1">
          <cell r="B1" t="str">
            <v>220 kV SUB-STATION</v>
          </cell>
        </row>
      </sheetData>
      <sheetData sheetId="5118">
        <row r="1">
          <cell r="B1" t="str">
            <v>220 kV SUB-STATION</v>
          </cell>
        </row>
      </sheetData>
      <sheetData sheetId="5119">
        <row r="1">
          <cell r="B1" t="str">
            <v>220 kV SUB-STATION</v>
          </cell>
        </row>
      </sheetData>
      <sheetData sheetId="5120">
        <row r="1">
          <cell r="B1" t="str">
            <v>220 kV SUB-STATION</v>
          </cell>
        </row>
      </sheetData>
      <sheetData sheetId="5121">
        <row r="1">
          <cell r="B1" t="str">
            <v>220 kV SUB-STATION</v>
          </cell>
        </row>
      </sheetData>
      <sheetData sheetId="5122">
        <row r="1">
          <cell r="B1" t="str">
            <v>220 kV SUB-STATION</v>
          </cell>
        </row>
      </sheetData>
      <sheetData sheetId="5123">
        <row r="1">
          <cell r="B1" t="str">
            <v>220 kV SUB-STATION</v>
          </cell>
        </row>
      </sheetData>
      <sheetData sheetId="5124">
        <row r="1">
          <cell r="B1" t="str">
            <v>220 kV SUB-STATION</v>
          </cell>
        </row>
      </sheetData>
      <sheetData sheetId="5125">
        <row r="1">
          <cell r="B1" t="str">
            <v>220 kV SUB-STATION</v>
          </cell>
        </row>
      </sheetData>
      <sheetData sheetId="5126">
        <row r="1">
          <cell r="B1" t="str">
            <v>220 kV SUB-STATION</v>
          </cell>
        </row>
      </sheetData>
      <sheetData sheetId="5127">
        <row r="1">
          <cell r="B1" t="str">
            <v>220 kV SUB-STATION</v>
          </cell>
        </row>
      </sheetData>
      <sheetData sheetId="5128">
        <row r="1">
          <cell r="B1" t="str">
            <v>220 kV SUB-STATION</v>
          </cell>
        </row>
      </sheetData>
      <sheetData sheetId="5129">
        <row r="1">
          <cell r="B1" t="str">
            <v>220 kV SUB-STATION</v>
          </cell>
        </row>
      </sheetData>
      <sheetData sheetId="5130">
        <row r="1">
          <cell r="B1" t="str">
            <v>220 kV SUB-STATION</v>
          </cell>
        </row>
      </sheetData>
      <sheetData sheetId="5131">
        <row r="1">
          <cell r="B1" t="str">
            <v>220 kV SUB-STATION</v>
          </cell>
        </row>
      </sheetData>
      <sheetData sheetId="5132">
        <row r="1">
          <cell r="B1" t="str">
            <v>220 kV SUB-STATION</v>
          </cell>
        </row>
      </sheetData>
      <sheetData sheetId="5133">
        <row r="1">
          <cell r="B1" t="str">
            <v>220 kV SUB-STATION</v>
          </cell>
        </row>
      </sheetData>
      <sheetData sheetId="5134">
        <row r="1">
          <cell r="B1" t="str">
            <v>220 kV SUB-STATION</v>
          </cell>
        </row>
      </sheetData>
      <sheetData sheetId="5135">
        <row r="1">
          <cell r="B1" t="str">
            <v>220 kV SUB-STATION</v>
          </cell>
        </row>
      </sheetData>
      <sheetData sheetId="5136">
        <row r="1">
          <cell r="B1" t="str">
            <v>220 kV SUB-STATION</v>
          </cell>
        </row>
      </sheetData>
      <sheetData sheetId="5137">
        <row r="1">
          <cell r="B1" t="str">
            <v>220 kV SUB-STATION</v>
          </cell>
        </row>
      </sheetData>
      <sheetData sheetId="5138">
        <row r="1">
          <cell r="B1" t="str">
            <v>220 kV SUB-STATION</v>
          </cell>
        </row>
      </sheetData>
      <sheetData sheetId="5139">
        <row r="1">
          <cell r="B1" t="str">
            <v>220 kV SUB-STATION</v>
          </cell>
        </row>
      </sheetData>
      <sheetData sheetId="5140">
        <row r="1">
          <cell r="B1" t="str">
            <v>220 kV SUB-STATION</v>
          </cell>
        </row>
      </sheetData>
      <sheetData sheetId="5141">
        <row r="1">
          <cell r="B1" t="str">
            <v>220 kV SUB-STATION</v>
          </cell>
        </row>
      </sheetData>
      <sheetData sheetId="5142">
        <row r="1">
          <cell r="B1" t="str">
            <v>220 kV SUB-STATION</v>
          </cell>
        </row>
      </sheetData>
      <sheetData sheetId="5143">
        <row r="1">
          <cell r="B1" t="str">
            <v>220 kV SUB-STATION</v>
          </cell>
        </row>
      </sheetData>
      <sheetData sheetId="5144">
        <row r="1">
          <cell r="B1" t="str">
            <v>220 kV SUB-STATION</v>
          </cell>
        </row>
      </sheetData>
      <sheetData sheetId="5145">
        <row r="1">
          <cell r="B1" t="str">
            <v>220 kV SUB-STATION</v>
          </cell>
        </row>
      </sheetData>
      <sheetData sheetId="5146">
        <row r="1">
          <cell r="B1" t="str">
            <v>220 kV SUB-STATION</v>
          </cell>
        </row>
      </sheetData>
      <sheetData sheetId="5147">
        <row r="1">
          <cell r="B1" t="str">
            <v>220 kV SUB-STATION</v>
          </cell>
        </row>
      </sheetData>
      <sheetData sheetId="5148">
        <row r="1">
          <cell r="B1" t="str">
            <v>220 kV SUB-STATION</v>
          </cell>
        </row>
      </sheetData>
      <sheetData sheetId="5149">
        <row r="1">
          <cell r="B1" t="str">
            <v>220 kV SUB-STATION</v>
          </cell>
        </row>
      </sheetData>
      <sheetData sheetId="5150">
        <row r="1">
          <cell r="B1" t="str">
            <v>220 kV SUB-STATION</v>
          </cell>
        </row>
      </sheetData>
      <sheetData sheetId="5151">
        <row r="1">
          <cell r="B1" t="str">
            <v>220 kV SUB-STATION</v>
          </cell>
        </row>
      </sheetData>
      <sheetData sheetId="5152">
        <row r="1">
          <cell r="B1" t="str">
            <v>220 kV SUB-STATION</v>
          </cell>
        </row>
      </sheetData>
      <sheetData sheetId="5153">
        <row r="1">
          <cell r="B1" t="str">
            <v>220 kV SUB-STATION</v>
          </cell>
        </row>
      </sheetData>
      <sheetData sheetId="5154">
        <row r="1">
          <cell r="B1" t="str">
            <v>220 kV SUB-STATION</v>
          </cell>
        </row>
      </sheetData>
      <sheetData sheetId="5155">
        <row r="1">
          <cell r="B1" t="str">
            <v>220 kV SUB-STATION</v>
          </cell>
        </row>
      </sheetData>
      <sheetData sheetId="5156">
        <row r="1">
          <cell r="B1" t="str">
            <v>220 kV SUB-STATION</v>
          </cell>
        </row>
      </sheetData>
      <sheetData sheetId="5157">
        <row r="1">
          <cell r="B1" t="str">
            <v>220 kV SUB-STATION</v>
          </cell>
        </row>
      </sheetData>
      <sheetData sheetId="5158">
        <row r="1">
          <cell r="B1" t="str">
            <v>220 kV SUB-STATION</v>
          </cell>
        </row>
      </sheetData>
      <sheetData sheetId="5159">
        <row r="1">
          <cell r="B1" t="str">
            <v>220 kV SUB-STATION</v>
          </cell>
        </row>
      </sheetData>
      <sheetData sheetId="5160">
        <row r="1">
          <cell r="B1" t="str">
            <v>220 kV SUB-STATION</v>
          </cell>
        </row>
      </sheetData>
      <sheetData sheetId="5161">
        <row r="1">
          <cell r="B1" t="str">
            <v>220 kV SUB-STATION</v>
          </cell>
        </row>
      </sheetData>
      <sheetData sheetId="5162">
        <row r="1">
          <cell r="B1" t="str">
            <v>220 kV SUB-STATION</v>
          </cell>
        </row>
      </sheetData>
      <sheetData sheetId="5163">
        <row r="1">
          <cell r="B1" t="str">
            <v>220 kV SUB-STATION</v>
          </cell>
        </row>
      </sheetData>
      <sheetData sheetId="5164">
        <row r="1">
          <cell r="B1" t="str">
            <v>220 kV SUB-STATION</v>
          </cell>
        </row>
      </sheetData>
      <sheetData sheetId="5165">
        <row r="1">
          <cell r="B1" t="str">
            <v>220 kV SUB-STATION</v>
          </cell>
        </row>
      </sheetData>
      <sheetData sheetId="5166">
        <row r="1">
          <cell r="B1" t="str">
            <v>220 kV SUB-STATION</v>
          </cell>
        </row>
      </sheetData>
      <sheetData sheetId="5167">
        <row r="1">
          <cell r="B1" t="str">
            <v>220 kV SUB-STATION</v>
          </cell>
        </row>
      </sheetData>
      <sheetData sheetId="5168">
        <row r="1">
          <cell r="B1" t="str">
            <v>220 kV SUB-STATION</v>
          </cell>
        </row>
      </sheetData>
      <sheetData sheetId="5169">
        <row r="1">
          <cell r="B1" t="str">
            <v>220 kV SUB-STATION</v>
          </cell>
        </row>
      </sheetData>
      <sheetData sheetId="5170">
        <row r="1">
          <cell r="B1" t="str">
            <v>220 kV SUB-STATION</v>
          </cell>
        </row>
      </sheetData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>
        <row r="1">
          <cell r="B1" t="str">
            <v>220 kV SUB-STATION</v>
          </cell>
        </row>
      </sheetData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>
        <row r="1">
          <cell r="B1" t="str">
            <v>220 kV SUB-STATION</v>
          </cell>
        </row>
      </sheetData>
      <sheetData sheetId="5188">
        <row r="1">
          <cell r="B1" t="str">
            <v>220 kV SUB-STATION</v>
          </cell>
        </row>
      </sheetData>
      <sheetData sheetId="5189">
        <row r="1">
          <cell r="B1" t="str">
            <v>220 kV SUB-STATION</v>
          </cell>
        </row>
      </sheetData>
      <sheetData sheetId="5190">
        <row r="1">
          <cell r="B1" t="str">
            <v>220 kV SUB-STATION</v>
          </cell>
        </row>
      </sheetData>
      <sheetData sheetId="5191">
        <row r="1">
          <cell r="B1" t="str">
            <v>220 kV SUB-STATION</v>
          </cell>
        </row>
      </sheetData>
      <sheetData sheetId="5192">
        <row r="1">
          <cell r="B1" t="str">
            <v>220 kV SUB-STATION</v>
          </cell>
        </row>
      </sheetData>
      <sheetData sheetId="5193">
        <row r="1">
          <cell r="B1" t="str">
            <v>220 kV SUB-STATION</v>
          </cell>
        </row>
      </sheetData>
      <sheetData sheetId="5194">
        <row r="1">
          <cell r="B1" t="str">
            <v>220 kV SUB-STATION</v>
          </cell>
        </row>
      </sheetData>
      <sheetData sheetId="5195">
        <row r="1">
          <cell r="B1" t="str">
            <v>220 kV SUB-STATION</v>
          </cell>
        </row>
      </sheetData>
      <sheetData sheetId="5196">
        <row r="1">
          <cell r="B1" t="str">
            <v>220 kV SUB-STATION</v>
          </cell>
        </row>
      </sheetData>
      <sheetData sheetId="5197">
        <row r="1">
          <cell r="B1" t="str">
            <v>220 kV SUB-STATION</v>
          </cell>
        </row>
      </sheetData>
      <sheetData sheetId="5198">
        <row r="1">
          <cell r="B1" t="str">
            <v>220 kV SUB-STATION</v>
          </cell>
        </row>
      </sheetData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>
        <row r="1">
          <cell r="B1" t="str">
            <v>220 kV SUB-STATION</v>
          </cell>
        </row>
      </sheetData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>
        <row r="1">
          <cell r="B1" t="str">
            <v>220 kV SUB-STATION</v>
          </cell>
        </row>
      </sheetData>
      <sheetData sheetId="5221">
        <row r="1">
          <cell r="B1" t="str">
            <v>220 kV SUB-STATION</v>
          </cell>
        </row>
      </sheetData>
      <sheetData sheetId="5222">
        <row r="1">
          <cell r="B1" t="str">
            <v>220 kV SUB-STATION</v>
          </cell>
        </row>
      </sheetData>
      <sheetData sheetId="5223">
        <row r="1">
          <cell r="B1" t="str">
            <v>220 kV SUB-STATION</v>
          </cell>
        </row>
      </sheetData>
      <sheetData sheetId="5224">
        <row r="1">
          <cell r="B1" t="str">
            <v>220 kV SUB-STATION</v>
          </cell>
        </row>
      </sheetData>
      <sheetData sheetId="5225">
        <row r="1">
          <cell r="B1" t="str">
            <v>220 kV SUB-STATION</v>
          </cell>
        </row>
      </sheetData>
      <sheetData sheetId="5226">
        <row r="1">
          <cell r="B1" t="str">
            <v>220 kV SUB-STATION</v>
          </cell>
        </row>
      </sheetData>
      <sheetData sheetId="5227">
        <row r="1">
          <cell r="B1" t="str">
            <v>220 kV SUB-STATION</v>
          </cell>
        </row>
      </sheetData>
      <sheetData sheetId="5228">
        <row r="1">
          <cell r="B1" t="str">
            <v>220 kV SUB-STATION</v>
          </cell>
        </row>
      </sheetData>
      <sheetData sheetId="5229">
        <row r="1">
          <cell r="B1" t="str">
            <v>220 kV SUB-STATION</v>
          </cell>
        </row>
      </sheetData>
      <sheetData sheetId="5230">
        <row r="1">
          <cell r="B1" t="str">
            <v>220 kV SUB-STATION</v>
          </cell>
        </row>
      </sheetData>
      <sheetData sheetId="5231">
        <row r="1">
          <cell r="B1" t="str">
            <v>220 kV SUB-STATION</v>
          </cell>
        </row>
      </sheetData>
      <sheetData sheetId="5232">
        <row r="1">
          <cell r="B1" t="str">
            <v>220 kV SUB-STATION</v>
          </cell>
        </row>
      </sheetData>
      <sheetData sheetId="5233">
        <row r="1">
          <cell r="B1" t="str">
            <v>220 kV SUB-STATION</v>
          </cell>
        </row>
      </sheetData>
      <sheetData sheetId="5234">
        <row r="1">
          <cell r="B1" t="str">
            <v>220 kV SUB-STATION</v>
          </cell>
        </row>
      </sheetData>
      <sheetData sheetId="5235">
        <row r="1">
          <cell r="B1" t="str">
            <v>220 kV SUB-STATION</v>
          </cell>
        </row>
      </sheetData>
      <sheetData sheetId="5236">
        <row r="1">
          <cell r="B1" t="str">
            <v>220 kV SUB-STATION</v>
          </cell>
        </row>
      </sheetData>
      <sheetData sheetId="5237">
        <row r="1">
          <cell r="B1" t="str">
            <v>220 kV SUB-STATION</v>
          </cell>
        </row>
      </sheetData>
      <sheetData sheetId="5238">
        <row r="1">
          <cell r="B1" t="str">
            <v>220 kV SUB-STATION</v>
          </cell>
        </row>
      </sheetData>
      <sheetData sheetId="5239">
        <row r="1">
          <cell r="B1" t="str">
            <v>220 kV SUB-STATION</v>
          </cell>
        </row>
      </sheetData>
      <sheetData sheetId="5240">
        <row r="1">
          <cell r="B1" t="str">
            <v>220 kV SUB-STATION</v>
          </cell>
        </row>
      </sheetData>
      <sheetData sheetId="5241">
        <row r="1">
          <cell r="B1" t="str">
            <v>220 kV SUB-STATION</v>
          </cell>
        </row>
      </sheetData>
      <sheetData sheetId="5242">
        <row r="1">
          <cell r="B1" t="str">
            <v>220 kV SUB-STATION</v>
          </cell>
        </row>
      </sheetData>
      <sheetData sheetId="5243">
        <row r="1">
          <cell r="B1" t="str">
            <v>220 kV SUB-STATION</v>
          </cell>
        </row>
      </sheetData>
      <sheetData sheetId="5244">
        <row r="1">
          <cell r="B1" t="str">
            <v>220 kV SUB-STATION</v>
          </cell>
        </row>
      </sheetData>
      <sheetData sheetId="5245">
        <row r="1">
          <cell r="B1" t="str">
            <v>220 kV SUB-STATION</v>
          </cell>
        </row>
      </sheetData>
      <sheetData sheetId="5246">
        <row r="1">
          <cell r="B1" t="str">
            <v>220 kV SUB-STATION</v>
          </cell>
        </row>
      </sheetData>
      <sheetData sheetId="5247">
        <row r="1">
          <cell r="B1" t="str">
            <v>220 kV SUB-STATION</v>
          </cell>
        </row>
      </sheetData>
      <sheetData sheetId="5248">
        <row r="1">
          <cell r="B1" t="str">
            <v>220 kV SUB-STATION</v>
          </cell>
        </row>
      </sheetData>
      <sheetData sheetId="5249">
        <row r="1">
          <cell r="B1" t="str">
            <v>220 kV SUB-STATION</v>
          </cell>
        </row>
      </sheetData>
      <sheetData sheetId="5250">
        <row r="1">
          <cell r="B1" t="str">
            <v>220 kV SUB-STATION</v>
          </cell>
        </row>
      </sheetData>
      <sheetData sheetId="5251">
        <row r="1">
          <cell r="B1" t="str">
            <v>220 kV SUB-STATION</v>
          </cell>
        </row>
      </sheetData>
      <sheetData sheetId="5252">
        <row r="1">
          <cell r="B1" t="str">
            <v>220 kV SUB-STATION</v>
          </cell>
        </row>
      </sheetData>
      <sheetData sheetId="5253">
        <row r="1">
          <cell r="B1" t="str">
            <v>220 kV SUB-STATION</v>
          </cell>
        </row>
      </sheetData>
      <sheetData sheetId="5254">
        <row r="1">
          <cell r="B1" t="str">
            <v>220 kV SUB-STATION</v>
          </cell>
        </row>
      </sheetData>
      <sheetData sheetId="5255">
        <row r="1">
          <cell r="B1" t="str">
            <v>220 kV SUB-STATION</v>
          </cell>
        </row>
      </sheetData>
      <sheetData sheetId="5256">
        <row r="1">
          <cell r="B1" t="str">
            <v>220 kV SUB-STATION</v>
          </cell>
        </row>
      </sheetData>
      <sheetData sheetId="5257">
        <row r="1">
          <cell r="B1" t="str">
            <v>220 kV SUB-STATION</v>
          </cell>
        </row>
      </sheetData>
      <sheetData sheetId="5258">
        <row r="1">
          <cell r="B1" t="str">
            <v>220 kV SUB-STATION</v>
          </cell>
        </row>
      </sheetData>
      <sheetData sheetId="5259">
        <row r="1">
          <cell r="B1" t="str">
            <v>220 kV SUB-STATION</v>
          </cell>
        </row>
      </sheetData>
      <sheetData sheetId="5260">
        <row r="1">
          <cell r="B1" t="str">
            <v>220 kV SUB-STATION</v>
          </cell>
        </row>
      </sheetData>
      <sheetData sheetId="5261">
        <row r="1">
          <cell r="B1" t="str">
            <v>220 kV SUB-STATION</v>
          </cell>
        </row>
      </sheetData>
      <sheetData sheetId="5262">
        <row r="1">
          <cell r="B1" t="str">
            <v>220 kV SUB-STATION</v>
          </cell>
        </row>
      </sheetData>
      <sheetData sheetId="5263">
        <row r="1">
          <cell r="B1" t="str">
            <v>220 kV SUB-STATION</v>
          </cell>
        </row>
      </sheetData>
      <sheetData sheetId="5264">
        <row r="1">
          <cell r="B1" t="str">
            <v>220 kV SUB-STATION</v>
          </cell>
        </row>
      </sheetData>
      <sheetData sheetId="5265">
        <row r="1">
          <cell r="B1" t="str">
            <v>220 kV SUB-STATION</v>
          </cell>
        </row>
      </sheetData>
      <sheetData sheetId="5266">
        <row r="1">
          <cell r="B1" t="str">
            <v>220 kV SUB-STATION</v>
          </cell>
        </row>
      </sheetData>
      <sheetData sheetId="5267">
        <row r="1">
          <cell r="B1" t="str">
            <v>220 kV SUB-STATION</v>
          </cell>
        </row>
      </sheetData>
      <sheetData sheetId="5268">
        <row r="1">
          <cell r="B1" t="str">
            <v>220 kV SUB-STATION</v>
          </cell>
        </row>
      </sheetData>
      <sheetData sheetId="5269">
        <row r="1">
          <cell r="B1" t="str">
            <v>220 kV SUB-STATION</v>
          </cell>
        </row>
      </sheetData>
      <sheetData sheetId="5270">
        <row r="1">
          <cell r="B1" t="str">
            <v>220 kV SUB-STATION</v>
          </cell>
        </row>
      </sheetData>
      <sheetData sheetId="5271">
        <row r="1">
          <cell r="B1" t="str">
            <v>220 kV SUB-STATION</v>
          </cell>
        </row>
      </sheetData>
      <sheetData sheetId="5272">
        <row r="1">
          <cell r="B1" t="str">
            <v>220 kV SUB-STATION</v>
          </cell>
        </row>
      </sheetData>
      <sheetData sheetId="5273">
        <row r="1">
          <cell r="B1" t="str">
            <v>220 kV SUB-STATION</v>
          </cell>
        </row>
      </sheetData>
      <sheetData sheetId="5274">
        <row r="1">
          <cell r="B1" t="str">
            <v>220 kV SUB-STATION</v>
          </cell>
        </row>
      </sheetData>
      <sheetData sheetId="5275">
        <row r="1">
          <cell r="B1" t="str">
            <v>220 kV SUB-STATION</v>
          </cell>
        </row>
      </sheetData>
      <sheetData sheetId="5276">
        <row r="1">
          <cell r="B1" t="str">
            <v>220 kV SUB-STATION</v>
          </cell>
        </row>
      </sheetData>
      <sheetData sheetId="5277">
        <row r="1">
          <cell r="B1" t="str">
            <v>220 kV SUB-STATION</v>
          </cell>
        </row>
      </sheetData>
      <sheetData sheetId="5278">
        <row r="1">
          <cell r="B1" t="str">
            <v>220 kV SUB-STATION</v>
          </cell>
        </row>
      </sheetData>
      <sheetData sheetId="5279">
        <row r="1">
          <cell r="B1" t="str">
            <v>220 kV SUB-STATION</v>
          </cell>
        </row>
      </sheetData>
      <sheetData sheetId="5280">
        <row r="1">
          <cell r="B1" t="str">
            <v>220 kV SUB-STATION</v>
          </cell>
        </row>
      </sheetData>
      <sheetData sheetId="5281">
        <row r="1">
          <cell r="B1" t="str">
            <v>220 kV SUB-STATION</v>
          </cell>
        </row>
      </sheetData>
      <sheetData sheetId="5282">
        <row r="1">
          <cell r="B1" t="str">
            <v>220 kV SUB-STATION</v>
          </cell>
        </row>
      </sheetData>
      <sheetData sheetId="5283">
        <row r="1">
          <cell r="B1" t="str">
            <v>220 kV SUB-STATION</v>
          </cell>
        </row>
      </sheetData>
      <sheetData sheetId="5284">
        <row r="1">
          <cell r="B1" t="str">
            <v>220 kV SUB-STATION</v>
          </cell>
        </row>
      </sheetData>
      <sheetData sheetId="5285">
        <row r="1">
          <cell r="B1" t="str">
            <v>220 kV SUB-STATION</v>
          </cell>
        </row>
      </sheetData>
      <sheetData sheetId="5286">
        <row r="1">
          <cell r="B1" t="str">
            <v>220 kV SUB-STATION</v>
          </cell>
        </row>
      </sheetData>
      <sheetData sheetId="5287">
        <row r="1">
          <cell r="B1" t="str">
            <v>220 kV SUB-STATION</v>
          </cell>
        </row>
      </sheetData>
      <sheetData sheetId="5288">
        <row r="1">
          <cell r="B1" t="str">
            <v>220 kV SUB-STATION</v>
          </cell>
        </row>
      </sheetData>
      <sheetData sheetId="5289">
        <row r="1">
          <cell r="B1" t="str">
            <v>220 kV SUB-STATION</v>
          </cell>
        </row>
      </sheetData>
      <sheetData sheetId="5290">
        <row r="1">
          <cell r="B1" t="str">
            <v>220 kV SUB-STATION</v>
          </cell>
        </row>
      </sheetData>
      <sheetData sheetId="5291">
        <row r="1">
          <cell r="B1" t="str">
            <v>220 kV SUB-STATION</v>
          </cell>
        </row>
      </sheetData>
      <sheetData sheetId="5292">
        <row r="1">
          <cell r="B1" t="str">
            <v>220 kV SUB-STATION</v>
          </cell>
        </row>
      </sheetData>
      <sheetData sheetId="5293">
        <row r="1">
          <cell r="B1" t="str">
            <v>220 kV SUB-STATION</v>
          </cell>
        </row>
      </sheetData>
      <sheetData sheetId="5294">
        <row r="1">
          <cell r="B1" t="str">
            <v>220 kV SUB-STATION</v>
          </cell>
        </row>
      </sheetData>
      <sheetData sheetId="5295">
        <row r="1">
          <cell r="B1" t="str">
            <v>220 kV SUB-STATION</v>
          </cell>
        </row>
      </sheetData>
      <sheetData sheetId="5296">
        <row r="1">
          <cell r="B1" t="str">
            <v>220 kV SUB-STATION</v>
          </cell>
        </row>
      </sheetData>
      <sheetData sheetId="5297">
        <row r="1">
          <cell r="B1" t="str">
            <v>220 kV SUB-STATION</v>
          </cell>
        </row>
      </sheetData>
      <sheetData sheetId="5298">
        <row r="1">
          <cell r="B1" t="str">
            <v>220 kV SUB-STATION</v>
          </cell>
        </row>
      </sheetData>
      <sheetData sheetId="5299">
        <row r="1">
          <cell r="B1" t="str">
            <v>220 kV SUB-STATION</v>
          </cell>
        </row>
      </sheetData>
      <sheetData sheetId="5300">
        <row r="1">
          <cell r="B1" t="str">
            <v>220 kV SUB-STATION</v>
          </cell>
        </row>
      </sheetData>
      <sheetData sheetId="5301">
        <row r="1">
          <cell r="B1" t="str">
            <v>220 kV SUB-STATION</v>
          </cell>
        </row>
      </sheetData>
      <sheetData sheetId="5302">
        <row r="1">
          <cell r="B1" t="str">
            <v>220 kV SUB-STATION</v>
          </cell>
        </row>
      </sheetData>
      <sheetData sheetId="5303">
        <row r="1">
          <cell r="B1" t="str">
            <v>220 kV SUB-STATION</v>
          </cell>
        </row>
      </sheetData>
      <sheetData sheetId="5304">
        <row r="1">
          <cell r="B1" t="str">
            <v>220 kV SUB-STATION</v>
          </cell>
        </row>
      </sheetData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>
        <row r="1">
          <cell r="B1" t="str">
            <v>220 kV SUB-STATION</v>
          </cell>
        </row>
      </sheetData>
      <sheetData sheetId="5312">
        <row r="1">
          <cell r="B1" t="str">
            <v>220 kV SUB-STATION</v>
          </cell>
        </row>
      </sheetData>
      <sheetData sheetId="5313">
        <row r="1">
          <cell r="B1" t="str">
            <v>220 kV SUB-STATION</v>
          </cell>
        </row>
      </sheetData>
      <sheetData sheetId="5314">
        <row r="1">
          <cell r="B1" t="str">
            <v>220 kV SUB-STATION</v>
          </cell>
        </row>
      </sheetData>
      <sheetData sheetId="5315">
        <row r="1">
          <cell r="B1" t="str">
            <v>220 kV SUB-STATION</v>
          </cell>
        </row>
      </sheetData>
      <sheetData sheetId="5316">
        <row r="1">
          <cell r="B1" t="str">
            <v>220 kV SUB-STATION</v>
          </cell>
        </row>
      </sheetData>
      <sheetData sheetId="5317">
        <row r="1">
          <cell r="B1" t="str">
            <v>220 kV SUB-STATION</v>
          </cell>
        </row>
      </sheetData>
      <sheetData sheetId="5318">
        <row r="1">
          <cell r="B1" t="str">
            <v>220 kV SUB-STATION</v>
          </cell>
        </row>
      </sheetData>
      <sheetData sheetId="5319">
        <row r="1">
          <cell r="B1" t="str">
            <v>220 kV SUB-STATION</v>
          </cell>
        </row>
      </sheetData>
      <sheetData sheetId="5320">
        <row r="1">
          <cell r="B1" t="str">
            <v>220 kV SUB-STATION</v>
          </cell>
        </row>
      </sheetData>
      <sheetData sheetId="5321">
        <row r="1">
          <cell r="B1" t="str">
            <v>220 kV SUB-STATION</v>
          </cell>
        </row>
      </sheetData>
      <sheetData sheetId="5322">
        <row r="1">
          <cell r="B1" t="str">
            <v>220 kV SUB-STATION</v>
          </cell>
        </row>
      </sheetData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>
        <row r="1">
          <cell r="B1" t="str">
            <v>220 kV SUB-STATION</v>
          </cell>
        </row>
      </sheetData>
      <sheetData sheetId="5335">
        <row r="1">
          <cell r="B1" t="str">
            <v>220 kV SUB-STATION</v>
          </cell>
        </row>
      </sheetData>
      <sheetData sheetId="5336">
        <row r="1">
          <cell r="B1" t="str">
            <v>220 kV SUB-STATION</v>
          </cell>
        </row>
      </sheetData>
      <sheetData sheetId="5337">
        <row r="1">
          <cell r="B1" t="str">
            <v>220 kV SUB-STATION</v>
          </cell>
        </row>
      </sheetData>
      <sheetData sheetId="5338">
        <row r="1">
          <cell r="B1" t="str">
            <v>220 kV SUB-STATION</v>
          </cell>
        </row>
      </sheetData>
      <sheetData sheetId="5339">
        <row r="1">
          <cell r="B1" t="str">
            <v>220 kV SUB-STATION</v>
          </cell>
        </row>
      </sheetData>
      <sheetData sheetId="5340">
        <row r="1">
          <cell r="B1" t="str">
            <v>220 kV SUB-STATION</v>
          </cell>
        </row>
      </sheetData>
      <sheetData sheetId="5341">
        <row r="1">
          <cell r="B1" t="str">
            <v>220 kV SUB-STATION</v>
          </cell>
        </row>
      </sheetData>
      <sheetData sheetId="5342">
        <row r="1">
          <cell r="B1" t="str">
            <v>220 kV SUB-STATION</v>
          </cell>
        </row>
      </sheetData>
      <sheetData sheetId="5343">
        <row r="1">
          <cell r="B1" t="str">
            <v>220 kV SUB-STATION</v>
          </cell>
        </row>
      </sheetData>
      <sheetData sheetId="5344">
        <row r="1">
          <cell r="B1" t="str">
            <v>220 kV SUB-STATION</v>
          </cell>
        </row>
      </sheetData>
      <sheetData sheetId="5345">
        <row r="1">
          <cell r="B1" t="str">
            <v>220 kV SUB-STATION</v>
          </cell>
        </row>
      </sheetData>
      <sheetData sheetId="5346">
        <row r="1">
          <cell r="B1" t="str">
            <v>220 kV SUB-STATION</v>
          </cell>
        </row>
      </sheetData>
      <sheetData sheetId="5347">
        <row r="1">
          <cell r="B1" t="str">
            <v>220 kV SUB-STATION</v>
          </cell>
        </row>
      </sheetData>
      <sheetData sheetId="5348">
        <row r="1">
          <cell r="B1" t="str">
            <v>220 kV SUB-STATION</v>
          </cell>
        </row>
      </sheetData>
      <sheetData sheetId="5349">
        <row r="1">
          <cell r="B1" t="str">
            <v>220 kV SUB-STATION</v>
          </cell>
        </row>
      </sheetData>
      <sheetData sheetId="5350">
        <row r="1">
          <cell r="B1" t="str">
            <v>220 kV SUB-STATION</v>
          </cell>
        </row>
      </sheetData>
      <sheetData sheetId="5351">
        <row r="1">
          <cell r="B1" t="str">
            <v>220 kV SUB-STATION</v>
          </cell>
        </row>
      </sheetData>
      <sheetData sheetId="5352">
        <row r="1">
          <cell r="B1" t="str">
            <v>220 kV SUB-STATION</v>
          </cell>
        </row>
      </sheetData>
      <sheetData sheetId="5353">
        <row r="1">
          <cell r="B1" t="str">
            <v>220 kV SUB-STATION</v>
          </cell>
        </row>
      </sheetData>
      <sheetData sheetId="5354">
        <row r="1">
          <cell r="B1" t="str">
            <v>220 kV SUB-STATION</v>
          </cell>
        </row>
      </sheetData>
      <sheetData sheetId="5355">
        <row r="1">
          <cell r="B1" t="str">
            <v>220 kV SUB-STATION</v>
          </cell>
        </row>
      </sheetData>
      <sheetData sheetId="5356">
        <row r="1">
          <cell r="B1" t="str">
            <v>220 kV SUB-STATION</v>
          </cell>
        </row>
      </sheetData>
      <sheetData sheetId="5357">
        <row r="1">
          <cell r="B1" t="str">
            <v>220 kV SUB-STATION</v>
          </cell>
        </row>
      </sheetData>
      <sheetData sheetId="5358">
        <row r="1">
          <cell r="B1" t="str">
            <v>220 kV SUB-STATION</v>
          </cell>
        </row>
      </sheetData>
      <sheetData sheetId="5359">
        <row r="1">
          <cell r="B1" t="str">
            <v>220 kV SUB-STATION</v>
          </cell>
        </row>
      </sheetData>
      <sheetData sheetId="5360">
        <row r="1">
          <cell r="B1" t="str">
            <v>220 kV SUB-STATION</v>
          </cell>
        </row>
      </sheetData>
      <sheetData sheetId="5361">
        <row r="1">
          <cell r="B1" t="str">
            <v>220 kV SUB-STATION</v>
          </cell>
        </row>
      </sheetData>
      <sheetData sheetId="5362">
        <row r="1">
          <cell r="B1" t="str">
            <v>220 kV SUB-STATION</v>
          </cell>
        </row>
      </sheetData>
      <sheetData sheetId="5363">
        <row r="1">
          <cell r="B1" t="str">
            <v>220 kV SUB-STATION</v>
          </cell>
        </row>
      </sheetData>
      <sheetData sheetId="5364">
        <row r="1">
          <cell r="B1" t="str">
            <v>220 kV SUB-STATION</v>
          </cell>
        </row>
      </sheetData>
      <sheetData sheetId="5365">
        <row r="1">
          <cell r="B1" t="str">
            <v>220 kV SUB-STATION</v>
          </cell>
        </row>
      </sheetData>
      <sheetData sheetId="5366">
        <row r="1">
          <cell r="B1" t="str">
            <v>220 kV SUB-STATION</v>
          </cell>
        </row>
      </sheetData>
      <sheetData sheetId="5367">
        <row r="1">
          <cell r="B1" t="str">
            <v>220 kV SUB-STATION</v>
          </cell>
        </row>
      </sheetData>
      <sheetData sheetId="5368">
        <row r="1">
          <cell r="B1" t="str">
            <v>220 kV SUB-STATION</v>
          </cell>
        </row>
      </sheetData>
      <sheetData sheetId="5369">
        <row r="1">
          <cell r="B1" t="str">
            <v>220 kV SUB-STATION</v>
          </cell>
        </row>
      </sheetData>
      <sheetData sheetId="5370">
        <row r="1">
          <cell r="B1" t="str">
            <v>220 kV SUB-STATION</v>
          </cell>
        </row>
      </sheetData>
      <sheetData sheetId="5371">
        <row r="1">
          <cell r="B1" t="str">
            <v>220 kV SUB-STATION</v>
          </cell>
        </row>
      </sheetData>
      <sheetData sheetId="5372">
        <row r="1">
          <cell r="B1" t="str">
            <v>220 kV SUB-STATION</v>
          </cell>
        </row>
      </sheetData>
      <sheetData sheetId="5373">
        <row r="1">
          <cell r="B1" t="str">
            <v>220 kV SUB-STATION</v>
          </cell>
        </row>
      </sheetData>
      <sheetData sheetId="5374">
        <row r="1">
          <cell r="B1" t="str">
            <v>220 kV SUB-STATION</v>
          </cell>
        </row>
      </sheetData>
      <sheetData sheetId="5375">
        <row r="1">
          <cell r="B1" t="str">
            <v>220 kV SUB-STATION</v>
          </cell>
        </row>
      </sheetData>
      <sheetData sheetId="5376">
        <row r="1">
          <cell r="B1" t="str">
            <v>220 kV SUB-STATION</v>
          </cell>
        </row>
      </sheetData>
      <sheetData sheetId="5377">
        <row r="1">
          <cell r="B1" t="str">
            <v>220 kV SUB-STATION</v>
          </cell>
        </row>
      </sheetData>
      <sheetData sheetId="5378">
        <row r="1">
          <cell r="B1" t="str">
            <v>220 kV SUB-STATION</v>
          </cell>
        </row>
      </sheetData>
      <sheetData sheetId="5379">
        <row r="1">
          <cell r="B1" t="str">
            <v>220 kV SUB-STATION</v>
          </cell>
        </row>
      </sheetData>
      <sheetData sheetId="5380">
        <row r="1">
          <cell r="B1" t="str">
            <v>220 kV SUB-STATION</v>
          </cell>
        </row>
      </sheetData>
      <sheetData sheetId="5381">
        <row r="1">
          <cell r="B1" t="str">
            <v>220 kV SUB-STATION</v>
          </cell>
        </row>
      </sheetData>
      <sheetData sheetId="5382">
        <row r="1">
          <cell r="B1" t="str">
            <v>220 kV SUB-STATION</v>
          </cell>
        </row>
      </sheetData>
      <sheetData sheetId="5383">
        <row r="1">
          <cell r="B1" t="str">
            <v>220 kV SUB-STATION</v>
          </cell>
        </row>
      </sheetData>
      <sheetData sheetId="5384">
        <row r="1">
          <cell r="B1" t="str">
            <v>220 kV SUB-STATION</v>
          </cell>
        </row>
      </sheetData>
      <sheetData sheetId="5385">
        <row r="1">
          <cell r="B1" t="str">
            <v>220 kV SUB-STATION</v>
          </cell>
        </row>
      </sheetData>
      <sheetData sheetId="5386">
        <row r="1">
          <cell r="B1" t="str">
            <v>220 kV SUB-STATION</v>
          </cell>
        </row>
      </sheetData>
      <sheetData sheetId="5387">
        <row r="1">
          <cell r="B1" t="str">
            <v>220 kV SUB-STATION</v>
          </cell>
        </row>
      </sheetData>
      <sheetData sheetId="5388">
        <row r="1">
          <cell r="B1" t="str">
            <v>220 kV SUB-STATION</v>
          </cell>
        </row>
      </sheetData>
      <sheetData sheetId="5389">
        <row r="1">
          <cell r="B1" t="str">
            <v>220 kV SUB-STATION</v>
          </cell>
        </row>
      </sheetData>
      <sheetData sheetId="5390">
        <row r="1">
          <cell r="B1" t="str">
            <v>220 kV SUB-STATION</v>
          </cell>
        </row>
      </sheetData>
      <sheetData sheetId="5391">
        <row r="1">
          <cell r="B1" t="str">
            <v>220 kV SUB-STATION</v>
          </cell>
        </row>
      </sheetData>
      <sheetData sheetId="5392">
        <row r="1">
          <cell r="B1" t="str">
            <v>220 kV SUB-STATION</v>
          </cell>
        </row>
      </sheetData>
      <sheetData sheetId="5393">
        <row r="1">
          <cell r="B1" t="str">
            <v>220 kV SUB-STATION</v>
          </cell>
        </row>
      </sheetData>
      <sheetData sheetId="5394">
        <row r="1">
          <cell r="B1" t="str">
            <v>220 kV SUB-STATION</v>
          </cell>
        </row>
      </sheetData>
      <sheetData sheetId="5395">
        <row r="1">
          <cell r="B1" t="str">
            <v>220 kV SUB-STATION</v>
          </cell>
        </row>
      </sheetData>
      <sheetData sheetId="5396">
        <row r="1">
          <cell r="B1" t="str">
            <v>220 kV SUB-STATION</v>
          </cell>
        </row>
      </sheetData>
      <sheetData sheetId="5397">
        <row r="1">
          <cell r="B1" t="str">
            <v>220 kV SUB-STATION</v>
          </cell>
        </row>
      </sheetData>
      <sheetData sheetId="5398">
        <row r="1">
          <cell r="B1" t="str">
            <v>220 kV SUB-STATION</v>
          </cell>
        </row>
      </sheetData>
      <sheetData sheetId="5399">
        <row r="1">
          <cell r="B1" t="str">
            <v>220 kV SUB-STATION</v>
          </cell>
        </row>
      </sheetData>
      <sheetData sheetId="5400">
        <row r="1">
          <cell r="B1" t="str">
            <v>220 kV SUB-STATION</v>
          </cell>
        </row>
      </sheetData>
      <sheetData sheetId="5401">
        <row r="1">
          <cell r="B1" t="str">
            <v>220 kV SUB-STATION</v>
          </cell>
        </row>
      </sheetData>
      <sheetData sheetId="5402">
        <row r="1">
          <cell r="B1" t="str">
            <v>220 kV SUB-STATION</v>
          </cell>
        </row>
      </sheetData>
      <sheetData sheetId="5403">
        <row r="1">
          <cell r="B1" t="str">
            <v>220 kV SUB-STATION</v>
          </cell>
        </row>
      </sheetData>
      <sheetData sheetId="5404">
        <row r="1">
          <cell r="B1" t="str">
            <v>220 kV SUB-STATION</v>
          </cell>
        </row>
      </sheetData>
      <sheetData sheetId="5405">
        <row r="1">
          <cell r="B1" t="str">
            <v>220 kV SUB-STATION</v>
          </cell>
        </row>
      </sheetData>
      <sheetData sheetId="5406">
        <row r="1">
          <cell r="B1" t="str">
            <v>220 kV SUB-STATION</v>
          </cell>
        </row>
      </sheetData>
      <sheetData sheetId="5407">
        <row r="1">
          <cell r="B1" t="str">
            <v>220 kV SUB-STATION</v>
          </cell>
        </row>
      </sheetData>
      <sheetData sheetId="5408">
        <row r="1">
          <cell r="B1" t="str">
            <v>220 kV SUB-STATION</v>
          </cell>
        </row>
      </sheetData>
      <sheetData sheetId="5409">
        <row r="1">
          <cell r="B1" t="str">
            <v>220 kV SUB-STATION</v>
          </cell>
        </row>
      </sheetData>
      <sheetData sheetId="5410">
        <row r="1">
          <cell r="B1" t="str">
            <v>220 kV SUB-STATION</v>
          </cell>
        </row>
      </sheetData>
      <sheetData sheetId="5411">
        <row r="1">
          <cell r="B1" t="str">
            <v>220 kV SUB-STATION</v>
          </cell>
        </row>
      </sheetData>
      <sheetData sheetId="5412">
        <row r="1">
          <cell r="B1" t="str">
            <v>220 kV SUB-STATION</v>
          </cell>
        </row>
      </sheetData>
      <sheetData sheetId="5413">
        <row r="1">
          <cell r="B1" t="str">
            <v>220 kV SUB-STATION</v>
          </cell>
        </row>
      </sheetData>
      <sheetData sheetId="5414">
        <row r="1">
          <cell r="B1" t="str">
            <v>220 kV SUB-STATION</v>
          </cell>
        </row>
      </sheetData>
      <sheetData sheetId="5415">
        <row r="1">
          <cell r="B1" t="str">
            <v>220 kV SUB-STATION</v>
          </cell>
        </row>
      </sheetData>
      <sheetData sheetId="5416">
        <row r="1">
          <cell r="B1" t="str">
            <v>220 kV SUB-STATION</v>
          </cell>
        </row>
      </sheetData>
      <sheetData sheetId="5417">
        <row r="1">
          <cell r="B1" t="str">
            <v>220 kV SUB-STATION</v>
          </cell>
        </row>
      </sheetData>
      <sheetData sheetId="5418">
        <row r="1">
          <cell r="B1" t="str">
            <v>220 kV SUB-STATION</v>
          </cell>
        </row>
      </sheetData>
      <sheetData sheetId="5419">
        <row r="1">
          <cell r="B1" t="str">
            <v>220 kV SUB-STATION</v>
          </cell>
        </row>
      </sheetData>
      <sheetData sheetId="5420">
        <row r="1">
          <cell r="B1" t="str">
            <v>220 kV SUB-STATION</v>
          </cell>
        </row>
      </sheetData>
      <sheetData sheetId="5421">
        <row r="1">
          <cell r="B1" t="str">
            <v>220 kV SUB-STATION</v>
          </cell>
        </row>
      </sheetData>
      <sheetData sheetId="5422">
        <row r="1">
          <cell r="B1" t="str">
            <v>220 kV SUB-STATION</v>
          </cell>
        </row>
      </sheetData>
      <sheetData sheetId="5423">
        <row r="1">
          <cell r="B1" t="str">
            <v>220 kV SUB-STATION</v>
          </cell>
        </row>
      </sheetData>
      <sheetData sheetId="5424">
        <row r="1">
          <cell r="B1" t="str">
            <v>220 kV SUB-STATION</v>
          </cell>
        </row>
      </sheetData>
      <sheetData sheetId="5425">
        <row r="1">
          <cell r="B1" t="str">
            <v>220 kV SUB-STATION</v>
          </cell>
        </row>
      </sheetData>
      <sheetData sheetId="5426">
        <row r="1">
          <cell r="B1" t="str">
            <v>220 kV SUB-STATION</v>
          </cell>
        </row>
      </sheetData>
      <sheetData sheetId="5427">
        <row r="1">
          <cell r="B1" t="str">
            <v>220 kV SUB-STATION</v>
          </cell>
        </row>
      </sheetData>
      <sheetData sheetId="5428">
        <row r="1">
          <cell r="B1" t="str">
            <v>220 kV SUB-STATION</v>
          </cell>
        </row>
      </sheetData>
      <sheetData sheetId="5429">
        <row r="1">
          <cell r="B1" t="str">
            <v>220 kV SUB-STATION</v>
          </cell>
        </row>
      </sheetData>
      <sheetData sheetId="5430">
        <row r="1">
          <cell r="B1" t="str">
            <v>220 kV SUB-STATION</v>
          </cell>
        </row>
      </sheetData>
      <sheetData sheetId="5431">
        <row r="1">
          <cell r="B1" t="str">
            <v>220 kV SUB-STATION</v>
          </cell>
        </row>
      </sheetData>
      <sheetData sheetId="5432">
        <row r="1">
          <cell r="B1" t="str">
            <v>220 kV SUB-STATION</v>
          </cell>
        </row>
      </sheetData>
      <sheetData sheetId="5433">
        <row r="1">
          <cell r="B1" t="str">
            <v>220 kV SUB-STATION</v>
          </cell>
        </row>
      </sheetData>
      <sheetData sheetId="5434">
        <row r="1">
          <cell r="B1" t="str">
            <v>220 kV SUB-STATION</v>
          </cell>
        </row>
      </sheetData>
      <sheetData sheetId="5435">
        <row r="1">
          <cell r="B1" t="str">
            <v>220 kV SUB-STATION</v>
          </cell>
        </row>
      </sheetData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>
        <row r="1">
          <cell r="B1" t="str">
            <v>220 kV SUB-STATION</v>
          </cell>
        </row>
      </sheetData>
      <sheetData sheetId="5558">
        <row r="1">
          <cell r="B1" t="str">
            <v>220 kV SUB-STATION</v>
          </cell>
        </row>
      </sheetData>
      <sheetData sheetId="5559">
        <row r="1">
          <cell r="B1" t="str">
            <v>220 kV SUB-STATION</v>
          </cell>
        </row>
      </sheetData>
      <sheetData sheetId="5560">
        <row r="1">
          <cell r="B1" t="str">
            <v>220 kV SUB-STATION</v>
          </cell>
        </row>
      </sheetData>
      <sheetData sheetId="5561">
        <row r="1">
          <cell r="B1" t="str">
            <v>220 kV SUB-STATION</v>
          </cell>
        </row>
      </sheetData>
      <sheetData sheetId="5562">
        <row r="1">
          <cell r="B1" t="str">
            <v>220 kV SUB-STATION</v>
          </cell>
        </row>
      </sheetData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>
        <row r="1">
          <cell r="B1" t="str">
            <v>220 kV SUB-STATION</v>
          </cell>
        </row>
      </sheetData>
      <sheetData sheetId="5572">
        <row r="1">
          <cell r="B1" t="str">
            <v>220 kV SUB-STATION</v>
          </cell>
        </row>
      </sheetData>
      <sheetData sheetId="5573">
        <row r="1">
          <cell r="B1" t="str">
            <v>220 kV SUB-STATION</v>
          </cell>
        </row>
      </sheetData>
      <sheetData sheetId="5574">
        <row r="1">
          <cell r="B1" t="str">
            <v>220 kV SUB-STATION</v>
          </cell>
        </row>
      </sheetData>
      <sheetData sheetId="5575">
        <row r="1">
          <cell r="B1" t="str">
            <v>220 kV SUB-STATION</v>
          </cell>
        </row>
      </sheetData>
      <sheetData sheetId="5576">
        <row r="1">
          <cell r="B1" t="str">
            <v>220 kV SUB-STATION</v>
          </cell>
        </row>
      </sheetData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>
        <row r="1">
          <cell r="B1" t="str">
            <v>220 kV SUB-STATION</v>
          </cell>
        </row>
      </sheetData>
      <sheetData sheetId="5590">
        <row r="1">
          <cell r="B1" t="str">
            <v>220 kV SUB-STATION</v>
          </cell>
        </row>
      </sheetData>
      <sheetData sheetId="5591">
        <row r="1">
          <cell r="B1" t="str">
            <v>220 kV SUB-STATION</v>
          </cell>
        </row>
      </sheetData>
      <sheetData sheetId="5592">
        <row r="1">
          <cell r="B1" t="str">
            <v>220 kV SUB-STATION</v>
          </cell>
        </row>
      </sheetData>
      <sheetData sheetId="5593">
        <row r="1">
          <cell r="B1" t="str">
            <v>220 kV SUB-STATION</v>
          </cell>
        </row>
      </sheetData>
      <sheetData sheetId="5594">
        <row r="1">
          <cell r="B1" t="str">
            <v>220 kV SUB-STATION</v>
          </cell>
        </row>
      </sheetData>
      <sheetData sheetId="5595">
        <row r="1">
          <cell r="B1" t="str">
            <v>220 kV SUB-STATION</v>
          </cell>
        </row>
      </sheetData>
      <sheetData sheetId="5596">
        <row r="1">
          <cell r="B1" t="str">
            <v>220 kV SUB-STATION</v>
          </cell>
        </row>
      </sheetData>
      <sheetData sheetId="5597">
        <row r="1">
          <cell r="B1" t="str">
            <v>220 kV SUB-STATION</v>
          </cell>
        </row>
      </sheetData>
      <sheetData sheetId="5598">
        <row r="1">
          <cell r="B1" t="str">
            <v>220 kV SUB-STATION</v>
          </cell>
        </row>
      </sheetData>
      <sheetData sheetId="5599"/>
      <sheetData sheetId="5600"/>
      <sheetData sheetId="5601"/>
      <sheetData sheetId="5602"/>
      <sheetData sheetId="5603">
        <row r="1">
          <cell r="B1" t="str">
            <v>220 kV SUB-STATION</v>
          </cell>
        </row>
      </sheetData>
      <sheetData sheetId="5604">
        <row r="1">
          <cell r="B1" t="str">
            <v>220 kV SUB-STATION</v>
          </cell>
        </row>
      </sheetData>
      <sheetData sheetId="5605">
        <row r="1">
          <cell r="B1" t="str">
            <v>220 kV SUB-STATION</v>
          </cell>
        </row>
      </sheetData>
      <sheetData sheetId="5606">
        <row r="1">
          <cell r="B1" t="str">
            <v>220 kV SUB-STATION</v>
          </cell>
        </row>
      </sheetData>
      <sheetData sheetId="5607">
        <row r="1">
          <cell r="B1" t="str">
            <v>220 kV SUB-STATION</v>
          </cell>
        </row>
      </sheetData>
      <sheetData sheetId="5608">
        <row r="1">
          <cell r="B1" t="str">
            <v>220 kV SUB-STATION</v>
          </cell>
        </row>
      </sheetData>
      <sheetData sheetId="5609">
        <row r="1">
          <cell r="B1" t="str">
            <v>220 kV SUB-STATION</v>
          </cell>
        </row>
      </sheetData>
      <sheetData sheetId="5610">
        <row r="1">
          <cell r="B1" t="str">
            <v>220 kV SUB-STATION</v>
          </cell>
        </row>
      </sheetData>
      <sheetData sheetId="5611">
        <row r="1">
          <cell r="B1" t="str">
            <v>220 kV SUB-STATION</v>
          </cell>
        </row>
      </sheetData>
      <sheetData sheetId="5612">
        <row r="1">
          <cell r="B1" t="str">
            <v>220 kV SUB-STATION</v>
          </cell>
        </row>
      </sheetData>
      <sheetData sheetId="5613"/>
      <sheetData sheetId="5614"/>
      <sheetData sheetId="5615"/>
      <sheetData sheetId="5616"/>
      <sheetData sheetId="5617"/>
      <sheetData sheetId="5618">
        <row r="1">
          <cell r="B1" t="str">
            <v>220 kV SUB-STATION</v>
          </cell>
        </row>
      </sheetData>
      <sheetData sheetId="5619"/>
      <sheetData sheetId="5620"/>
      <sheetData sheetId="5621"/>
      <sheetData sheetId="5622"/>
      <sheetData sheetId="5623"/>
      <sheetData sheetId="5624"/>
      <sheetData sheetId="5625">
        <row r="1">
          <cell r="B1" t="str">
            <v>220 kV SUB-STATION</v>
          </cell>
        </row>
      </sheetData>
      <sheetData sheetId="5626">
        <row r="1">
          <cell r="B1" t="str">
            <v>220 kV SUB-STATION</v>
          </cell>
        </row>
      </sheetData>
      <sheetData sheetId="5627">
        <row r="1">
          <cell r="B1" t="str">
            <v>220 kV SUB-STATION</v>
          </cell>
        </row>
      </sheetData>
      <sheetData sheetId="5628">
        <row r="1">
          <cell r="B1" t="str">
            <v>220 kV SUB-STATION</v>
          </cell>
        </row>
      </sheetData>
      <sheetData sheetId="5629">
        <row r="1">
          <cell r="B1" t="str">
            <v>220 kV SUB-STATION</v>
          </cell>
        </row>
      </sheetData>
      <sheetData sheetId="5630">
        <row r="1">
          <cell r="B1" t="str">
            <v>220 kV SUB-STATION</v>
          </cell>
        </row>
      </sheetData>
      <sheetData sheetId="5631">
        <row r="1">
          <cell r="B1" t="str">
            <v>220 kV SUB-STATION</v>
          </cell>
        </row>
      </sheetData>
      <sheetData sheetId="5632">
        <row r="1">
          <cell r="B1" t="str">
            <v>220 kV SUB-STATION</v>
          </cell>
        </row>
      </sheetData>
      <sheetData sheetId="5633">
        <row r="1">
          <cell r="B1" t="str">
            <v>220 kV SUB-STATION</v>
          </cell>
        </row>
      </sheetData>
      <sheetData sheetId="5634">
        <row r="1">
          <cell r="B1" t="str">
            <v>220 kV SUB-STATION</v>
          </cell>
        </row>
      </sheetData>
      <sheetData sheetId="5635"/>
      <sheetData sheetId="5636"/>
      <sheetData sheetId="5637"/>
      <sheetData sheetId="5638"/>
      <sheetData sheetId="5639">
        <row r="1">
          <cell r="B1" t="str">
            <v>220 kV SUB-STATION</v>
          </cell>
        </row>
      </sheetData>
      <sheetData sheetId="5640">
        <row r="1">
          <cell r="B1" t="str">
            <v>220 kV SUB-STATION</v>
          </cell>
        </row>
      </sheetData>
      <sheetData sheetId="5641">
        <row r="1">
          <cell r="B1" t="str">
            <v>220 kV SUB-STATION</v>
          </cell>
        </row>
      </sheetData>
      <sheetData sheetId="5642">
        <row r="1">
          <cell r="B1" t="str">
            <v>220 kV SUB-STATION</v>
          </cell>
        </row>
      </sheetData>
      <sheetData sheetId="5643">
        <row r="1">
          <cell r="B1" t="str">
            <v>220 kV SUB-STATION</v>
          </cell>
        </row>
      </sheetData>
      <sheetData sheetId="5644">
        <row r="1">
          <cell r="B1" t="str">
            <v>220 kV SUB-STATION</v>
          </cell>
        </row>
      </sheetData>
      <sheetData sheetId="5645">
        <row r="1">
          <cell r="B1" t="str">
            <v>220 kV SUB-STATION</v>
          </cell>
        </row>
      </sheetData>
      <sheetData sheetId="5646">
        <row r="1">
          <cell r="B1" t="str">
            <v>220 kV SUB-STATION</v>
          </cell>
        </row>
      </sheetData>
      <sheetData sheetId="5647">
        <row r="1">
          <cell r="B1" t="str">
            <v>220 kV SUB-STATION</v>
          </cell>
        </row>
      </sheetData>
      <sheetData sheetId="5648">
        <row r="1">
          <cell r="B1" t="str">
            <v>220 kV SUB-STATION</v>
          </cell>
        </row>
      </sheetData>
      <sheetData sheetId="5649"/>
      <sheetData sheetId="5650"/>
      <sheetData sheetId="5651"/>
      <sheetData sheetId="5652"/>
      <sheetData sheetId="5653"/>
      <sheetData sheetId="5654">
        <row r="1">
          <cell r="B1" t="str">
            <v>220 kV SUB-STATION</v>
          </cell>
        </row>
      </sheetData>
      <sheetData sheetId="5655">
        <row r="1">
          <cell r="B1" t="str">
            <v>220 kV SUB-STATION</v>
          </cell>
        </row>
      </sheetData>
      <sheetData sheetId="5656">
        <row r="1">
          <cell r="B1" t="str">
            <v>220 kV SUB-STATION</v>
          </cell>
        </row>
      </sheetData>
      <sheetData sheetId="5657">
        <row r="1">
          <cell r="B1" t="str">
            <v>220 kV SUB-STATION</v>
          </cell>
        </row>
      </sheetData>
      <sheetData sheetId="5658">
        <row r="1">
          <cell r="B1" t="str">
            <v>220 kV SUB-STATION</v>
          </cell>
        </row>
      </sheetData>
      <sheetData sheetId="5659">
        <row r="1">
          <cell r="B1" t="str">
            <v>220 kV SUB-STATION</v>
          </cell>
        </row>
      </sheetData>
      <sheetData sheetId="5660">
        <row r="1">
          <cell r="B1" t="str">
            <v>220 kV SUB-STATION</v>
          </cell>
        </row>
      </sheetData>
      <sheetData sheetId="5661">
        <row r="1">
          <cell r="B1" t="str">
            <v>220 kV SUB-STATION</v>
          </cell>
        </row>
      </sheetData>
      <sheetData sheetId="5662">
        <row r="1">
          <cell r="B1" t="str">
            <v>220 kV SUB-STATION</v>
          </cell>
        </row>
      </sheetData>
      <sheetData sheetId="5663">
        <row r="1">
          <cell r="B1" t="str">
            <v>220 kV SUB-STATION</v>
          </cell>
        </row>
      </sheetData>
      <sheetData sheetId="5664">
        <row r="1">
          <cell r="B1" t="str">
            <v>220 kV SUB-STATION</v>
          </cell>
        </row>
      </sheetData>
      <sheetData sheetId="5665">
        <row r="1">
          <cell r="B1" t="str">
            <v>220 kV SUB-STATION</v>
          </cell>
        </row>
      </sheetData>
      <sheetData sheetId="5666">
        <row r="1">
          <cell r="B1" t="str">
            <v>220 kV SUB-STATION</v>
          </cell>
        </row>
      </sheetData>
      <sheetData sheetId="5667">
        <row r="1">
          <cell r="B1" t="str">
            <v>220 kV SUB-STATION</v>
          </cell>
        </row>
      </sheetData>
      <sheetData sheetId="5668"/>
      <sheetData sheetId="5669">
        <row r="1">
          <cell r="B1" t="str">
            <v>220 kV SUB-STATION</v>
          </cell>
        </row>
      </sheetData>
      <sheetData sheetId="5670">
        <row r="1">
          <cell r="B1" t="str">
            <v>220 kV SUB-STATION</v>
          </cell>
        </row>
      </sheetData>
      <sheetData sheetId="5671">
        <row r="1">
          <cell r="B1" t="str">
            <v>220 kV SUB-STATION</v>
          </cell>
        </row>
      </sheetData>
      <sheetData sheetId="5672">
        <row r="1">
          <cell r="B1" t="str">
            <v>220 kV SUB-STATION</v>
          </cell>
        </row>
      </sheetData>
      <sheetData sheetId="5673">
        <row r="1">
          <cell r="B1" t="str">
            <v>220 kV SUB-STATION</v>
          </cell>
        </row>
      </sheetData>
      <sheetData sheetId="5674">
        <row r="1">
          <cell r="B1" t="str">
            <v>220 kV SUB-STATION</v>
          </cell>
        </row>
      </sheetData>
      <sheetData sheetId="5675">
        <row r="1">
          <cell r="B1" t="str">
            <v>220 kV SUB-STATION</v>
          </cell>
        </row>
      </sheetData>
      <sheetData sheetId="5676">
        <row r="1">
          <cell r="B1" t="str">
            <v>220 kV SUB-STATION</v>
          </cell>
        </row>
      </sheetData>
      <sheetData sheetId="5677">
        <row r="1">
          <cell r="B1" t="str">
            <v>220 kV SUB-STATION</v>
          </cell>
        </row>
      </sheetData>
      <sheetData sheetId="5678">
        <row r="1">
          <cell r="B1" t="str">
            <v>220 kV SUB-STATION</v>
          </cell>
        </row>
      </sheetData>
      <sheetData sheetId="5679">
        <row r="1">
          <cell r="B1" t="str">
            <v>220 kV SUB-STATION</v>
          </cell>
        </row>
      </sheetData>
      <sheetData sheetId="5680">
        <row r="1">
          <cell r="B1" t="str">
            <v>220 kV SUB-STATION</v>
          </cell>
        </row>
      </sheetData>
      <sheetData sheetId="5681">
        <row r="1">
          <cell r="B1" t="str">
            <v>220 kV SUB-STATION</v>
          </cell>
        </row>
      </sheetData>
      <sheetData sheetId="5682"/>
      <sheetData sheetId="5683"/>
      <sheetData sheetId="5684">
        <row r="1">
          <cell r="B1" t="str">
            <v>220 kV SUB-STATION</v>
          </cell>
        </row>
      </sheetData>
      <sheetData sheetId="5685">
        <row r="1">
          <cell r="B1" t="str">
            <v>220 kV SUB-STATION</v>
          </cell>
        </row>
      </sheetData>
      <sheetData sheetId="5686">
        <row r="1">
          <cell r="B1" t="str">
            <v>220 kV SUB-STATION</v>
          </cell>
        </row>
      </sheetData>
      <sheetData sheetId="5687">
        <row r="1">
          <cell r="B1" t="str">
            <v>220 kV SUB-STATION</v>
          </cell>
        </row>
      </sheetData>
      <sheetData sheetId="5688">
        <row r="1">
          <cell r="B1" t="str">
            <v>220 kV SUB-STATION</v>
          </cell>
        </row>
      </sheetData>
      <sheetData sheetId="5689">
        <row r="1">
          <cell r="B1" t="str">
            <v>220 kV SUB-STATION</v>
          </cell>
        </row>
      </sheetData>
      <sheetData sheetId="5690">
        <row r="1">
          <cell r="B1" t="str">
            <v>220 kV SUB-STATION</v>
          </cell>
        </row>
      </sheetData>
      <sheetData sheetId="5691">
        <row r="1">
          <cell r="B1" t="str">
            <v>220 kV SUB-STATION</v>
          </cell>
        </row>
      </sheetData>
      <sheetData sheetId="5692">
        <row r="1">
          <cell r="B1" t="str">
            <v>220 kV SUB-STATION</v>
          </cell>
        </row>
      </sheetData>
      <sheetData sheetId="5693">
        <row r="1">
          <cell r="B1" t="str">
            <v>220 kV SUB-STATION</v>
          </cell>
        </row>
      </sheetData>
      <sheetData sheetId="5694">
        <row r="1">
          <cell r="B1" t="str">
            <v>220 kV SUB-STATION</v>
          </cell>
        </row>
      </sheetData>
      <sheetData sheetId="5695">
        <row r="1">
          <cell r="B1" t="str">
            <v>220 kV SUB-STATION</v>
          </cell>
        </row>
      </sheetData>
      <sheetData sheetId="5696"/>
      <sheetData sheetId="5697">
        <row r="1">
          <cell r="B1" t="str">
            <v>220 kV SUB-STATION</v>
          </cell>
        </row>
      </sheetData>
      <sheetData sheetId="5698">
        <row r="1">
          <cell r="B1" t="str">
            <v>220 kV SUB-STATION</v>
          </cell>
        </row>
      </sheetData>
      <sheetData sheetId="5699">
        <row r="1">
          <cell r="B1" t="str">
            <v>220 kV SUB-STATION</v>
          </cell>
        </row>
      </sheetData>
      <sheetData sheetId="5700">
        <row r="1">
          <cell r="B1" t="str">
            <v>220 kV SUB-STATION</v>
          </cell>
        </row>
      </sheetData>
      <sheetData sheetId="5701">
        <row r="1">
          <cell r="B1" t="str">
            <v>220 kV SUB-STATION</v>
          </cell>
        </row>
      </sheetData>
      <sheetData sheetId="5702">
        <row r="1">
          <cell r="B1" t="str">
            <v>220 kV SUB-STATION</v>
          </cell>
        </row>
      </sheetData>
      <sheetData sheetId="5703">
        <row r="1">
          <cell r="B1" t="str">
            <v>220 kV SUB-STATION</v>
          </cell>
        </row>
      </sheetData>
      <sheetData sheetId="5704">
        <row r="1">
          <cell r="B1" t="str">
            <v>220 kV SUB-STATION</v>
          </cell>
        </row>
      </sheetData>
      <sheetData sheetId="5705">
        <row r="1">
          <cell r="B1" t="str">
            <v>220 kV SUB-STATION</v>
          </cell>
        </row>
      </sheetData>
      <sheetData sheetId="5706">
        <row r="1">
          <cell r="B1" t="str">
            <v>220 kV SUB-STATION</v>
          </cell>
        </row>
      </sheetData>
      <sheetData sheetId="5707">
        <row r="1">
          <cell r="B1" t="str">
            <v>220 kV SUB-STATION</v>
          </cell>
        </row>
      </sheetData>
      <sheetData sheetId="5708">
        <row r="1">
          <cell r="B1" t="str">
            <v>220 kV SUB-STATION</v>
          </cell>
        </row>
      </sheetData>
      <sheetData sheetId="5709">
        <row r="1">
          <cell r="B1" t="str">
            <v>220 kV SUB-STATION</v>
          </cell>
        </row>
      </sheetData>
      <sheetData sheetId="5710">
        <row r="1">
          <cell r="B1" t="str">
            <v>220 kV SUB-STATION</v>
          </cell>
        </row>
      </sheetData>
      <sheetData sheetId="5711">
        <row r="1">
          <cell r="B1" t="str">
            <v>220 kV SUB-STATION</v>
          </cell>
        </row>
      </sheetData>
      <sheetData sheetId="5712">
        <row r="1">
          <cell r="B1" t="str">
            <v>220 kV SUB-STATION</v>
          </cell>
        </row>
      </sheetData>
      <sheetData sheetId="5713">
        <row r="1">
          <cell r="B1" t="str">
            <v>220 kV SUB-STATION</v>
          </cell>
        </row>
      </sheetData>
      <sheetData sheetId="5714">
        <row r="1">
          <cell r="B1" t="str">
            <v>220 kV SUB-STATION</v>
          </cell>
        </row>
      </sheetData>
      <sheetData sheetId="5715">
        <row r="1">
          <cell r="B1" t="str">
            <v>220 kV SUB-STATION</v>
          </cell>
        </row>
      </sheetData>
      <sheetData sheetId="5716">
        <row r="1">
          <cell r="B1" t="str">
            <v>220 kV SUB-STATION</v>
          </cell>
        </row>
      </sheetData>
      <sheetData sheetId="5717">
        <row r="1">
          <cell r="B1" t="str">
            <v>220 kV SUB-STATION</v>
          </cell>
        </row>
      </sheetData>
      <sheetData sheetId="5718"/>
      <sheetData sheetId="5719"/>
      <sheetData sheetId="5720">
        <row r="1">
          <cell r="B1" t="str">
            <v>220 kV SUB-STATION</v>
          </cell>
        </row>
      </sheetData>
      <sheetData sheetId="5721">
        <row r="1">
          <cell r="B1" t="str">
            <v>220 kV SUB-STATION</v>
          </cell>
        </row>
      </sheetData>
      <sheetData sheetId="5722">
        <row r="1">
          <cell r="B1" t="str">
            <v>220 kV SUB-STATION</v>
          </cell>
        </row>
      </sheetData>
      <sheetData sheetId="5723">
        <row r="1">
          <cell r="B1" t="str">
            <v>220 kV SUB-STATION</v>
          </cell>
        </row>
      </sheetData>
      <sheetData sheetId="5724">
        <row r="1">
          <cell r="B1" t="str">
            <v>220 kV SUB-STATION</v>
          </cell>
        </row>
      </sheetData>
      <sheetData sheetId="5725"/>
      <sheetData sheetId="5726"/>
      <sheetData sheetId="5727">
        <row r="1">
          <cell r="B1" t="str">
            <v>220 kV SUB-STATION</v>
          </cell>
        </row>
      </sheetData>
      <sheetData sheetId="5728">
        <row r="1">
          <cell r="B1" t="str">
            <v>220 kV SUB-STATION</v>
          </cell>
        </row>
      </sheetData>
      <sheetData sheetId="5729">
        <row r="1">
          <cell r="B1" t="str">
            <v>220 kV SUB-STATION</v>
          </cell>
        </row>
      </sheetData>
      <sheetData sheetId="5730">
        <row r="1">
          <cell r="B1" t="str">
            <v>220 kV SUB-STATION</v>
          </cell>
        </row>
      </sheetData>
      <sheetData sheetId="5731">
        <row r="1">
          <cell r="B1" t="str">
            <v>220 kV SUB-STATION</v>
          </cell>
        </row>
      </sheetData>
      <sheetData sheetId="5732"/>
      <sheetData sheetId="5733">
        <row r="1">
          <cell r="B1" t="str">
            <v>220 kV SUB-STATION</v>
          </cell>
        </row>
      </sheetData>
      <sheetData sheetId="5734">
        <row r="1">
          <cell r="B1" t="str">
            <v>220 kV SUB-STATION</v>
          </cell>
        </row>
      </sheetData>
      <sheetData sheetId="5735">
        <row r="1">
          <cell r="B1" t="str">
            <v>220 kV SUB-STATION</v>
          </cell>
        </row>
      </sheetData>
      <sheetData sheetId="5736">
        <row r="1">
          <cell r="B1" t="str">
            <v>220 kV SUB-STATION</v>
          </cell>
        </row>
      </sheetData>
      <sheetData sheetId="5737">
        <row r="1">
          <cell r="B1" t="str">
            <v>220 kV SUB-STATION</v>
          </cell>
        </row>
      </sheetData>
      <sheetData sheetId="5738">
        <row r="1">
          <cell r="B1" t="str">
            <v>220 kV SUB-STATION</v>
          </cell>
        </row>
      </sheetData>
      <sheetData sheetId="5739">
        <row r="1">
          <cell r="B1" t="str">
            <v>220 kV SUB-STATION</v>
          </cell>
        </row>
      </sheetData>
      <sheetData sheetId="5740"/>
      <sheetData sheetId="5741">
        <row r="1">
          <cell r="B1" t="str">
            <v>220 kV SUB-STATION</v>
          </cell>
        </row>
      </sheetData>
      <sheetData sheetId="5742">
        <row r="1">
          <cell r="B1" t="str">
            <v>220 kV SUB-STATION</v>
          </cell>
        </row>
      </sheetData>
      <sheetData sheetId="5743">
        <row r="1">
          <cell r="B1" t="str">
            <v>220 kV SUB-STATION</v>
          </cell>
        </row>
      </sheetData>
      <sheetData sheetId="5744">
        <row r="1">
          <cell r="B1" t="str">
            <v>220 kV SUB-STATION</v>
          </cell>
        </row>
      </sheetData>
      <sheetData sheetId="5745">
        <row r="1">
          <cell r="B1" t="str">
            <v>220 kV SUB-STATION</v>
          </cell>
        </row>
      </sheetData>
      <sheetData sheetId="5746">
        <row r="1">
          <cell r="B1" t="str">
            <v>220 kV SUB-STATION</v>
          </cell>
        </row>
      </sheetData>
      <sheetData sheetId="5747">
        <row r="1">
          <cell r="B1" t="str">
            <v>220 kV SUB-STATION</v>
          </cell>
        </row>
      </sheetData>
      <sheetData sheetId="5748">
        <row r="1">
          <cell r="B1" t="str">
            <v>220 kV SUB-STATION</v>
          </cell>
        </row>
      </sheetData>
      <sheetData sheetId="5749">
        <row r="1">
          <cell r="B1" t="str">
            <v>220 kV SUB-STATION</v>
          </cell>
        </row>
      </sheetData>
      <sheetData sheetId="5750">
        <row r="1">
          <cell r="B1" t="str">
            <v>220 kV SUB-STATION</v>
          </cell>
        </row>
      </sheetData>
      <sheetData sheetId="5751">
        <row r="1">
          <cell r="B1" t="str">
            <v>220 kV SUB-STATION</v>
          </cell>
        </row>
      </sheetData>
      <sheetData sheetId="5752">
        <row r="1">
          <cell r="B1" t="str">
            <v>220 kV SUB-STATION</v>
          </cell>
        </row>
      </sheetData>
      <sheetData sheetId="5753">
        <row r="1">
          <cell r="B1" t="str">
            <v>220 kV SUB-STATION</v>
          </cell>
        </row>
      </sheetData>
      <sheetData sheetId="5754"/>
      <sheetData sheetId="5755">
        <row r="1">
          <cell r="B1" t="str">
            <v>220 kV SUB-STATION</v>
          </cell>
        </row>
      </sheetData>
      <sheetData sheetId="5756">
        <row r="1">
          <cell r="B1" t="str">
            <v>220 kV SUB-STATION</v>
          </cell>
        </row>
      </sheetData>
      <sheetData sheetId="5757">
        <row r="1">
          <cell r="B1" t="str">
            <v>220 kV SUB-STATION</v>
          </cell>
        </row>
      </sheetData>
      <sheetData sheetId="5758">
        <row r="1">
          <cell r="B1" t="str">
            <v>220 kV SUB-STATION</v>
          </cell>
        </row>
      </sheetData>
      <sheetData sheetId="5759">
        <row r="1">
          <cell r="B1" t="str">
            <v>220 kV SUB-STATION</v>
          </cell>
        </row>
      </sheetData>
      <sheetData sheetId="5760">
        <row r="1">
          <cell r="B1" t="str">
            <v>220 kV SUB-STATION</v>
          </cell>
        </row>
      </sheetData>
      <sheetData sheetId="5761">
        <row r="1">
          <cell r="B1" t="str">
            <v>220 kV SUB-STATION</v>
          </cell>
        </row>
      </sheetData>
      <sheetData sheetId="5762">
        <row r="1">
          <cell r="B1" t="str">
            <v>220 kV SUB-STATION</v>
          </cell>
        </row>
      </sheetData>
      <sheetData sheetId="5763">
        <row r="1">
          <cell r="B1" t="str">
            <v>220 kV SUB-STATION</v>
          </cell>
        </row>
      </sheetData>
      <sheetData sheetId="5764">
        <row r="1">
          <cell r="B1" t="str">
            <v>220 kV SUB-STATION</v>
          </cell>
        </row>
      </sheetData>
      <sheetData sheetId="5765">
        <row r="1">
          <cell r="B1" t="str">
            <v>220 kV SUB-STATION</v>
          </cell>
        </row>
      </sheetData>
      <sheetData sheetId="5766">
        <row r="1">
          <cell r="B1" t="str">
            <v>220 kV SUB-STATION</v>
          </cell>
        </row>
      </sheetData>
      <sheetData sheetId="5767">
        <row r="1">
          <cell r="B1" t="str">
            <v>220 kV SUB-STATION</v>
          </cell>
        </row>
      </sheetData>
      <sheetData sheetId="5768"/>
      <sheetData sheetId="5769"/>
      <sheetData sheetId="5770"/>
      <sheetData sheetId="5771">
        <row r="1">
          <cell r="B1" t="str">
            <v>220 kV SUB-STATION</v>
          </cell>
        </row>
      </sheetData>
      <sheetData sheetId="5772">
        <row r="1">
          <cell r="B1" t="str">
            <v>220 kV SUB-STATION</v>
          </cell>
        </row>
      </sheetData>
      <sheetData sheetId="5773">
        <row r="1">
          <cell r="B1" t="str">
            <v>220 kV SUB-STATION</v>
          </cell>
        </row>
      </sheetData>
      <sheetData sheetId="5774">
        <row r="1">
          <cell r="B1" t="str">
            <v>220 kV SUB-STATION</v>
          </cell>
        </row>
      </sheetData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>
        <row r="1">
          <cell r="B1" t="str">
            <v>220 kV SUB-STATION</v>
          </cell>
        </row>
      </sheetData>
      <sheetData sheetId="5797">
        <row r="1">
          <cell r="B1" t="str">
            <v>220 kV SUB-STATION</v>
          </cell>
        </row>
      </sheetData>
      <sheetData sheetId="5798">
        <row r="1">
          <cell r="B1" t="str">
            <v>220 kV SUB-STATION</v>
          </cell>
        </row>
      </sheetData>
      <sheetData sheetId="5799">
        <row r="1">
          <cell r="B1" t="str">
            <v>220 kV SUB-STATION</v>
          </cell>
        </row>
      </sheetData>
      <sheetData sheetId="5800"/>
      <sheetData sheetId="5801">
        <row r="1">
          <cell r="B1" t="str">
            <v>220 kV SUB-STATION</v>
          </cell>
        </row>
      </sheetData>
      <sheetData sheetId="5802">
        <row r="1">
          <cell r="B1" t="str">
            <v>220 kV SUB-STATION</v>
          </cell>
        </row>
      </sheetData>
      <sheetData sheetId="5803"/>
      <sheetData sheetId="5804">
        <row r="1">
          <cell r="B1" t="str">
            <v>220 kV SUB-STATION</v>
          </cell>
        </row>
      </sheetData>
      <sheetData sheetId="5805">
        <row r="1">
          <cell r="B1" t="str">
            <v>220 kV SUB-STATION</v>
          </cell>
        </row>
      </sheetData>
      <sheetData sheetId="5806">
        <row r="1">
          <cell r="B1" t="str">
            <v>220 kV SUB-STATION</v>
          </cell>
        </row>
      </sheetData>
      <sheetData sheetId="5807">
        <row r="1">
          <cell r="B1" t="str">
            <v>220 kV SUB-STATION</v>
          </cell>
        </row>
      </sheetData>
      <sheetData sheetId="5808"/>
      <sheetData sheetId="5809"/>
      <sheetData sheetId="5810">
        <row r="1">
          <cell r="B1" t="str">
            <v>220 kV SUB-STATION</v>
          </cell>
        </row>
      </sheetData>
      <sheetData sheetId="5811">
        <row r="1">
          <cell r="B1" t="str">
            <v>220 kV SUB-STATION</v>
          </cell>
        </row>
      </sheetData>
      <sheetData sheetId="5812">
        <row r="1">
          <cell r="B1" t="str">
            <v>220 kV SUB-STATION</v>
          </cell>
        </row>
      </sheetData>
      <sheetData sheetId="5813">
        <row r="1">
          <cell r="B1" t="str">
            <v>220 kV SUB-STATION</v>
          </cell>
        </row>
      </sheetData>
      <sheetData sheetId="5814">
        <row r="1">
          <cell r="B1" t="str">
            <v>220 kV SUB-STATION</v>
          </cell>
        </row>
      </sheetData>
      <sheetData sheetId="5815">
        <row r="1">
          <cell r="B1" t="str">
            <v>220 kV SUB-STATION</v>
          </cell>
        </row>
      </sheetData>
      <sheetData sheetId="5816">
        <row r="1">
          <cell r="B1" t="str">
            <v>220 kV SUB-STATION</v>
          </cell>
        </row>
      </sheetData>
      <sheetData sheetId="5817">
        <row r="1">
          <cell r="B1" t="str">
            <v>220 kV SUB-STATION</v>
          </cell>
        </row>
      </sheetData>
      <sheetData sheetId="5818">
        <row r="1">
          <cell r="B1" t="str">
            <v>220 kV SUB-STATION</v>
          </cell>
        </row>
      </sheetData>
      <sheetData sheetId="5819">
        <row r="1">
          <cell r="B1" t="str">
            <v>220 kV SUB-STATION</v>
          </cell>
        </row>
      </sheetData>
      <sheetData sheetId="5820">
        <row r="1">
          <cell r="B1" t="str">
            <v>220 kV SUB-STATION</v>
          </cell>
        </row>
      </sheetData>
      <sheetData sheetId="5821">
        <row r="1">
          <cell r="B1" t="str">
            <v>220 kV SUB-STATION</v>
          </cell>
        </row>
      </sheetData>
      <sheetData sheetId="5822">
        <row r="1">
          <cell r="B1" t="str">
            <v>220 kV SUB-STATION</v>
          </cell>
        </row>
      </sheetData>
      <sheetData sheetId="5823"/>
      <sheetData sheetId="5824"/>
      <sheetData sheetId="5825"/>
      <sheetData sheetId="5826">
        <row r="1">
          <cell r="B1" t="str">
            <v>220 kV SUB-STATION</v>
          </cell>
        </row>
      </sheetData>
      <sheetData sheetId="5827">
        <row r="1">
          <cell r="B1" t="str">
            <v>220 kV SUB-STATION</v>
          </cell>
        </row>
      </sheetData>
      <sheetData sheetId="5828">
        <row r="1">
          <cell r="B1" t="str">
            <v>220 kV SUB-STATION</v>
          </cell>
        </row>
      </sheetData>
      <sheetData sheetId="5829"/>
      <sheetData sheetId="5830">
        <row r="1">
          <cell r="B1" t="str">
            <v>220 kV SUB-STATION</v>
          </cell>
        </row>
      </sheetData>
      <sheetData sheetId="5831">
        <row r="1">
          <cell r="B1" t="str">
            <v>220 kV SUB-STATION</v>
          </cell>
        </row>
      </sheetData>
      <sheetData sheetId="5832">
        <row r="1">
          <cell r="B1" t="str">
            <v>220 kV SUB-STATION</v>
          </cell>
        </row>
      </sheetData>
      <sheetData sheetId="5833">
        <row r="1">
          <cell r="B1" t="str">
            <v>220 kV SUB-STATION</v>
          </cell>
        </row>
      </sheetData>
      <sheetData sheetId="5834">
        <row r="1">
          <cell r="B1" t="str">
            <v>220 kV SUB-STATION</v>
          </cell>
        </row>
      </sheetData>
      <sheetData sheetId="5835">
        <row r="1">
          <cell r="B1" t="str">
            <v>220 kV SUB-STATION</v>
          </cell>
        </row>
      </sheetData>
      <sheetData sheetId="5836">
        <row r="1">
          <cell r="B1" t="str">
            <v>220 kV SUB-STATION</v>
          </cell>
        </row>
      </sheetData>
      <sheetData sheetId="5837">
        <row r="1">
          <cell r="B1" t="str">
            <v>220 kV SUB-STATION</v>
          </cell>
        </row>
      </sheetData>
      <sheetData sheetId="5838">
        <row r="1">
          <cell r="B1" t="str">
            <v>220 kV SUB-STATION</v>
          </cell>
        </row>
      </sheetData>
      <sheetData sheetId="5839">
        <row r="1">
          <cell r="B1" t="str">
            <v>220 kV SUB-STATION</v>
          </cell>
        </row>
      </sheetData>
      <sheetData sheetId="5840">
        <row r="1">
          <cell r="B1" t="str">
            <v>220 kV SUB-STATION</v>
          </cell>
        </row>
      </sheetData>
      <sheetData sheetId="5841">
        <row r="1">
          <cell r="B1" t="str">
            <v>220 kV SUB-STATION</v>
          </cell>
        </row>
      </sheetData>
      <sheetData sheetId="5842">
        <row r="1">
          <cell r="B1" t="str">
            <v>220 kV SUB-STATION</v>
          </cell>
        </row>
      </sheetData>
      <sheetData sheetId="5843">
        <row r="1">
          <cell r="B1" t="str">
            <v>220 kV SUB-STATION</v>
          </cell>
        </row>
      </sheetData>
      <sheetData sheetId="5844"/>
      <sheetData sheetId="5845">
        <row r="1">
          <cell r="B1" t="str">
            <v>220 kV SUB-STATION</v>
          </cell>
        </row>
      </sheetData>
      <sheetData sheetId="5846">
        <row r="1">
          <cell r="B1" t="str">
            <v>220 kV SUB-STATION</v>
          </cell>
        </row>
      </sheetData>
      <sheetData sheetId="5847">
        <row r="1">
          <cell r="B1" t="str">
            <v>220 kV SUB-STATION</v>
          </cell>
        </row>
      </sheetData>
      <sheetData sheetId="5848">
        <row r="1">
          <cell r="B1" t="str">
            <v>220 kV SUB-STATION</v>
          </cell>
        </row>
      </sheetData>
      <sheetData sheetId="5849">
        <row r="1">
          <cell r="B1" t="str">
            <v>220 kV SUB-STATION</v>
          </cell>
        </row>
      </sheetData>
      <sheetData sheetId="5850">
        <row r="1">
          <cell r="B1" t="str">
            <v>220 kV SUB-STATION</v>
          </cell>
        </row>
      </sheetData>
      <sheetData sheetId="5851">
        <row r="1">
          <cell r="B1" t="str">
            <v>220 kV SUB-STATION</v>
          </cell>
        </row>
      </sheetData>
      <sheetData sheetId="5852">
        <row r="1">
          <cell r="B1" t="str">
            <v>220 kV SUB-STATION</v>
          </cell>
        </row>
      </sheetData>
      <sheetData sheetId="5853">
        <row r="1">
          <cell r="B1" t="str">
            <v>220 kV SUB-STATION</v>
          </cell>
        </row>
      </sheetData>
      <sheetData sheetId="5854">
        <row r="1">
          <cell r="B1" t="str">
            <v>220 kV SUB-STATION</v>
          </cell>
        </row>
      </sheetData>
      <sheetData sheetId="5855">
        <row r="1">
          <cell r="B1" t="str">
            <v>220 kV SUB-STATION</v>
          </cell>
        </row>
      </sheetData>
      <sheetData sheetId="5856">
        <row r="1">
          <cell r="B1" t="str">
            <v>220 kV SUB-STATION</v>
          </cell>
        </row>
      </sheetData>
      <sheetData sheetId="5857">
        <row r="1">
          <cell r="B1" t="str">
            <v>220 kV SUB-STATION</v>
          </cell>
        </row>
      </sheetData>
      <sheetData sheetId="5858">
        <row r="1">
          <cell r="B1" t="str">
            <v>220 kV SUB-STATION</v>
          </cell>
        </row>
      </sheetData>
      <sheetData sheetId="5859">
        <row r="1">
          <cell r="B1" t="str">
            <v>220 kV SUB-STATION</v>
          </cell>
        </row>
      </sheetData>
      <sheetData sheetId="5860">
        <row r="1">
          <cell r="B1" t="str">
            <v>220 kV SUB-STATION</v>
          </cell>
        </row>
      </sheetData>
      <sheetData sheetId="5861">
        <row r="1">
          <cell r="B1" t="str">
            <v>220 kV SUB-STATION</v>
          </cell>
        </row>
      </sheetData>
      <sheetData sheetId="5862">
        <row r="1">
          <cell r="B1" t="str">
            <v>220 kV SUB-STATION</v>
          </cell>
        </row>
      </sheetData>
      <sheetData sheetId="5863">
        <row r="1">
          <cell r="B1" t="str">
            <v>220 kV SUB-STATION</v>
          </cell>
        </row>
      </sheetData>
      <sheetData sheetId="5864">
        <row r="1">
          <cell r="B1" t="str">
            <v>220 kV SUB-STATION</v>
          </cell>
        </row>
      </sheetData>
      <sheetData sheetId="5865">
        <row r="1">
          <cell r="B1" t="str">
            <v>220 kV SUB-STATION</v>
          </cell>
        </row>
      </sheetData>
      <sheetData sheetId="5866">
        <row r="1">
          <cell r="B1" t="str">
            <v>220 kV SUB-STATION</v>
          </cell>
        </row>
      </sheetData>
      <sheetData sheetId="5867">
        <row r="1">
          <cell r="B1" t="str">
            <v>220 kV SUB-STATION</v>
          </cell>
        </row>
      </sheetData>
      <sheetData sheetId="5868">
        <row r="1">
          <cell r="B1" t="str">
            <v>220 kV SUB-STATION</v>
          </cell>
        </row>
      </sheetData>
      <sheetData sheetId="5869">
        <row r="1">
          <cell r="B1" t="str">
            <v>220 kV SUB-STATION</v>
          </cell>
        </row>
      </sheetData>
      <sheetData sheetId="5870">
        <row r="1">
          <cell r="B1" t="str">
            <v>220 kV SUB-STATION</v>
          </cell>
        </row>
      </sheetData>
      <sheetData sheetId="5871">
        <row r="1">
          <cell r="B1" t="str">
            <v>220 kV SUB-STATION</v>
          </cell>
        </row>
      </sheetData>
      <sheetData sheetId="5872">
        <row r="1">
          <cell r="B1" t="str">
            <v>220 kV SUB-STATION</v>
          </cell>
        </row>
      </sheetData>
      <sheetData sheetId="5873">
        <row r="1">
          <cell r="B1" t="str">
            <v>220 kV SUB-STATION</v>
          </cell>
        </row>
      </sheetData>
      <sheetData sheetId="5874">
        <row r="1">
          <cell r="B1" t="str">
            <v>220 kV SUB-STATION</v>
          </cell>
        </row>
      </sheetData>
      <sheetData sheetId="5875">
        <row r="1">
          <cell r="B1" t="str">
            <v>220 kV SUB-STATION</v>
          </cell>
        </row>
      </sheetData>
      <sheetData sheetId="5876">
        <row r="1">
          <cell r="B1" t="str">
            <v>220 kV SUB-STATION</v>
          </cell>
        </row>
      </sheetData>
      <sheetData sheetId="5877">
        <row r="1">
          <cell r="B1" t="str">
            <v>220 kV SUB-STATION</v>
          </cell>
        </row>
      </sheetData>
      <sheetData sheetId="5878">
        <row r="1">
          <cell r="B1" t="str">
            <v>220 kV SUB-STATION</v>
          </cell>
        </row>
      </sheetData>
      <sheetData sheetId="5879">
        <row r="1">
          <cell r="B1" t="str">
            <v>220 kV SUB-STATION</v>
          </cell>
        </row>
      </sheetData>
      <sheetData sheetId="5880">
        <row r="1">
          <cell r="B1" t="str">
            <v>220 kV SUB-STATION</v>
          </cell>
        </row>
      </sheetData>
      <sheetData sheetId="5881">
        <row r="1">
          <cell r="B1" t="str">
            <v>220 kV SUB-STATION</v>
          </cell>
        </row>
      </sheetData>
      <sheetData sheetId="5882">
        <row r="1">
          <cell r="B1" t="str">
            <v>220 kV SUB-STATION</v>
          </cell>
        </row>
      </sheetData>
      <sheetData sheetId="5883">
        <row r="1">
          <cell r="B1" t="str">
            <v>220 kV SUB-STATION</v>
          </cell>
        </row>
      </sheetData>
      <sheetData sheetId="5884">
        <row r="1">
          <cell r="B1" t="str">
            <v>220 kV SUB-STATION</v>
          </cell>
        </row>
      </sheetData>
      <sheetData sheetId="5885">
        <row r="1">
          <cell r="B1" t="str">
            <v>220 kV SUB-STATION</v>
          </cell>
        </row>
      </sheetData>
      <sheetData sheetId="5886">
        <row r="1">
          <cell r="B1" t="str">
            <v>220 kV SUB-STATION</v>
          </cell>
        </row>
      </sheetData>
      <sheetData sheetId="5887">
        <row r="1">
          <cell r="B1" t="str">
            <v>220 kV SUB-STATION</v>
          </cell>
        </row>
      </sheetData>
      <sheetData sheetId="5888">
        <row r="1">
          <cell r="B1" t="str">
            <v>220 kV SUB-STATION</v>
          </cell>
        </row>
      </sheetData>
      <sheetData sheetId="5889">
        <row r="1">
          <cell r="B1" t="str">
            <v>220 kV SUB-STATION</v>
          </cell>
        </row>
      </sheetData>
      <sheetData sheetId="5890">
        <row r="1">
          <cell r="B1" t="str">
            <v>220 kV SUB-STATION</v>
          </cell>
        </row>
      </sheetData>
      <sheetData sheetId="5891">
        <row r="1">
          <cell r="B1" t="str">
            <v>220 kV SUB-STATION</v>
          </cell>
        </row>
      </sheetData>
      <sheetData sheetId="5892">
        <row r="1">
          <cell r="B1" t="str">
            <v>220 kV SUB-STATION</v>
          </cell>
        </row>
      </sheetData>
      <sheetData sheetId="5893">
        <row r="1">
          <cell r="B1" t="str">
            <v>220 kV SUB-STATION</v>
          </cell>
        </row>
      </sheetData>
      <sheetData sheetId="5894">
        <row r="1">
          <cell r="B1" t="str">
            <v>220 kV SUB-STATION</v>
          </cell>
        </row>
      </sheetData>
      <sheetData sheetId="5895">
        <row r="1">
          <cell r="B1" t="str">
            <v>220 kV SUB-STATION</v>
          </cell>
        </row>
      </sheetData>
      <sheetData sheetId="5896">
        <row r="1">
          <cell r="B1" t="str">
            <v>220 kV SUB-STATION</v>
          </cell>
        </row>
      </sheetData>
      <sheetData sheetId="5897">
        <row r="1">
          <cell r="B1" t="str">
            <v>220 kV SUB-STATION</v>
          </cell>
        </row>
      </sheetData>
      <sheetData sheetId="5898">
        <row r="1">
          <cell r="B1" t="str">
            <v>220 kV SUB-STATION</v>
          </cell>
        </row>
      </sheetData>
      <sheetData sheetId="5899">
        <row r="1">
          <cell r="B1" t="str">
            <v>220 kV SUB-STATION</v>
          </cell>
        </row>
      </sheetData>
      <sheetData sheetId="5900">
        <row r="1">
          <cell r="B1" t="str">
            <v>220 kV SUB-STATION</v>
          </cell>
        </row>
      </sheetData>
      <sheetData sheetId="5901">
        <row r="1">
          <cell r="B1" t="str">
            <v>220 kV SUB-STATION</v>
          </cell>
        </row>
      </sheetData>
      <sheetData sheetId="5902">
        <row r="1">
          <cell r="B1" t="str">
            <v>220 kV SUB-STATION</v>
          </cell>
        </row>
      </sheetData>
      <sheetData sheetId="5903">
        <row r="1">
          <cell r="B1" t="str">
            <v>220 kV SUB-STATION</v>
          </cell>
        </row>
      </sheetData>
      <sheetData sheetId="5904">
        <row r="1">
          <cell r="B1" t="str">
            <v>220 kV SUB-STATION</v>
          </cell>
        </row>
      </sheetData>
      <sheetData sheetId="5905">
        <row r="1">
          <cell r="B1" t="str">
            <v>220 kV SUB-STATION</v>
          </cell>
        </row>
      </sheetData>
      <sheetData sheetId="5906">
        <row r="1">
          <cell r="B1" t="str">
            <v>220 kV SUB-STATION</v>
          </cell>
        </row>
      </sheetData>
      <sheetData sheetId="5907">
        <row r="1">
          <cell r="B1" t="str">
            <v>220 kV SUB-STATION</v>
          </cell>
        </row>
      </sheetData>
      <sheetData sheetId="5908">
        <row r="1">
          <cell r="B1" t="str">
            <v>220 kV SUB-STATION</v>
          </cell>
        </row>
      </sheetData>
      <sheetData sheetId="5909">
        <row r="1">
          <cell r="B1" t="str">
            <v>220 kV SUB-STATION</v>
          </cell>
        </row>
      </sheetData>
      <sheetData sheetId="5910">
        <row r="1">
          <cell r="B1" t="str">
            <v>220 kV SUB-STATION</v>
          </cell>
        </row>
      </sheetData>
      <sheetData sheetId="5911">
        <row r="1">
          <cell r="B1" t="str">
            <v>220 kV SUB-STATION</v>
          </cell>
        </row>
      </sheetData>
      <sheetData sheetId="5912">
        <row r="1">
          <cell r="B1" t="str">
            <v>220 kV SUB-STATION</v>
          </cell>
        </row>
      </sheetData>
      <sheetData sheetId="5913">
        <row r="1">
          <cell r="B1" t="str">
            <v>220 kV SUB-STATION</v>
          </cell>
        </row>
      </sheetData>
      <sheetData sheetId="5914">
        <row r="1">
          <cell r="B1" t="str">
            <v>220 kV SUB-STATION</v>
          </cell>
        </row>
      </sheetData>
      <sheetData sheetId="5915">
        <row r="1">
          <cell r="B1" t="str">
            <v>220 kV SUB-STATION</v>
          </cell>
        </row>
      </sheetData>
      <sheetData sheetId="5916">
        <row r="1">
          <cell r="B1" t="str">
            <v>220 kV SUB-STATION</v>
          </cell>
        </row>
      </sheetData>
      <sheetData sheetId="5917">
        <row r="1">
          <cell r="B1" t="str">
            <v>220 kV SUB-STATION</v>
          </cell>
        </row>
      </sheetData>
      <sheetData sheetId="5918">
        <row r="1">
          <cell r="B1" t="str">
            <v>220 kV SUB-STATION</v>
          </cell>
        </row>
      </sheetData>
      <sheetData sheetId="5919">
        <row r="1">
          <cell r="B1" t="str">
            <v>220 kV SUB-STATION</v>
          </cell>
        </row>
      </sheetData>
      <sheetData sheetId="5920">
        <row r="1">
          <cell r="B1" t="str">
            <v>220 kV SUB-STATION</v>
          </cell>
        </row>
      </sheetData>
      <sheetData sheetId="5921">
        <row r="1">
          <cell r="B1" t="str">
            <v>220 kV SUB-STATION</v>
          </cell>
        </row>
      </sheetData>
      <sheetData sheetId="5922">
        <row r="1">
          <cell r="B1" t="str">
            <v>220 kV SUB-STATION</v>
          </cell>
        </row>
      </sheetData>
      <sheetData sheetId="5923">
        <row r="1">
          <cell r="B1" t="str">
            <v>220 kV SUB-STATION</v>
          </cell>
        </row>
      </sheetData>
      <sheetData sheetId="5924">
        <row r="1">
          <cell r="B1" t="str">
            <v>220 kV SUB-STATION</v>
          </cell>
        </row>
      </sheetData>
      <sheetData sheetId="5925">
        <row r="1">
          <cell r="B1" t="str">
            <v>220 kV SUB-STATION</v>
          </cell>
        </row>
      </sheetData>
      <sheetData sheetId="5926">
        <row r="1">
          <cell r="B1" t="str">
            <v>220 kV SUB-STATION</v>
          </cell>
        </row>
      </sheetData>
      <sheetData sheetId="5927">
        <row r="1">
          <cell r="B1" t="str">
            <v>220 kV SUB-STATION</v>
          </cell>
        </row>
      </sheetData>
      <sheetData sheetId="5928">
        <row r="1">
          <cell r="B1" t="str">
            <v>220 kV SUB-STATION</v>
          </cell>
        </row>
      </sheetData>
      <sheetData sheetId="5929">
        <row r="1">
          <cell r="B1" t="str">
            <v>220 kV SUB-STATION</v>
          </cell>
        </row>
      </sheetData>
      <sheetData sheetId="5930">
        <row r="1">
          <cell r="B1" t="str">
            <v>220 kV SUB-STATION</v>
          </cell>
        </row>
      </sheetData>
      <sheetData sheetId="5931">
        <row r="1">
          <cell r="B1" t="str">
            <v>220 kV SUB-STATION</v>
          </cell>
        </row>
      </sheetData>
      <sheetData sheetId="5932">
        <row r="1">
          <cell r="B1" t="str">
            <v>220 kV SUB-STATION</v>
          </cell>
        </row>
      </sheetData>
      <sheetData sheetId="5933">
        <row r="1">
          <cell r="B1" t="str">
            <v>220 kV SUB-STATION</v>
          </cell>
        </row>
      </sheetData>
      <sheetData sheetId="5934">
        <row r="1">
          <cell r="B1" t="str">
            <v>220 kV SUB-STATION</v>
          </cell>
        </row>
      </sheetData>
      <sheetData sheetId="5935">
        <row r="1">
          <cell r="B1" t="str">
            <v>220 kV SUB-STATION</v>
          </cell>
        </row>
      </sheetData>
      <sheetData sheetId="5936">
        <row r="1">
          <cell r="B1" t="str">
            <v>220 kV SUB-STATION</v>
          </cell>
        </row>
      </sheetData>
      <sheetData sheetId="5937">
        <row r="1">
          <cell r="B1" t="str">
            <v>220 kV SUB-STATION</v>
          </cell>
        </row>
      </sheetData>
      <sheetData sheetId="5938">
        <row r="1">
          <cell r="B1" t="str">
            <v>220 kV SUB-STATION</v>
          </cell>
        </row>
      </sheetData>
      <sheetData sheetId="5939">
        <row r="1">
          <cell r="B1" t="str">
            <v>220 kV SUB-STATION</v>
          </cell>
        </row>
      </sheetData>
      <sheetData sheetId="5940">
        <row r="1">
          <cell r="B1" t="str">
            <v>220 kV SUB-STATION</v>
          </cell>
        </row>
      </sheetData>
      <sheetData sheetId="5941">
        <row r="1">
          <cell r="B1" t="str">
            <v>220 kV SUB-STATION</v>
          </cell>
        </row>
      </sheetData>
      <sheetData sheetId="5942">
        <row r="1">
          <cell r="B1" t="str">
            <v>220 kV SUB-STATION</v>
          </cell>
        </row>
      </sheetData>
      <sheetData sheetId="5943">
        <row r="1">
          <cell r="B1" t="str">
            <v>220 kV SUB-STATION</v>
          </cell>
        </row>
      </sheetData>
      <sheetData sheetId="5944">
        <row r="1">
          <cell r="B1" t="str">
            <v>220 kV SUB-STATION</v>
          </cell>
        </row>
      </sheetData>
      <sheetData sheetId="5945">
        <row r="1">
          <cell r="B1" t="str">
            <v>220 kV SUB-STATION</v>
          </cell>
        </row>
      </sheetData>
      <sheetData sheetId="5946">
        <row r="1">
          <cell r="B1" t="str">
            <v>220 kV SUB-STATION</v>
          </cell>
        </row>
      </sheetData>
      <sheetData sheetId="5947">
        <row r="1">
          <cell r="B1" t="str">
            <v>220 kV SUB-STATION</v>
          </cell>
        </row>
      </sheetData>
      <sheetData sheetId="5948">
        <row r="1">
          <cell r="B1" t="str">
            <v>220 kV SUB-STATION</v>
          </cell>
        </row>
      </sheetData>
      <sheetData sheetId="5949">
        <row r="1">
          <cell r="B1" t="str">
            <v>220 kV SUB-STATION</v>
          </cell>
        </row>
      </sheetData>
      <sheetData sheetId="5950">
        <row r="1">
          <cell r="B1" t="str">
            <v>220 kV SUB-STATION</v>
          </cell>
        </row>
      </sheetData>
      <sheetData sheetId="5951">
        <row r="1">
          <cell r="B1" t="str">
            <v>220 kV SUB-STATION</v>
          </cell>
        </row>
      </sheetData>
      <sheetData sheetId="5952">
        <row r="1">
          <cell r="B1" t="str">
            <v>220 kV SUB-STATION</v>
          </cell>
        </row>
      </sheetData>
      <sheetData sheetId="5953">
        <row r="1">
          <cell r="B1" t="str">
            <v>220 kV SUB-STATION</v>
          </cell>
        </row>
      </sheetData>
      <sheetData sheetId="5954">
        <row r="1">
          <cell r="B1" t="str">
            <v>220 kV SUB-STATION</v>
          </cell>
        </row>
      </sheetData>
      <sheetData sheetId="5955">
        <row r="1">
          <cell r="B1" t="str">
            <v>220 kV SUB-STATION</v>
          </cell>
        </row>
      </sheetData>
      <sheetData sheetId="5956">
        <row r="1">
          <cell r="B1" t="str">
            <v>220 kV SUB-STATION</v>
          </cell>
        </row>
      </sheetData>
      <sheetData sheetId="5957">
        <row r="1">
          <cell r="B1" t="str">
            <v>220 kV SUB-STATION</v>
          </cell>
        </row>
      </sheetData>
      <sheetData sheetId="5958">
        <row r="1">
          <cell r="B1" t="str">
            <v>220 kV SUB-STATION</v>
          </cell>
        </row>
      </sheetData>
      <sheetData sheetId="5959">
        <row r="1">
          <cell r="B1" t="str">
            <v>220 kV SUB-STATION</v>
          </cell>
        </row>
      </sheetData>
      <sheetData sheetId="5960">
        <row r="1">
          <cell r="B1" t="str">
            <v>220 kV SUB-STATION</v>
          </cell>
        </row>
      </sheetData>
      <sheetData sheetId="5961">
        <row r="1">
          <cell r="B1" t="str">
            <v>220 kV SUB-STATION</v>
          </cell>
        </row>
      </sheetData>
      <sheetData sheetId="5962">
        <row r="1">
          <cell r="B1" t="str">
            <v>220 kV SUB-STATION</v>
          </cell>
        </row>
      </sheetData>
      <sheetData sheetId="5963">
        <row r="1">
          <cell r="B1" t="str">
            <v>220 kV SUB-STATION</v>
          </cell>
        </row>
      </sheetData>
      <sheetData sheetId="5964">
        <row r="1">
          <cell r="B1" t="str">
            <v>220 kV SUB-STATION</v>
          </cell>
        </row>
      </sheetData>
      <sheetData sheetId="5965">
        <row r="1">
          <cell r="B1" t="str">
            <v>220 kV SUB-STATION</v>
          </cell>
        </row>
      </sheetData>
      <sheetData sheetId="5966">
        <row r="1">
          <cell r="B1" t="str">
            <v>220 kV SUB-STATION</v>
          </cell>
        </row>
      </sheetData>
      <sheetData sheetId="5967">
        <row r="1">
          <cell r="B1" t="str">
            <v>220 kV SUB-STATION</v>
          </cell>
        </row>
      </sheetData>
      <sheetData sheetId="5968">
        <row r="1">
          <cell r="B1" t="str">
            <v>220 kV SUB-STATION</v>
          </cell>
        </row>
      </sheetData>
      <sheetData sheetId="5969">
        <row r="1">
          <cell r="B1" t="str">
            <v>220 kV SUB-STATION</v>
          </cell>
        </row>
      </sheetData>
      <sheetData sheetId="5970">
        <row r="1">
          <cell r="B1" t="str">
            <v>220 kV SUB-STATION</v>
          </cell>
        </row>
      </sheetData>
      <sheetData sheetId="5971">
        <row r="1">
          <cell r="B1" t="str">
            <v>220 kV SUB-STATION</v>
          </cell>
        </row>
      </sheetData>
      <sheetData sheetId="5972">
        <row r="1">
          <cell r="B1" t="str">
            <v>220 kV SUB-STATION</v>
          </cell>
        </row>
      </sheetData>
      <sheetData sheetId="5973">
        <row r="1">
          <cell r="B1" t="str">
            <v>220 kV SUB-STATION</v>
          </cell>
        </row>
      </sheetData>
      <sheetData sheetId="5974">
        <row r="1">
          <cell r="B1" t="str">
            <v>220 kV SUB-STATION</v>
          </cell>
        </row>
      </sheetData>
      <sheetData sheetId="5975">
        <row r="1">
          <cell r="B1" t="str">
            <v>220 kV SUB-STATION</v>
          </cell>
        </row>
      </sheetData>
      <sheetData sheetId="5976">
        <row r="1">
          <cell r="B1" t="str">
            <v>220 kV SUB-STATION</v>
          </cell>
        </row>
      </sheetData>
      <sheetData sheetId="5977">
        <row r="1">
          <cell r="B1" t="str">
            <v>220 kV SUB-STATION</v>
          </cell>
        </row>
      </sheetData>
      <sheetData sheetId="5978">
        <row r="1">
          <cell r="B1" t="str">
            <v>220 kV SUB-STATION</v>
          </cell>
        </row>
      </sheetData>
      <sheetData sheetId="5979">
        <row r="1">
          <cell r="B1" t="str">
            <v>220 kV SUB-STATION</v>
          </cell>
        </row>
      </sheetData>
      <sheetData sheetId="5980">
        <row r="1">
          <cell r="B1" t="str">
            <v>220 kV SUB-STATION</v>
          </cell>
        </row>
      </sheetData>
      <sheetData sheetId="5981">
        <row r="1">
          <cell r="B1" t="str">
            <v>220 kV SUB-STATION</v>
          </cell>
        </row>
      </sheetData>
      <sheetData sheetId="5982">
        <row r="1">
          <cell r="B1" t="str">
            <v>220 kV SUB-STATION</v>
          </cell>
        </row>
      </sheetData>
      <sheetData sheetId="5983">
        <row r="1">
          <cell r="B1" t="str">
            <v>220 kV SUB-STATION</v>
          </cell>
        </row>
      </sheetData>
      <sheetData sheetId="5984">
        <row r="1">
          <cell r="B1" t="str">
            <v>220 kV SUB-STATION</v>
          </cell>
        </row>
      </sheetData>
      <sheetData sheetId="5985">
        <row r="1">
          <cell r="B1" t="str">
            <v>220 kV SUB-STATION</v>
          </cell>
        </row>
      </sheetData>
      <sheetData sheetId="5986">
        <row r="1">
          <cell r="B1" t="str">
            <v>220 kV SUB-STATION</v>
          </cell>
        </row>
      </sheetData>
      <sheetData sheetId="5987">
        <row r="1">
          <cell r="B1" t="str">
            <v>220 kV SUB-STATION</v>
          </cell>
        </row>
      </sheetData>
      <sheetData sheetId="5988">
        <row r="1">
          <cell r="B1" t="str">
            <v>220 kV SUB-STATION</v>
          </cell>
        </row>
      </sheetData>
      <sheetData sheetId="5989">
        <row r="1">
          <cell r="B1" t="str">
            <v>220 kV SUB-STATION</v>
          </cell>
        </row>
      </sheetData>
      <sheetData sheetId="5990">
        <row r="1">
          <cell r="B1" t="str">
            <v>220 kV SUB-STATION</v>
          </cell>
        </row>
      </sheetData>
      <sheetData sheetId="5991">
        <row r="1">
          <cell r="B1" t="str">
            <v>220 kV SUB-STATION</v>
          </cell>
        </row>
      </sheetData>
      <sheetData sheetId="5992">
        <row r="1">
          <cell r="B1" t="str">
            <v>220 kV SUB-STATION</v>
          </cell>
        </row>
      </sheetData>
      <sheetData sheetId="5993">
        <row r="1">
          <cell r="B1" t="str">
            <v>220 kV SUB-STATION</v>
          </cell>
        </row>
      </sheetData>
      <sheetData sheetId="5994">
        <row r="1">
          <cell r="B1" t="str">
            <v>220 kV SUB-STATION</v>
          </cell>
        </row>
      </sheetData>
      <sheetData sheetId="5995">
        <row r="1">
          <cell r="B1" t="str">
            <v>220 kV SUB-STATION</v>
          </cell>
        </row>
      </sheetData>
      <sheetData sheetId="5996">
        <row r="1">
          <cell r="B1" t="str">
            <v>220 kV SUB-STATION</v>
          </cell>
        </row>
      </sheetData>
      <sheetData sheetId="5997">
        <row r="1">
          <cell r="B1" t="str">
            <v>220 kV SUB-STATION</v>
          </cell>
        </row>
      </sheetData>
      <sheetData sheetId="5998">
        <row r="1">
          <cell r="B1" t="str">
            <v>220 kV SUB-STATION</v>
          </cell>
        </row>
      </sheetData>
      <sheetData sheetId="5999">
        <row r="1">
          <cell r="B1" t="str">
            <v>220 kV SUB-STATION</v>
          </cell>
        </row>
      </sheetData>
      <sheetData sheetId="6000">
        <row r="1">
          <cell r="B1" t="str">
            <v>220 kV SUB-STATION</v>
          </cell>
        </row>
      </sheetData>
      <sheetData sheetId="6001">
        <row r="1">
          <cell r="B1" t="str">
            <v>220 kV SUB-STATION</v>
          </cell>
        </row>
      </sheetData>
      <sheetData sheetId="6002">
        <row r="1">
          <cell r="B1" t="str">
            <v>220 kV SUB-STATION</v>
          </cell>
        </row>
      </sheetData>
      <sheetData sheetId="6003">
        <row r="1">
          <cell r="B1" t="str">
            <v>220 kV SUB-STATION</v>
          </cell>
        </row>
      </sheetData>
      <sheetData sheetId="6004">
        <row r="1">
          <cell r="B1" t="str">
            <v>220 kV SUB-STATION</v>
          </cell>
        </row>
      </sheetData>
      <sheetData sheetId="6005">
        <row r="1">
          <cell r="B1" t="str">
            <v>220 kV SUB-STATION</v>
          </cell>
        </row>
      </sheetData>
      <sheetData sheetId="6006">
        <row r="1">
          <cell r="B1" t="str">
            <v>220 kV SUB-STATION</v>
          </cell>
        </row>
      </sheetData>
      <sheetData sheetId="6007">
        <row r="1">
          <cell r="B1" t="str">
            <v>220 kV SUB-STATION</v>
          </cell>
        </row>
      </sheetData>
      <sheetData sheetId="6008">
        <row r="1">
          <cell r="B1" t="str">
            <v>220 kV SUB-STATION</v>
          </cell>
        </row>
      </sheetData>
      <sheetData sheetId="6009">
        <row r="1">
          <cell r="B1" t="str">
            <v>220 kV SUB-STATION</v>
          </cell>
        </row>
      </sheetData>
      <sheetData sheetId="6010">
        <row r="1">
          <cell r="B1" t="str">
            <v>220 kV SUB-STATION</v>
          </cell>
        </row>
      </sheetData>
      <sheetData sheetId="6011">
        <row r="1">
          <cell r="B1" t="str">
            <v>220 kV SUB-STATION</v>
          </cell>
        </row>
      </sheetData>
      <sheetData sheetId="6012">
        <row r="1">
          <cell r="B1" t="str">
            <v>220 kV SUB-STATION</v>
          </cell>
        </row>
      </sheetData>
      <sheetData sheetId="6013">
        <row r="1">
          <cell r="B1" t="str">
            <v>220 kV SUB-STATION</v>
          </cell>
        </row>
      </sheetData>
      <sheetData sheetId="6014">
        <row r="1">
          <cell r="B1" t="str">
            <v>220 kV SUB-STATION</v>
          </cell>
        </row>
      </sheetData>
      <sheetData sheetId="6015">
        <row r="1">
          <cell r="B1" t="str">
            <v>220 kV SUB-STATION</v>
          </cell>
        </row>
      </sheetData>
      <sheetData sheetId="6016">
        <row r="1">
          <cell r="B1" t="str">
            <v>220 kV SUB-STATION</v>
          </cell>
        </row>
      </sheetData>
      <sheetData sheetId="6017">
        <row r="1">
          <cell r="B1" t="str">
            <v>220 kV SUB-STATION</v>
          </cell>
        </row>
      </sheetData>
      <sheetData sheetId="6018">
        <row r="1">
          <cell r="B1" t="str">
            <v>220 kV SUB-STATION</v>
          </cell>
        </row>
      </sheetData>
      <sheetData sheetId="6019">
        <row r="1">
          <cell r="B1" t="str">
            <v>220 kV SUB-STATION</v>
          </cell>
        </row>
      </sheetData>
      <sheetData sheetId="6020">
        <row r="1">
          <cell r="B1" t="str">
            <v>220 kV SUB-STATION</v>
          </cell>
        </row>
      </sheetData>
      <sheetData sheetId="6021">
        <row r="1">
          <cell r="B1" t="str">
            <v>220 kV SUB-STATION</v>
          </cell>
        </row>
      </sheetData>
      <sheetData sheetId="6022">
        <row r="1">
          <cell r="B1" t="str">
            <v>220 kV SUB-STATION</v>
          </cell>
        </row>
      </sheetData>
      <sheetData sheetId="6023">
        <row r="1">
          <cell r="B1" t="str">
            <v>220 kV SUB-STATION</v>
          </cell>
        </row>
      </sheetData>
      <sheetData sheetId="6024">
        <row r="1">
          <cell r="B1" t="str">
            <v>220 kV SUB-STATION</v>
          </cell>
        </row>
      </sheetData>
      <sheetData sheetId="6025">
        <row r="1">
          <cell r="B1" t="str">
            <v>220 kV SUB-STATION</v>
          </cell>
        </row>
      </sheetData>
      <sheetData sheetId="6026">
        <row r="1">
          <cell r="B1" t="str">
            <v>220 kV SUB-STATION</v>
          </cell>
        </row>
      </sheetData>
      <sheetData sheetId="6027">
        <row r="1">
          <cell r="B1" t="str">
            <v>220 kV SUB-STATION</v>
          </cell>
        </row>
      </sheetData>
      <sheetData sheetId="6028">
        <row r="1">
          <cell r="B1" t="str">
            <v>220 kV SUB-STATION</v>
          </cell>
        </row>
      </sheetData>
      <sheetData sheetId="6029">
        <row r="1">
          <cell r="B1" t="str">
            <v>220 kV SUB-STATION</v>
          </cell>
        </row>
      </sheetData>
      <sheetData sheetId="6030">
        <row r="1">
          <cell r="B1" t="str">
            <v>220 kV SUB-STATION</v>
          </cell>
        </row>
      </sheetData>
      <sheetData sheetId="6031">
        <row r="1">
          <cell r="B1" t="str">
            <v>220 kV SUB-STATION</v>
          </cell>
        </row>
      </sheetData>
      <sheetData sheetId="6032">
        <row r="1">
          <cell r="B1" t="str">
            <v>220 kV SUB-STATION</v>
          </cell>
        </row>
      </sheetData>
      <sheetData sheetId="6033">
        <row r="1">
          <cell r="B1" t="str">
            <v>220 kV SUB-STATION</v>
          </cell>
        </row>
      </sheetData>
      <sheetData sheetId="6034">
        <row r="1">
          <cell r="B1" t="str">
            <v>220 kV SUB-STATION</v>
          </cell>
        </row>
      </sheetData>
      <sheetData sheetId="6035">
        <row r="1">
          <cell r="B1" t="str">
            <v>220 kV SUB-STATION</v>
          </cell>
        </row>
      </sheetData>
      <sheetData sheetId="6036">
        <row r="1">
          <cell r="B1" t="str">
            <v>220 kV SUB-STATION</v>
          </cell>
        </row>
      </sheetData>
      <sheetData sheetId="6037">
        <row r="1">
          <cell r="B1" t="str">
            <v>220 kV SUB-STATION</v>
          </cell>
        </row>
      </sheetData>
      <sheetData sheetId="6038">
        <row r="1">
          <cell r="B1" t="str">
            <v>220 kV SUB-STATION</v>
          </cell>
        </row>
      </sheetData>
      <sheetData sheetId="6039">
        <row r="1">
          <cell r="B1" t="str">
            <v>220 kV SUB-STATION</v>
          </cell>
        </row>
      </sheetData>
      <sheetData sheetId="6040">
        <row r="1">
          <cell r="B1" t="str">
            <v>220 kV SUB-STATION</v>
          </cell>
        </row>
      </sheetData>
      <sheetData sheetId="6041">
        <row r="1">
          <cell r="B1" t="str">
            <v>220 kV SUB-STATION</v>
          </cell>
        </row>
      </sheetData>
      <sheetData sheetId="6042">
        <row r="1">
          <cell r="B1" t="str">
            <v>220 kV SUB-STATION</v>
          </cell>
        </row>
      </sheetData>
      <sheetData sheetId="6043">
        <row r="1">
          <cell r="B1" t="str">
            <v>220 kV SUB-STATION</v>
          </cell>
        </row>
      </sheetData>
      <sheetData sheetId="6044">
        <row r="1">
          <cell r="B1" t="str">
            <v>220 kV SUB-STATION</v>
          </cell>
        </row>
      </sheetData>
      <sheetData sheetId="6045">
        <row r="1">
          <cell r="B1" t="str">
            <v>220 kV SUB-STATION</v>
          </cell>
        </row>
      </sheetData>
      <sheetData sheetId="6046">
        <row r="1">
          <cell r="B1" t="str">
            <v>220 kV SUB-STATION</v>
          </cell>
        </row>
      </sheetData>
      <sheetData sheetId="6047">
        <row r="1">
          <cell r="B1" t="str">
            <v>220 kV SUB-STATION</v>
          </cell>
        </row>
      </sheetData>
      <sheetData sheetId="6048">
        <row r="1">
          <cell r="B1" t="str">
            <v>220 kV SUB-STATION</v>
          </cell>
        </row>
      </sheetData>
      <sheetData sheetId="6049">
        <row r="1">
          <cell r="B1" t="str">
            <v>220 kV SUB-STATION</v>
          </cell>
        </row>
      </sheetData>
      <sheetData sheetId="6050">
        <row r="1">
          <cell r="B1" t="str">
            <v>220 kV SUB-STATION</v>
          </cell>
        </row>
      </sheetData>
      <sheetData sheetId="6051">
        <row r="1">
          <cell r="B1" t="str">
            <v>220 kV SUB-STATION</v>
          </cell>
        </row>
      </sheetData>
      <sheetData sheetId="6052">
        <row r="1">
          <cell r="B1" t="str">
            <v>220 kV SUB-STATION</v>
          </cell>
        </row>
      </sheetData>
      <sheetData sheetId="6053">
        <row r="1">
          <cell r="B1" t="str">
            <v>220 kV SUB-STATION</v>
          </cell>
        </row>
      </sheetData>
      <sheetData sheetId="6054">
        <row r="1">
          <cell r="B1" t="str">
            <v>220 kV SUB-STATION</v>
          </cell>
        </row>
      </sheetData>
      <sheetData sheetId="6055">
        <row r="1">
          <cell r="B1" t="str">
            <v>220 kV SUB-STATION</v>
          </cell>
        </row>
      </sheetData>
      <sheetData sheetId="6056">
        <row r="1">
          <cell r="B1" t="str">
            <v>220 kV SUB-STATION</v>
          </cell>
        </row>
      </sheetData>
      <sheetData sheetId="6057">
        <row r="1">
          <cell r="B1" t="str">
            <v>220 kV SUB-STATION</v>
          </cell>
        </row>
      </sheetData>
      <sheetData sheetId="6058">
        <row r="1">
          <cell r="B1" t="str">
            <v>220 kV SUB-STATION</v>
          </cell>
        </row>
      </sheetData>
      <sheetData sheetId="6059">
        <row r="1">
          <cell r="B1" t="str">
            <v>220 kV SUB-STATION</v>
          </cell>
        </row>
      </sheetData>
      <sheetData sheetId="6060">
        <row r="1">
          <cell r="B1" t="str">
            <v>220 kV SUB-STATION</v>
          </cell>
        </row>
      </sheetData>
      <sheetData sheetId="6061">
        <row r="1">
          <cell r="B1" t="str">
            <v>220 kV SUB-STATION</v>
          </cell>
        </row>
      </sheetData>
      <sheetData sheetId="6062">
        <row r="1">
          <cell r="B1" t="str">
            <v>220 kV SUB-STATION</v>
          </cell>
        </row>
      </sheetData>
      <sheetData sheetId="6063">
        <row r="1">
          <cell r="B1" t="str">
            <v>220 kV SUB-STATION</v>
          </cell>
        </row>
      </sheetData>
      <sheetData sheetId="6064">
        <row r="1">
          <cell r="B1" t="str">
            <v>220 kV SUB-STATION</v>
          </cell>
        </row>
      </sheetData>
      <sheetData sheetId="6065">
        <row r="1">
          <cell r="B1" t="str">
            <v>220 kV SUB-STATION</v>
          </cell>
        </row>
      </sheetData>
      <sheetData sheetId="6066">
        <row r="1">
          <cell r="B1" t="str">
            <v>220 kV SUB-STATION</v>
          </cell>
        </row>
      </sheetData>
      <sheetData sheetId="6067">
        <row r="1">
          <cell r="B1" t="str">
            <v>220 kV SUB-STATION</v>
          </cell>
        </row>
      </sheetData>
      <sheetData sheetId="6068">
        <row r="1">
          <cell r="B1" t="str">
            <v>220 kV SUB-STATION</v>
          </cell>
        </row>
      </sheetData>
      <sheetData sheetId="6069">
        <row r="1">
          <cell r="B1" t="str">
            <v>220 kV SUB-STATION</v>
          </cell>
        </row>
      </sheetData>
      <sheetData sheetId="6070">
        <row r="1">
          <cell r="B1" t="str">
            <v>220 kV SUB-STATION</v>
          </cell>
        </row>
      </sheetData>
      <sheetData sheetId="6071">
        <row r="1">
          <cell r="B1" t="str">
            <v>220 kV SUB-STATION</v>
          </cell>
        </row>
      </sheetData>
      <sheetData sheetId="6072">
        <row r="1">
          <cell r="B1" t="str">
            <v>220 kV SUB-STATION</v>
          </cell>
        </row>
      </sheetData>
      <sheetData sheetId="6073">
        <row r="1">
          <cell r="B1" t="str">
            <v>220 kV SUB-STATION</v>
          </cell>
        </row>
      </sheetData>
      <sheetData sheetId="6074">
        <row r="1">
          <cell r="B1" t="str">
            <v>220 kV SUB-STATION</v>
          </cell>
        </row>
      </sheetData>
      <sheetData sheetId="6075">
        <row r="1">
          <cell r="B1" t="str">
            <v>220 kV SUB-STATION</v>
          </cell>
        </row>
      </sheetData>
      <sheetData sheetId="6076">
        <row r="1">
          <cell r="B1" t="str">
            <v>220 kV SUB-STATION</v>
          </cell>
        </row>
      </sheetData>
      <sheetData sheetId="6077">
        <row r="1">
          <cell r="B1" t="str">
            <v>220 kV SUB-STATION</v>
          </cell>
        </row>
      </sheetData>
      <sheetData sheetId="6078">
        <row r="1">
          <cell r="B1" t="str">
            <v>220 kV SUB-STATION</v>
          </cell>
        </row>
      </sheetData>
      <sheetData sheetId="6079">
        <row r="1">
          <cell r="B1" t="str">
            <v>220 kV SUB-STATION</v>
          </cell>
        </row>
      </sheetData>
      <sheetData sheetId="6080">
        <row r="1">
          <cell r="B1" t="str">
            <v>220 kV SUB-STATION</v>
          </cell>
        </row>
      </sheetData>
      <sheetData sheetId="6081">
        <row r="1">
          <cell r="B1" t="str">
            <v>220 kV SUB-STATION</v>
          </cell>
        </row>
      </sheetData>
      <sheetData sheetId="6082">
        <row r="1">
          <cell r="B1" t="str">
            <v>220 kV SUB-STATION</v>
          </cell>
        </row>
      </sheetData>
      <sheetData sheetId="6083">
        <row r="1">
          <cell r="B1" t="str">
            <v>220 kV SUB-STATION</v>
          </cell>
        </row>
      </sheetData>
      <sheetData sheetId="6084">
        <row r="1">
          <cell r="B1" t="str">
            <v>220 kV SUB-STATION</v>
          </cell>
        </row>
      </sheetData>
      <sheetData sheetId="6085">
        <row r="1">
          <cell r="B1" t="str">
            <v>220 kV SUB-STATION</v>
          </cell>
        </row>
      </sheetData>
      <sheetData sheetId="6086">
        <row r="1">
          <cell r="B1" t="str">
            <v>220 kV SUB-STATION</v>
          </cell>
        </row>
      </sheetData>
      <sheetData sheetId="6087">
        <row r="1">
          <cell r="B1" t="str">
            <v>220 kV SUB-STATION</v>
          </cell>
        </row>
      </sheetData>
      <sheetData sheetId="6088">
        <row r="1">
          <cell r="B1" t="str">
            <v>220 kV SUB-STATION</v>
          </cell>
        </row>
      </sheetData>
      <sheetData sheetId="6089">
        <row r="1">
          <cell r="B1" t="str">
            <v>220 kV SUB-STATION</v>
          </cell>
        </row>
      </sheetData>
      <sheetData sheetId="6090">
        <row r="1">
          <cell r="B1" t="str">
            <v>220 kV SUB-STATION</v>
          </cell>
        </row>
      </sheetData>
      <sheetData sheetId="6091">
        <row r="1">
          <cell r="B1" t="str">
            <v>220 kV SUB-STATION</v>
          </cell>
        </row>
      </sheetData>
      <sheetData sheetId="6092">
        <row r="1">
          <cell r="B1" t="str">
            <v>220 kV SUB-STATION</v>
          </cell>
        </row>
      </sheetData>
      <sheetData sheetId="6093">
        <row r="1">
          <cell r="B1" t="str">
            <v>220 kV SUB-STATION</v>
          </cell>
        </row>
      </sheetData>
      <sheetData sheetId="6094">
        <row r="1">
          <cell r="B1" t="str">
            <v>220 kV SUB-STATION</v>
          </cell>
        </row>
      </sheetData>
      <sheetData sheetId="6095">
        <row r="1">
          <cell r="B1" t="str">
            <v>220 kV SUB-STATION</v>
          </cell>
        </row>
      </sheetData>
      <sheetData sheetId="6096">
        <row r="1">
          <cell r="B1" t="str">
            <v>220 kV SUB-STATION</v>
          </cell>
        </row>
      </sheetData>
      <sheetData sheetId="6097">
        <row r="1">
          <cell r="B1" t="str">
            <v>220 kV SUB-STATION</v>
          </cell>
        </row>
      </sheetData>
      <sheetData sheetId="6098">
        <row r="1">
          <cell r="B1" t="str">
            <v>220 kV SUB-STATION</v>
          </cell>
        </row>
      </sheetData>
      <sheetData sheetId="6099">
        <row r="1">
          <cell r="B1" t="str">
            <v>220 kV SUB-STATION</v>
          </cell>
        </row>
      </sheetData>
      <sheetData sheetId="6100">
        <row r="1">
          <cell r="B1" t="str">
            <v>220 kV SUB-STATION</v>
          </cell>
        </row>
      </sheetData>
      <sheetData sheetId="6101">
        <row r="1">
          <cell r="B1" t="str">
            <v>220 kV SUB-STATION</v>
          </cell>
        </row>
      </sheetData>
      <sheetData sheetId="6102">
        <row r="1">
          <cell r="B1" t="str">
            <v>220 kV SUB-STATION</v>
          </cell>
        </row>
      </sheetData>
      <sheetData sheetId="6103">
        <row r="1">
          <cell r="B1" t="str">
            <v>220 kV SUB-STATION</v>
          </cell>
        </row>
      </sheetData>
      <sheetData sheetId="6104">
        <row r="1">
          <cell r="B1" t="str">
            <v>220 kV SUB-STATION</v>
          </cell>
        </row>
      </sheetData>
      <sheetData sheetId="6105">
        <row r="1">
          <cell r="B1" t="str">
            <v>220 kV SUB-STATION</v>
          </cell>
        </row>
      </sheetData>
      <sheetData sheetId="6106">
        <row r="1">
          <cell r="B1" t="str">
            <v>220 kV SUB-STATION</v>
          </cell>
        </row>
      </sheetData>
      <sheetData sheetId="6107">
        <row r="1">
          <cell r="B1" t="str">
            <v>220 kV SUB-STATION</v>
          </cell>
        </row>
      </sheetData>
      <sheetData sheetId="6108">
        <row r="1">
          <cell r="B1" t="str">
            <v>220 kV SUB-STATION</v>
          </cell>
        </row>
      </sheetData>
      <sheetData sheetId="6109">
        <row r="1">
          <cell r="B1" t="str">
            <v>220 kV SUB-STATION</v>
          </cell>
        </row>
      </sheetData>
      <sheetData sheetId="6110">
        <row r="1">
          <cell r="B1" t="str">
            <v>220 kV SUB-STATION</v>
          </cell>
        </row>
      </sheetData>
      <sheetData sheetId="6111">
        <row r="1">
          <cell r="B1" t="str">
            <v>220 kV SUB-STATION</v>
          </cell>
        </row>
      </sheetData>
      <sheetData sheetId="6112">
        <row r="1">
          <cell r="B1" t="str">
            <v>220 kV SUB-STATION</v>
          </cell>
        </row>
      </sheetData>
      <sheetData sheetId="6113">
        <row r="1">
          <cell r="B1" t="str">
            <v>220 kV SUB-STATION</v>
          </cell>
        </row>
      </sheetData>
      <sheetData sheetId="6114">
        <row r="1">
          <cell r="B1" t="str">
            <v>220 kV SUB-STATION</v>
          </cell>
        </row>
      </sheetData>
      <sheetData sheetId="6115">
        <row r="1">
          <cell r="B1" t="str">
            <v>220 kV SUB-STATION</v>
          </cell>
        </row>
      </sheetData>
      <sheetData sheetId="6116">
        <row r="1">
          <cell r="B1" t="str">
            <v>220 kV SUB-STATION</v>
          </cell>
        </row>
      </sheetData>
      <sheetData sheetId="6117">
        <row r="1">
          <cell r="B1" t="str">
            <v>220 kV SUB-STATION</v>
          </cell>
        </row>
      </sheetData>
      <sheetData sheetId="6118">
        <row r="1">
          <cell r="B1" t="str">
            <v>220 kV SUB-STATION</v>
          </cell>
        </row>
      </sheetData>
      <sheetData sheetId="6119">
        <row r="1">
          <cell r="B1" t="str">
            <v>220 kV SUB-STATION</v>
          </cell>
        </row>
      </sheetData>
      <sheetData sheetId="6120">
        <row r="1">
          <cell r="B1" t="str">
            <v>220 kV SUB-STATION</v>
          </cell>
        </row>
      </sheetData>
      <sheetData sheetId="6121">
        <row r="1">
          <cell r="B1" t="str">
            <v>220 kV SUB-STATION</v>
          </cell>
        </row>
      </sheetData>
      <sheetData sheetId="6122">
        <row r="1">
          <cell r="B1" t="str">
            <v>220 kV SUB-STATION</v>
          </cell>
        </row>
      </sheetData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>
        <row r="1">
          <cell r="B1" t="str">
            <v>220 kV SUB-STATION</v>
          </cell>
        </row>
      </sheetData>
      <sheetData sheetId="6130">
        <row r="1">
          <cell r="B1" t="str">
            <v>220 kV SUB-STATION</v>
          </cell>
        </row>
      </sheetData>
      <sheetData sheetId="6131">
        <row r="1">
          <cell r="B1" t="str">
            <v>220 kV SUB-STATION</v>
          </cell>
        </row>
      </sheetData>
      <sheetData sheetId="6132">
        <row r="1">
          <cell r="B1" t="str">
            <v>220 kV SUB-STATION</v>
          </cell>
        </row>
      </sheetData>
      <sheetData sheetId="6133">
        <row r="1">
          <cell r="B1" t="str">
            <v>220 kV SUB-STATION</v>
          </cell>
        </row>
      </sheetData>
      <sheetData sheetId="6134">
        <row r="1">
          <cell r="B1" t="str">
            <v>220 kV SUB-STATION</v>
          </cell>
        </row>
      </sheetData>
      <sheetData sheetId="6135">
        <row r="1">
          <cell r="B1" t="str">
            <v>220 kV SUB-STATION</v>
          </cell>
        </row>
      </sheetData>
      <sheetData sheetId="6136">
        <row r="1">
          <cell r="B1" t="str">
            <v>220 kV SUB-STATION</v>
          </cell>
        </row>
      </sheetData>
      <sheetData sheetId="6137">
        <row r="1">
          <cell r="B1" t="str">
            <v>220 kV SUB-STATION</v>
          </cell>
        </row>
      </sheetData>
      <sheetData sheetId="6138">
        <row r="1">
          <cell r="B1" t="str">
            <v>220 kV SUB-STATION</v>
          </cell>
        </row>
      </sheetData>
      <sheetData sheetId="6139">
        <row r="1">
          <cell r="B1" t="str">
            <v>220 kV SUB-STATION</v>
          </cell>
        </row>
      </sheetData>
      <sheetData sheetId="6140">
        <row r="1">
          <cell r="B1" t="str">
            <v>220 kV SUB-STATION</v>
          </cell>
        </row>
      </sheetData>
      <sheetData sheetId="6141">
        <row r="1">
          <cell r="B1" t="str">
            <v>220 kV SUB-STATION</v>
          </cell>
        </row>
      </sheetData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>
        <row r="1">
          <cell r="B1" t="str">
            <v>220 kV SUB-STATION</v>
          </cell>
        </row>
      </sheetData>
      <sheetData sheetId="6153">
        <row r="1">
          <cell r="B1" t="str">
            <v>220 kV SUB-STATION</v>
          </cell>
        </row>
      </sheetData>
      <sheetData sheetId="6154">
        <row r="1">
          <cell r="B1" t="str">
            <v>220 kV SUB-STATION</v>
          </cell>
        </row>
      </sheetData>
      <sheetData sheetId="6155">
        <row r="1">
          <cell r="B1" t="str">
            <v>220 kV SUB-STATION</v>
          </cell>
        </row>
      </sheetData>
      <sheetData sheetId="6156">
        <row r="1">
          <cell r="B1" t="str">
            <v>220 kV SUB-STATION</v>
          </cell>
        </row>
      </sheetData>
      <sheetData sheetId="6157">
        <row r="1">
          <cell r="B1" t="str">
            <v>220 kV SUB-STATION</v>
          </cell>
        </row>
      </sheetData>
      <sheetData sheetId="6158">
        <row r="1">
          <cell r="B1" t="str">
            <v>220 kV SUB-STATION</v>
          </cell>
        </row>
      </sheetData>
      <sheetData sheetId="6159">
        <row r="1">
          <cell r="B1" t="str">
            <v>220 kV SUB-STATION</v>
          </cell>
        </row>
      </sheetData>
      <sheetData sheetId="6160">
        <row r="1">
          <cell r="B1" t="str">
            <v>220 kV SUB-STATION</v>
          </cell>
        </row>
      </sheetData>
      <sheetData sheetId="6161">
        <row r="1">
          <cell r="B1" t="str">
            <v>220 kV SUB-STATION</v>
          </cell>
        </row>
      </sheetData>
      <sheetData sheetId="6162">
        <row r="1">
          <cell r="B1" t="str">
            <v>220 kV SUB-STATION</v>
          </cell>
        </row>
      </sheetData>
      <sheetData sheetId="6163">
        <row r="1">
          <cell r="B1" t="str">
            <v>220 kV SUB-STATION</v>
          </cell>
        </row>
      </sheetData>
      <sheetData sheetId="6164">
        <row r="1">
          <cell r="B1" t="str">
            <v>220 kV SUB-STATION</v>
          </cell>
        </row>
      </sheetData>
      <sheetData sheetId="6165">
        <row r="1">
          <cell r="B1" t="str">
            <v>220 kV SUB-STATION</v>
          </cell>
        </row>
      </sheetData>
      <sheetData sheetId="6166">
        <row r="1">
          <cell r="B1" t="str">
            <v>220 kV SUB-STATION</v>
          </cell>
        </row>
      </sheetData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>
        <row r="1">
          <cell r="B1" t="str">
            <v>220 kV SUB-STATION</v>
          </cell>
        </row>
      </sheetData>
      <sheetData sheetId="6174">
        <row r="1">
          <cell r="B1" t="str">
            <v>220 kV SUB-STATION</v>
          </cell>
        </row>
      </sheetData>
      <sheetData sheetId="6175">
        <row r="1">
          <cell r="B1" t="str">
            <v>220 kV SUB-STATION</v>
          </cell>
        </row>
      </sheetData>
      <sheetData sheetId="6176">
        <row r="1">
          <cell r="B1" t="str">
            <v>220 kV SUB-STATION</v>
          </cell>
        </row>
      </sheetData>
      <sheetData sheetId="6177">
        <row r="1">
          <cell r="B1" t="str">
            <v>220 kV SUB-STATION</v>
          </cell>
        </row>
      </sheetData>
      <sheetData sheetId="6178">
        <row r="1">
          <cell r="B1" t="str">
            <v>220 kV SUB-STATION</v>
          </cell>
        </row>
      </sheetData>
      <sheetData sheetId="6179">
        <row r="1">
          <cell r="B1" t="str">
            <v>220 kV SUB-STATION</v>
          </cell>
        </row>
      </sheetData>
      <sheetData sheetId="6180">
        <row r="1">
          <cell r="B1" t="str">
            <v>220 kV SUB-STATION</v>
          </cell>
        </row>
      </sheetData>
      <sheetData sheetId="6181">
        <row r="1">
          <cell r="B1" t="str">
            <v>220 kV SUB-STATION</v>
          </cell>
        </row>
      </sheetData>
      <sheetData sheetId="6182">
        <row r="1">
          <cell r="B1" t="str">
            <v>220 kV SUB-STATION</v>
          </cell>
        </row>
      </sheetData>
      <sheetData sheetId="6183">
        <row r="1">
          <cell r="B1" t="str">
            <v>220 kV SUB-STATION</v>
          </cell>
        </row>
      </sheetData>
      <sheetData sheetId="6184">
        <row r="1">
          <cell r="B1" t="str">
            <v>220 kV SUB-STATION</v>
          </cell>
        </row>
      </sheetData>
      <sheetData sheetId="6185">
        <row r="1">
          <cell r="B1" t="str">
            <v>220 kV SUB-STATION</v>
          </cell>
        </row>
      </sheetData>
      <sheetData sheetId="6186">
        <row r="1">
          <cell r="B1" t="str">
            <v>220 kV SUB-STATION</v>
          </cell>
        </row>
      </sheetData>
      <sheetData sheetId="6187">
        <row r="1">
          <cell r="B1" t="str">
            <v>220 kV SUB-STATION</v>
          </cell>
        </row>
      </sheetData>
      <sheetData sheetId="6188">
        <row r="1">
          <cell r="B1" t="str">
            <v>220 kV SUB-STATION</v>
          </cell>
        </row>
      </sheetData>
      <sheetData sheetId="6189">
        <row r="1">
          <cell r="B1" t="str">
            <v>220 kV SUB-STATION</v>
          </cell>
        </row>
      </sheetData>
      <sheetData sheetId="6190">
        <row r="1">
          <cell r="B1" t="str">
            <v>220 kV SUB-STATION</v>
          </cell>
        </row>
      </sheetData>
      <sheetData sheetId="6191">
        <row r="1">
          <cell r="B1" t="str">
            <v>220 kV SUB-STATION</v>
          </cell>
        </row>
      </sheetData>
      <sheetData sheetId="6192">
        <row r="1">
          <cell r="B1" t="str">
            <v>220 kV SUB-STATION</v>
          </cell>
        </row>
      </sheetData>
      <sheetData sheetId="6193">
        <row r="1">
          <cell r="B1" t="str">
            <v>220 kV SUB-STATION</v>
          </cell>
        </row>
      </sheetData>
      <sheetData sheetId="6194">
        <row r="1">
          <cell r="B1" t="str">
            <v>220 kV SUB-STATION</v>
          </cell>
        </row>
      </sheetData>
      <sheetData sheetId="6195">
        <row r="1">
          <cell r="B1" t="str">
            <v>220 kV SUB-STATION</v>
          </cell>
        </row>
      </sheetData>
      <sheetData sheetId="6196">
        <row r="1">
          <cell r="B1" t="str">
            <v>220 kV SUB-STATION</v>
          </cell>
        </row>
      </sheetData>
      <sheetData sheetId="6197">
        <row r="1">
          <cell r="B1" t="str">
            <v>220 kV SUB-STATION</v>
          </cell>
        </row>
      </sheetData>
      <sheetData sheetId="6198">
        <row r="1">
          <cell r="B1" t="str">
            <v>220 kV SUB-STATION</v>
          </cell>
        </row>
      </sheetData>
      <sheetData sheetId="6199">
        <row r="1">
          <cell r="B1" t="str">
            <v>220 kV SUB-STATION</v>
          </cell>
        </row>
      </sheetData>
      <sheetData sheetId="6200">
        <row r="1">
          <cell r="B1" t="str">
            <v>220 kV SUB-STATION</v>
          </cell>
        </row>
      </sheetData>
      <sheetData sheetId="6201">
        <row r="1">
          <cell r="B1" t="str">
            <v>220 kV SUB-STATION</v>
          </cell>
        </row>
      </sheetData>
      <sheetData sheetId="6202">
        <row r="1">
          <cell r="B1" t="str">
            <v>220 kV SUB-STATION</v>
          </cell>
        </row>
      </sheetData>
      <sheetData sheetId="6203">
        <row r="1">
          <cell r="B1" t="str">
            <v>220 kV SUB-STATION</v>
          </cell>
        </row>
      </sheetData>
      <sheetData sheetId="6204">
        <row r="1">
          <cell r="B1" t="str">
            <v>220 kV SUB-STATION</v>
          </cell>
        </row>
      </sheetData>
      <sheetData sheetId="6205">
        <row r="1">
          <cell r="B1" t="str">
            <v>220 kV SUB-STATION</v>
          </cell>
        </row>
      </sheetData>
      <sheetData sheetId="6206">
        <row r="1">
          <cell r="B1" t="str">
            <v>220 kV SUB-STATION</v>
          </cell>
        </row>
      </sheetData>
      <sheetData sheetId="6207">
        <row r="1">
          <cell r="B1" t="str">
            <v>220 kV SUB-STATION</v>
          </cell>
        </row>
      </sheetData>
      <sheetData sheetId="6208">
        <row r="1">
          <cell r="B1" t="str">
            <v>220 kV SUB-STATION</v>
          </cell>
        </row>
      </sheetData>
      <sheetData sheetId="6209">
        <row r="1">
          <cell r="B1" t="str">
            <v>220 kV SUB-STATION</v>
          </cell>
        </row>
      </sheetData>
      <sheetData sheetId="6210">
        <row r="1">
          <cell r="B1" t="str">
            <v>220 kV SUB-STATION</v>
          </cell>
        </row>
      </sheetData>
      <sheetData sheetId="6211">
        <row r="1">
          <cell r="B1" t="str">
            <v>220 kV SUB-STATION</v>
          </cell>
        </row>
      </sheetData>
      <sheetData sheetId="6212">
        <row r="1">
          <cell r="B1" t="str">
            <v>220 kV SUB-STATION</v>
          </cell>
        </row>
      </sheetData>
      <sheetData sheetId="6213">
        <row r="1">
          <cell r="B1" t="str">
            <v>220 kV SUB-STATION</v>
          </cell>
        </row>
      </sheetData>
      <sheetData sheetId="6214">
        <row r="1">
          <cell r="B1" t="str">
            <v>220 kV SUB-STATION</v>
          </cell>
        </row>
      </sheetData>
      <sheetData sheetId="6215">
        <row r="1">
          <cell r="B1" t="str">
            <v>220 kV SUB-STATION</v>
          </cell>
        </row>
      </sheetData>
      <sheetData sheetId="6216">
        <row r="1">
          <cell r="B1" t="str">
            <v>220 kV SUB-STATION</v>
          </cell>
        </row>
      </sheetData>
      <sheetData sheetId="6217">
        <row r="1">
          <cell r="B1" t="str">
            <v>220 kV SUB-STATION</v>
          </cell>
        </row>
      </sheetData>
      <sheetData sheetId="6218">
        <row r="1">
          <cell r="B1" t="str">
            <v>220 kV SUB-STATION</v>
          </cell>
        </row>
      </sheetData>
      <sheetData sheetId="6219">
        <row r="1">
          <cell r="B1" t="str">
            <v>220 kV SUB-STATION</v>
          </cell>
        </row>
      </sheetData>
      <sheetData sheetId="6220">
        <row r="1">
          <cell r="B1" t="str">
            <v>220 kV SUB-STATION</v>
          </cell>
        </row>
      </sheetData>
      <sheetData sheetId="6221">
        <row r="1">
          <cell r="B1" t="str">
            <v>220 kV SUB-STATION</v>
          </cell>
        </row>
      </sheetData>
      <sheetData sheetId="6222">
        <row r="1">
          <cell r="B1" t="str">
            <v>220 kV SUB-STATION</v>
          </cell>
        </row>
      </sheetData>
      <sheetData sheetId="6223">
        <row r="1">
          <cell r="B1" t="str">
            <v>220 kV SUB-STATION</v>
          </cell>
        </row>
      </sheetData>
      <sheetData sheetId="6224">
        <row r="1">
          <cell r="B1" t="str">
            <v>220 kV SUB-STATION</v>
          </cell>
        </row>
      </sheetData>
      <sheetData sheetId="6225">
        <row r="1">
          <cell r="B1" t="str">
            <v>220 kV SUB-STATION</v>
          </cell>
        </row>
      </sheetData>
      <sheetData sheetId="6226">
        <row r="1">
          <cell r="B1" t="str">
            <v>220 kV SUB-STATION</v>
          </cell>
        </row>
      </sheetData>
      <sheetData sheetId="6227">
        <row r="1">
          <cell r="B1" t="str">
            <v>220 kV SUB-STATION</v>
          </cell>
        </row>
      </sheetData>
      <sheetData sheetId="6228">
        <row r="1">
          <cell r="B1" t="str">
            <v>220 kV SUB-STATION</v>
          </cell>
        </row>
      </sheetData>
      <sheetData sheetId="6229">
        <row r="1">
          <cell r="B1" t="str">
            <v>220 kV SUB-STATION</v>
          </cell>
        </row>
      </sheetData>
      <sheetData sheetId="6230">
        <row r="1">
          <cell r="B1" t="str">
            <v>220 kV SUB-STATION</v>
          </cell>
        </row>
      </sheetData>
      <sheetData sheetId="6231">
        <row r="1">
          <cell r="B1" t="str">
            <v>220 kV SUB-STATION</v>
          </cell>
        </row>
      </sheetData>
      <sheetData sheetId="6232">
        <row r="1">
          <cell r="B1" t="str">
            <v>220 kV SUB-STATION</v>
          </cell>
        </row>
      </sheetData>
      <sheetData sheetId="6233">
        <row r="1">
          <cell r="B1" t="str">
            <v>220 kV SUB-STATION</v>
          </cell>
        </row>
      </sheetData>
      <sheetData sheetId="6234">
        <row r="1">
          <cell r="B1" t="str">
            <v>220 kV SUB-STATION</v>
          </cell>
        </row>
      </sheetData>
      <sheetData sheetId="6235">
        <row r="1">
          <cell r="B1" t="str">
            <v>220 kV SUB-STATION</v>
          </cell>
        </row>
      </sheetData>
      <sheetData sheetId="6236">
        <row r="1">
          <cell r="B1" t="str">
            <v>220 kV SUB-STATION</v>
          </cell>
        </row>
      </sheetData>
      <sheetData sheetId="6237">
        <row r="1">
          <cell r="B1" t="str">
            <v>220 kV SUB-STATION</v>
          </cell>
        </row>
      </sheetData>
      <sheetData sheetId="6238">
        <row r="1">
          <cell r="B1" t="str">
            <v>220 kV SUB-STATION</v>
          </cell>
        </row>
      </sheetData>
      <sheetData sheetId="6239">
        <row r="1">
          <cell r="B1" t="str">
            <v>220 kV SUB-STATION</v>
          </cell>
        </row>
      </sheetData>
      <sheetData sheetId="6240">
        <row r="1">
          <cell r="B1" t="str">
            <v>220 kV SUB-STATION</v>
          </cell>
        </row>
      </sheetData>
      <sheetData sheetId="6241">
        <row r="1">
          <cell r="B1" t="str">
            <v>220 kV SUB-STATION</v>
          </cell>
        </row>
      </sheetData>
      <sheetData sheetId="6242">
        <row r="1">
          <cell r="B1" t="str">
            <v>220 kV SUB-STATION</v>
          </cell>
        </row>
      </sheetData>
      <sheetData sheetId="6243">
        <row r="1">
          <cell r="B1" t="str">
            <v>220 kV SUB-STATION</v>
          </cell>
        </row>
      </sheetData>
      <sheetData sheetId="6244">
        <row r="1">
          <cell r="B1" t="str">
            <v>220 kV SUB-STATION</v>
          </cell>
        </row>
      </sheetData>
      <sheetData sheetId="6245">
        <row r="1">
          <cell r="B1" t="str">
            <v>220 kV SUB-STATION</v>
          </cell>
        </row>
      </sheetData>
      <sheetData sheetId="6246">
        <row r="1">
          <cell r="B1" t="str">
            <v>220 kV SUB-STATION</v>
          </cell>
        </row>
      </sheetData>
      <sheetData sheetId="6247">
        <row r="1">
          <cell r="B1" t="str">
            <v>220 kV SUB-STATION</v>
          </cell>
        </row>
      </sheetData>
      <sheetData sheetId="6248">
        <row r="1">
          <cell r="B1" t="str">
            <v>220 kV SUB-STATION</v>
          </cell>
        </row>
      </sheetData>
      <sheetData sheetId="6249">
        <row r="1">
          <cell r="B1" t="str">
            <v>220 kV SUB-STATION</v>
          </cell>
        </row>
      </sheetData>
      <sheetData sheetId="6250">
        <row r="1">
          <cell r="B1" t="str">
            <v>220 kV SUB-STATION</v>
          </cell>
        </row>
      </sheetData>
      <sheetData sheetId="6251">
        <row r="1">
          <cell r="B1" t="str">
            <v>220 kV SUB-STATION</v>
          </cell>
        </row>
      </sheetData>
      <sheetData sheetId="6252">
        <row r="1">
          <cell r="B1" t="str">
            <v>220 kV SUB-STATION</v>
          </cell>
        </row>
      </sheetData>
      <sheetData sheetId="6253">
        <row r="1">
          <cell r="B1" t="str">
            <v>220 kV SUB-STATION</v>
          </cell>
        </row>
      </sheetData>
      <sheetData sheetId="6254">
        <row r="1">
          <cell r="B1" t="str">
            <v>220 kV SUB-STATION</v>
          </cell>
        </row>
      </sheetData>
      <sheetData sheetId="6255">
        <row r="1">
          <cell r="B1" t="str">
            <v>220 kV SUB-STATION</v>
          </cell>
        </row>
      </sheetData>
      <sheetData sheetId="6256">
        <row r="1">
          <cell r="B1" t="str">
            <v>220 kV SUB-STATION</v>
          </cell>
        </row>
      </sheetData>
      <sheetData sheetId="6257">
        <row r="1">
          <cell r="B1" t="str">
            <v>220 kV SUB-STATION</v>
          </cell>
        </row>
      </sheetData>
      <sheetData sheetId="6258">
        <row r="1">
          <cell r="B1" t="str">
            <v>220 kV SUB-STATION</v>
          </cell>
        </row>
      </sheetData>
      <sheetData sheetId="6259">
        <row r="1">
          <cell r="B1" t="str">
            <v>220 kV SUB-STATION</v>
          </cell>
        </row>
      </sheetData>
      <sheetData sheetId="6260">
        <row r="1">
          <cell r="B1" t="str">
            <v>220 kV SUB-STATION</v>
          </cell>
        </row>
      </sheetData>
      <sheetData sheetId="6261">
        <row r="1">
          <cell r="B1" t="str">
            <v>220 kV SUB-STATION</v>
          </cell>
        </row>
      </sheetData>
      <sheetData sheetId="6262">
        <row r="1">
          <cell r="B1" t="str">
            <v>220 kV SUB-STATION</v>
          </cell>
        </row>
      </sheetData>
      <sheetData sheetId="6263">
        <row r="1">
          <cell r="B1" t="str">
            <v>220 kV SUB-STATION</v>
          </cell>
        </row>
      </sheetData>
      <sheetData sheetId="6264">
        <row r="1">
          <cell r="B1" t="str">
            <v>220 kV SUB-STATION</v>
          </cell>
        </row>
      </sheetData>
      <sheetData sheetId="6265">
        <row r="1">
          <cell r="B1" t="str">
            <v>220 kV SUB-STATION</v>
          </cell>
        </row>
      </sheetData>
      <sheetData sheetId="6266">
        <row r="1">
          <cell r="B1" t="str">
            <v>220 kV SUB-STATION</v>
          </cell>
        </row>
      </sheetData>
      <sheetData sheetId="6267">
        <row r="1">
          <cell r="B1" t="str">
            <v>220 kV SUB-STATION</v>
          </cell>
        </row>
      </sheetData>
      <sheetData sheetId="6268">
        <row r="1">
          <cell r="B1" t="str">
            <v>220 kV SUB-STATION</v>
          </cell>
        </row>
      </sheetData>
      <sheetData sheetId="6269">
        <row r="1">
          <cell r="B1" t="str">
            <v>220 kV SUB-STATION</v>
          </cell>
        </row>
      </sheetData>
      <sheetData sheetId="6270">
        <row r="1">
          <cell r="B1" t="str">
            <v>220 kV SUB-STATION</v>
          </cell>
        </row>
      </sheetData>
      <sheetData sheetId="6271">
        <row r="1">
          <cell r="B1" t="str">
            <v>220 kV SUB-STATION</v>
          </cell>
        </row>
      </sheetData>
      <sheetData sheetId="6272">
        <row r="1">
          <cell r="B1" t="str">
            <v>220 kV SUB-STATION</v>
          </cell>
        </row>
      </sheetData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/>
      <sheetData sheetId="6385"/>
      <sheetData sheetId="6386"/>
      <sheetData sheetId="6387"/>
      <sheetData sheetId="6388"/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/>
      <sheetData sheetId="6393"/>
      <sheetData sheetId="6394">
        <row r="1">
          <cell r="B1" t="str">
            <v>220 kV SUB-STATION</v>
          </cell>
        </row>
      </sheetData>
      <sheetData sheetId="6395"/>
      <sheetData sheetId="6396"/>
      <sheetData sheetId="6397"/>
      <sheetData sheetId="6398"/>
      <sheetData sheetId="6399"/>
      <sheetData sheetId="6400"/>
      <sheetData sheetId="6401"/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>
        <row r="1">
          <cell r="B1" t="str">
            <v>220 kV SUB-STATION</v>
          </cell>
        </row>
      </sheetData>
      <sheetData sheetId="6462">
        <row r="1">
          <cell r="B1" t="str">
            <v>220 kV SUB-STATION</v>
          </cell>
        </row>
      </sheetData>
      <sheetData sheetId="6463">
        <row r="1">
          <cell r="B1" t="str">
            <v>220 kV SUB-STATION</v>
          </cell>
        </row>
      </sheetData>
      <sheetData sheetId="6464">
        <row r="1">
          <cell r="B1" t="str">
            <v>220 kV SUB-STATION</v>
          </cell>
        </row>
      </sheetData>
      <sheetData sheetId="6465">
        <row r="1">
          <cell r="B1" t="str">
            <v>220 kV SUB-STATION</v>
          </cell>
        </row>
      </sheetData>
      <sheetData sheetId="6466">
        <row r="1">
          <cell r="B1" t="str">
            <v>220 kV SUB-STATION</v>
          </cell>
        </row>
      </sheetData>
      <sheetData sheetId="6467">
        <row r="1">
          <cell r="B1" t="str">
            <v>220 kV SUB-STATION</v>
          </cell>
        </row>
      </sheetData>
      <sheetData sheetId="6468">
        <row r="1">
          <cell r="B1" t="str">
            <v>220 kV SUB-STATION</v>
          </cell>
        </row>
      </sheetData>
      <sheetData sheetId="6469">
        <row r="1">
          <cell r="B1" t="str">
            <v>220 kV SUB-STATION</v>
          </cell>
        </row>
      </sheetData>
      <sheetData sheetId="6470">
        <row r="1">
          <cell r="B1" t="str">
            <v>220 kV SUB-STATION</v>
          </cell>
        </row>
      </sheetData>
      <sheetData sheetId="6471">
        <row r="1">
          <cell r="B1" t="str">
            <v>220 kV SUB-STATION</v>
          </cell>
        </row>
      </sheetData>
      <sheetData sheetId="6472">
        <row r="1">
          <cell r="B1" t="str">
            <v>220 kV SUB-STATION</v>
          </cell>
        </row>
      </sheetData>
      <sheetData sheetId="6473">
        <row r="1">
          <cell r="B1" t="str">
            <v>220 kV SUB-STATION</v>
          </cell>
        </row>
      </sheetData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>
        <row r="1">
          <cell r="B1" t="str">
            <v>220 kV SUB-STATION</v>
          </cell>
        </row>
      </sheetData>
      <sheetData sheetId="6477">
        <row r="1">
          <cell r="B1" t="str">
            <v>220 kV SUB-STATION</v>
          </cell>
        </row>
      </sheetData>
      <sheetData sheetId="6478">
        <row r="1">
          <cell r="B1" t="str">
            <v>220 kV SUB-STATION</v>
          </cell>
        </row>
      </sheetData>
      <sheetData sheetId="6479">
        <row r="1">
          <cell r="B1" t="str">
            <v>220 kV SUB-STATION</v>
          </cell>
        </row>
      </sheetData>
      <sheetData sheetId="6480">
        <row r="1">
          <cell r="B1" t="str">
            <v>220 kV SUB-STATION</v>
          </cell>
        </row>
      </sheetData>
      <sheetData sheetId="6481">
        <row r="1">
          <cell r="B1" t="str">
            <v>220 kV SUB-STATION</v>
          </cell>
        </row>
      </sheetData>
      <sheetData sheetId="6482">
        <row r="1">
          <cell r="B1" t="str">
            <v>220 kV SUB-STATION</v>
          </cell>
        </row>
      </sheetData>
      <sheetData sheetId="6483">
        <row r="1">
          <cell r="B1" t="str">
            <v>220 kV SUB-STATION</v>
          </cell>
        </row>
      </sheetData>
      <sheetData sheetId="6484">
        <row r="1">
          <cell r="B1" t="str">
            <v>220 kV SUB-STATION</v>
          </cell>
        </row>
      </sheetData>
      <sheetData sheetId="6485">
        <row r="1">
          <cell r="B1" t="str">
            <v>220 kV SUB-STATION</v>
          </cell>
        </row>
      </sheetData>
      <sheetData sheetId="6486">
        <row r="1">
          <cell r="B1" t="str">
            <v>220 kV SUB-STATION</v>
          </cell>
        </row>
      </sheetData>
      <sheetData sheetId="6487">
        <row r="1">
          <cell r="B1" t="str">
            <v>220 kV SUB-STATION</v>
          </cell>
        </row>
      </sheetData>
      <sheetData sheetId="6488">
        <row r="1">
          <cell r="B1" t="str">
            <v>220 kV SUB-STATION</v>
          </cell>
        </row>
      </sheetData>
      <sheetData sheetId="6489">
        <row r="1">
          <cell r="B1" t="str">
            <v>220 kV SUB-STATION</v>
          </cell>
        </row>
      </sheetData>
      <sheetData sheetId="6490">
        <row r="1">
          <cell r="B1" t="str">
            <v>220 kV SUB-STATION</v>
          </cell>
        </row>
      </sheetData>
      <sheetData sheetId="6491">
        <row r="1">
          <cell r="B1" t="str">
            <v>220 kV SUB-STATION</v>
          </cell>
        </row>
      </sheetData>
      <sheetData sheetId="6492">
        <row r="1">
          <cell r="B1" t="str">
            <v>220 kV SUB-STATION</v>
          </cell>
        </row>
      </sheetData>
      <sheetData sheetId="6493">
        <row r="1">
          <cell r="B1" t="str">
            <v>220 kV SUB-STATION</v>
          </cell>
        </row>
      </sheetData>
      <sheetData sheetId="6494">
        <row r="1">
          <cell r="B1" t="str">
            <v>220 kV SUB-STATION</v>
          </cell>
        </row>
      </sheetData>
      <sheetData sheetId="6495">
        <row r="1">
          <cell r="B1" t="str">
            <v>220 kV SUB-STATION</v>
          </cell>
        </row>
      </sheetData>
      <sheetData sheetId="6496">
        <row r="1">
          <cell r="B1" t="str">
            <v>220 kV SUB-STATION</v>
          </cell>
        </row>
      </sheetData>
      <sheetData sheetId="6497">
        <row r="1">
          <cell r="B1" t="str">
            <v>220 kV SUB-STATION</v>
          </cell>
        </row>
      </sheetData>
      <sheetData sheetId="6498">
        <row r="1">
          <cell r="B1" t="str">
            <v>220 kV SUB-STATION</v>
          </cell>
        </row>
      </sheetData>
      <sheetData sheetId="6499">
        <row r="1">
          <cell r="B1" t="str">
            <v>220 kV SUB-STATION</v>
          </cell>
        </row>
      </sheetData>
      <sheetData sheetId="6500">
        <row r="1">
          <cell r="B1" t="str">
            <v>220 kV SUB-STATION</v>
          </cell>
        </row>
      </sheetData>
      <sheetData sheetId="6501">
        <row r="1">
          <cell r="B1" t="str">
            <v>220 kV SUB-STATION</v>
          </cell>
        </row>
      </sheetData>
      <sheetData sheetId="6502">
        <row r="1">
          <cell r="B1" t="str">
            <v>220 kV SUB-STATION</v>
          </cell>
        </row>
      </sheetData>
      <sheetData sheetId="6503">
        <row r="1">
          <cell r="B1" t="str">
            <v>220 kV SUB-STATION</v>
          </cell>
        </row>
      </sheetData>
      <sheetData sheetId="6504">
        <row r="1">
          <cell r="B1" t="str">
            <v>220 kV SUB-STATION</v>
          </cell>
        </row>
      </sheetData>
      <sheetData sheetId="6505">
        <row r="1">
          <cell r="B1" t="str">
            <v>220 kV SUB-STATION</v>
          </cell>
        </row>
      </sheetData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>
        <row r="1">
          <cell r="B1" t="str">
            <v>220 kV SUB-STATION</v>
          </cell>
        </row>
      </sheetData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>
        <row r="1">
          <cell r="B1" t="str">
            <v>220 kV SUB-STATION</v>
          </cell>
        </row>
      </sheetData>
      <sheetData sheetId="6557">
        <row r="1">
          <cell r="B1" t="str">
            <v>220 kV SUB-STATION</v>
          </cell>
        </row>
      </sheetData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>
        <row r="1">
          <cell r="B1" t="str">
            <v>220 kV SUB-STATION</v>
          </cell>
        </row>
      </sheetData>
      <sheetData sheetId="6565">
        <row r="1">
          <cell r="B1" t="str">
            <v>220 kV SUB-STATION</v>
          </cell>
        </row>
      </sheetData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>
        <row r="1">
          <cell r="B1" t="str">
            <v>220 kV SUB-STATION</v>
          </cell>
        </row>
      </sheetData>
      <sheetData sheetId="6597">
        <row r="1">
          <cell r="B1" t="str">
            <v>220 kV SUB-STATION</v>
          </cell>
        </row>
      </sheetData>
      <sheetData sheetId="6598"/>
      <sheetData sheetId="6599" refreshError="1"/>
      <sheetData sheetId="6600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/>
      <sheetData sheetId="6613"/>
      <sheetData sheetId="6614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 refreshError="1"/>
      <sheetData sheetId="6653" refreshError="1"/>
      <sheetData sheetId="6654" refreshError="1"/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>
        <row r="1">
          <cell r="B1" t="str">
            <v>220 kV SUB-STATION</v>
          </cell>
        </row>
      </sheetData>
      <sheetData sheetId="6719">
        <row r="1">
          <cell r="B1" t="str">
            <v>220 kV SUB-STATION</v>
          </cell>
        </row>
      </sheetData>
      <sheetData sheetId="6720">
        <row r="1">
          <cell r="B1" t="str">
            <v>220 kV SUB-STATION</v>
          </cell>
        </row>
      </sheetData>
      <sheetData sheetId="6721">
        <row r="1">
          <cell r="B1" t="str">
            <v>220 kV SUB-STATION</v>
          </cell>
        </row>
      </sheetData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>
        <row r="1">
          <cell r="B1" t="str">
            <v>220 kV SUB-STATION</v>
          </cell>
        </row>
      </sheetData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>
        <row r="1">
          <cell r="B1" t="str">
            <v>220 kV SUB-STATION</v>
          </cell>
        </row>
      </sheetData>
      <sheetData sheetId="6753">
        <row r="1">
          <cell r="B1" t="str">
            <v>220 kV SUB-STATION</v>
          </cell>
        </row>
      </sheetData>
      <sheetData sheetId="6754">
        <row r="1">
          <cell r="B1" t="str">
            <v>220 kV SUB-STATION</v>
          </cell>
        </row>
      </sheetData>
      <sheetData sheetId="6755">
        <row r="1">
          <cell r="B1" t="str">
            <v>220 kV SUB-STATION</v>
          </cell>
        </row>
      </sheetData>
      <sheetData sheetId="6756">
        <row r="1">
          <cell r="B1" t="str">
            <v>220 kV SUB-STATION</v>
          </cell>
        </row>
      </sheetData>
      <sheetData sheetId="6757">
        <row r="1">
          <cell r="B1" t="str">
            <v>220 kV SUB-STATION</v>
          </cell>
        </row>
      </sheetData>
      <sheetData sheetId="6758">
        <row r="1">
          <cell r="B1" t="str">
            <v>220 kV SUB-STATION</v>
          </cell>
        </row>
      </sheetData>
      <sheetData sheetId="6759">
        <row r="1">
          <cell r="B1" t="str">
            <v>220 kV SUB-STATION</v>
          </cell>
        </row>
      </sheetData>
      <sheetData sheetId="6760">
        <row r="1">
          <cell r="B1" t="str">
            <v>220 kV SUB-STATION</v>
          </cell>
        </row>
      </sheetData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>
        <row r="1">
          <cell r="B1" t="str">
            <v>220 kV SUB-STATION</v>
          </cell>
        </row>
      </sheetData>
      <sheetData sheetId="6773">
        <row r="1">
          <cell r="B1" t="str">
            <v>220 kV SUB-STATION</v>
          </cell>
        </row>
      </sheetData>
      <sheetData sheetId="6774">
        <row r="1">
          <cell r="B1" t="str">
            <v>220 kV SUB-STATION</v>
          </cell>
        </row>
      </sheetData>
      <sheetData sheetId="6775">
        <row r="1">
          <cell r="B1" t="str">
            <v>220 kV SUB-STATION</v>
          </cell>
        </row>
      </sheetData>
      <sheetData sheetId="6776">
        <row r="1">
          <cell r="B1" t="str">
            <v>220 kV SUB-STATION</v>
          </cell>
        </row>
      </sheetData>
      <sheetData sheetId="6777">
        <row r="1">
          <cell r="B1" t="str">
            <v>220 kV SUB-STATION</v>
          </cell>
        </row>
      </sheetData>
      <sheetData sheetId="6778">
        <row r="1">
          <cell r="B1" t="str">
            <v>220 kV SUB-STATION</v>
          </cell>
        </row>
      </sheetData>
      <sheetData sheetId="6779">
        <row r="1">
          <cell r="B1" t="str">
            <v>220 kV SUB-STATION</v>
          </cell>
        </row>
      </sheetData>
      <sheetData sheetId="6780">
        <row r="1">
          <cell r="B1" t="str">
            <v>220 kV SUB-STATION</v>
          </cell>
        </row>
      </sheetData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>
        <row r="1">
          <cell r="B1" t="str">
            <v>220 kV SUB-STATION</v>
          </cell>
        </row>
      </sheetData>
      <sheetData sheetId="6784">
        <row r="1">
          <cell r="B1" t="str">
            <v>220 kV SUB-STATION</v>
          </cell>
        </row>
      </sheetData>
      <sheetData sheetId="6785">
        <row r="1">
          <cell r="B1" t="str">
            <v>220 kV SUB-STATION</v>
          </cell>
        </row>
      </sheetData>
      <sheetData sheetId="6786">
        <row r="1">
          <cell r="B1" t="str">
            <v>220 kV SUB-STATION</v>
          </cell>
        </row>
      </sheetData>
      <sheetData sheetId="6787">
        <row r="1">
          <cell r="B1" t="str">
            <v>220 kV SUB-STATION</v>
          </cell>
        </row>
      </sheetData>
      <sheetData sheetId="6788">
        <row r="1">
          <cell r="B1" t="str">
            <v>220 kV SUB-STATION</v>
          </cell>
        </row>
      </sheetData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>
        <row r="1">
          <cell r="B1" t="str">
            <v>220 kV SUB-STATION</v>
          </cell>
        </row>
      </sheetData>
      <sheetData sheetId="6792">
        <row r="1">
          <cell r="B1" t="str">
            <v>220 kV SUB-STATION</v>
          </cell>
        </row>
      </sheetData>
      <sheetData sheetId="6793">
        <row r="1">
          <cell r="B1" t="str">
            <v>220 kV SUB-STATION</v>
          </cell>
        </row>
      </sheetData>
      <sheetData sheetId="6794">
        <row r="1">
          <cell r="B1" t="str">
            <v>220 kV SUB-STATION</v>
          </cell>
        </row>
      </sheetData>
      <sheetData sheetId="6795">
        <row r="1">
          <cell r="B1" t="str">
            <v>220 kV SUB-STATION</v>
          </cell>
        </row>
      </sheetData>
      <sheetData sheetId="6796">
        <row r="1">
          <cell r="B1" t="str">
            <v>220 kV SUB-STATION</v>
          </cell>
        </row>
      </sheetData>
      <sheetData sheetId="6797">
        <row r="1">
          <cell r="B1" t="str">
            <v>220 kV SUB-STATION</v>
          </cell>
        </row>
      </sheetData>
      <sheetData sheetId="6798">
        <row r="1">
          <cell r="B1" t="str">
            <v>220 kV SUB-STATION</v>
          </cell>
        </row>
      </sheetData>
      <sheetData sheetId="6799">
        <row r="1">
          <cell r="B1" t="str">
            <v>220 kV SUB-STATION</v>
          </cell>
        </row>
      </sheetData>
      <sheetData sheetId="6800">
        <row r="1">
          <cell r="B1" t="str">
            <v>220 kV SUB-STATION</v>
          </cell>
        </row>
      </sheetData>
      <sheetData sheetId="6801">
        <row r="1">
          <cell r="B1" t="str">
            <v>220 kV SUB-STATION</v>
          </cell>
        </row>
      </sheetData>
      <sheetData sheetId="6802">
        <row r="1">
          <cell r="B1" t="str">
            <v>220 kV SUB-STATION</v>
          </cell>
        </row>
      </sheetData>
      <sheetData sheetId="6803">
        <row r="1">
          <cell r="B1" t="str">
            <v>220 kV SUB-STATION</v>
          </cell>
        </row>
      </sheetData>
      <sheetData sheetId="6804">
        <row r="1">
          <cell r="B1" t="str">
            <v>220 kV SUB-STATION</v>
          </cell>
        </row>
      </sheetData>
      <sheetData sheetId="6805">
        <row r="1">
          <cell r="B1" t="str">
            <v>220 kV SUB-STATION</v>
          </cell>
        </row>
      </sheetData>
      <sheetData sheetId="6806">
        <row r="1">
          <cell r="B1" t="str">
            <v>220 kV SUB-STATION</v>
          </cell>
        </row>
      </sheetData>
      <sheetData sheetId="6807">
        <row r="1">
          <cell r="B1" t="str">
            <v>220 kV SUB-STATION</v>
          </cell>
        </row>
      </sheetData>
      <sheetData sheetId="6808">
        <row r="1">
          <cell r="B1" t="str">
            <v>220 kV SUB-STATION</v>
          </cell>
        </row>
      </sheetData>
      <sheetData sheetId="6809">
        <row r="1">
          <cell r="B1" t="str">
            <v>220 kV SUB-STATION</v>
          </cell>
        </row>
      </sheetData>
      <sheetData sheetId="6810">
        <row r="1">
          <cell r="B1" t="str">
            <v>220 kV SUB-STATION</v>
          </cell>
        </row>
      </sheetData>
      <sheetData sheetId="6811">
        <row r="1">
          <cell r="B1" t="str">
            <v>220 kV SUB-STATION</v>
          </cell>
        </row>
      </sheetData>
      <sheetData sheetId="6812">
        <row r="1">
          <cell r="B1" t="str">
            <v>220 kV SUB-STATION</v>
          </cell>
        </row>
      </sheetData>
      <sheetData sheetId="6813">
        <row r="1">
          <cell r="B1" t="str">
            <v>220 kV SUB-STATION</v>
          </cell>
        </row>
      </sheetData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>
        <row r="1">
          <cell r="B1" t="str">
            <v>220 kV SUB-STATION</v>
          </cell>
        </row>
      </sheetData>
      <sheetData sheetId="6818">
        <row r="1">
          <cell r="B1" t="str">
            <v>220 kV SUB-STATION</v>
          </cell>
        </row>
      </sheetData>
      <sheetData sheetId="6819">
        <row r="1">
          <cell r="B1" t="str">
            <v>220 kV SUB-STATION</v>
          </cell>
        </row>
      </sheetData>
      <sheetData sheetId="6820">
        <row r="1">
          <cell r="B1" t="str">
            <v>220 kV SUB-STATION</v>
          </cell>
        </row>
      </sheetData>
      <sheetData sheetId="6821">
        <row r="1">
          <cell r="B1" t="str">
            <v>220 kV SUB-STATION</v>
          </cell>
        </row>
      </sheetData>
      <sheetData sheetId="6822">
        <row r="1">
          <cell r="B1" t="str">
            <v>220 kV SUB-STATION</v>
          </cell>
        </row>
      </sheetData>
      <sheetData sheetId="6823">
        <row r="1">
          <cell r="B1" t="str">
            <v>220 kV SUB-STATION</v>
          </cell>
        </row>
      </sheetData>
      <sheetData sheetId="6824">
        <row r="1">
          <cell r="B1" t="str">
            <v>220 kV SUB-STATION</v>
          </cell>
        </row>
      </sheetData>
      <sheetData sheetId="6825">
        <row r="1">
          <cell r="B1" t="str">
            <v>220 kV SUB-STATION</v>
          </cell>
        </row>
      </sheetData>
      <sheetData sheetId="6826">
        <row r="1">
          <cell r="B1" t="str">
            <v>220 kV SUB-STATION</v>
          </cell>
        </row>
      </sheetData>
      <sheetData sheetId="6827">
        <row r="1">
          <cell r="B1" t="str">
            <v>220 kV SUB-STATION</v>
          </cell>
        </row>
      </sheetData>
      <sheetData sheetId="6828">
        <row r="1">
          <cell r="B1" t="str">
            <v>220 kV SUB-STATION</v>
          </cell>
        </row>
      </sheetData>
      <sheetData sheetId="6829">
        <row r="1">
          <cell r="B1" t="str">
            <v>220 kV SUB-STATION</v>
          </cell>
        </row>
      </sheetData>
      <sheetData sheetId="6830">
        <row r="1">
          <cell r="B1" t="str">
            <v>220 kV SUB-STATION</v>
          </cell>
        </row>
      </sheetData>
      <sheetData sheetId="6831">
        <row r="1">
          <cell r="B1" t="str">
            <v>220 kV SUB-STATION</v>
          </cell>
        </row>
      </sheetData>
      <sheetData sheetId="6832">
        <row r="1">
          <cell r="B1" t="str">
            <v>220 kV SUB-STATION</v>
          </cell>
        </row>
      </sheetData>
      <sheetData sheetId="6833">
        <row r="1">
          <cell r="B1" t="str">
            <v>220 kV SUB-STATION</v>
          </cell>
        </row>
      </sheetData>
      <sheetData sheetId="6834">
        <row r="1">
          <cell r="B1" t="str">
            <v>220 kV SUB-STATION</v>
          </cell>
        </row>
      </sheetData>
      <sheetData sheetId="6835">
        <row r="1">
          <cell r="B1" t="str">
            <v>220 kV SUB-STATION</v>
          </cell>
        </row>
      </sheetData>
      <sheetData sheetId="6836">
        <row r="1">
          <cell r="B1" t="str">
            <v>220 kV SUB-STATION</v>
          </cell>
        </row>
      </sheetData>
      <sheetData sheetId="6837">
        <row r="1">
          <cell r="B1" t="str">
            <v>220 kV SUB-STATION</v>
          </cell>
        </row>
      </sheetData>
      <sheetData sheetId="6838">
        <row r="1">
          <cell r="B1" t="str">
            <v>220 kV SUB-STATION</v>
          </cell>
        </row>
      </sheetData>
      <sheetData sheetId="6839">
        <row r="1">
          <cell r="B1" t="str">
            <v>220 kV SUB-STATION</v>
          </cell>
        </row>
      </sheetData>
      <sheetData sheetId="6840">
        <row r="1">
          <cell r="B1" t="str">
            <v>220 kV SUB-STATION</v>
          </cell>
        </row>
      </sheetData>
      <sheetData sheetId="6841">
        <row r="1">
          <cell r="B1" t="str">
            <v>220 kV SUB-STATION</v>
          </cell>
        </row>
      </sheetData>
      <sheetData sheetId="6842">
        <row r="1">
          <cell r="B1" t="str">
            <v>220 kV SUB-STATION</v>
          </cell>
        </row>
      </sheetData>
      <sheetData sheetId="6843">
        <row r="1">
          <cell r="B1" t="str">
            <v>220 kV SUB-STATION</v>
          </cell>
        </row>
      </sheetData>
      <sheetData sheetId="6844">
        <row r="1">
          <cell r="B1" t="str">
            <v>220 kV SUB-STATION</v>
          </cell>
        </row>
      </sheetData>
      <sheetData sheetId="6845">
        <row r="1">
          <cell r="B1" t="str">
            <v>220 kV SUB-STATION</v>
          </cell>
        </row>
      </sheetData>
      <sheetData sheetId="6846">
        <row r="1">
          <cell r="B1" t="str">
            <v>220 kV SUB-STATION</v>
          </cell>
        </row>
      </sheetData>
      <sheetData sheetId="6847">
        <row r="1">
          <cell r="B1" t="str">
            <v>220 kV SUB-STATION</v>
          </cell>
        </row>
      </sheetData>
      <sheetData sheetId="6848">
        <row r="1">
          <cell r="B1" t="str">
            <v>220 kV SUB-STATION</v>
          </cell>
        </row>
      </sheetData>
      <sheetData sheetId="6849">
        <row r="1">
          <cell r="B1" t="str">
            <v>220 kV SUB-STATION</v>
          </cell>
        </row>
      </sheetData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>
        <row r="1">
          <cell r="B1" t="str">
            <v>220 kV SUB-STATION</v>
          </cell>
        </row>
      </sheetData>
      <sheetData sheetId="6854">
        <row r="1">
          <cell r="B1" t="str">
            <v>220 kV SUB-STATION</v>
          </cell>
        </row>
      </sheetData>
      <sheetData sheetId="6855">
        <row r="1">
          <cell r="B1" t="str">
            <v>220 kV SUB-STATION</v>
          </cell>
        </row>
      </sheetData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>
        <row r="1">
          <cell r="B1" t="str">
            <v>220 kV SUB-STATION</v>
          </cell>
        </row>
      </sheetData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>
        <row r="1">
          <cell r="B1" t="str">
            <v>220 kV SUB-STATION</v>
          </cell>
        </row>
      </sheetData>
      <sheetData sheetId="6867">
        <row r="1">
          <cell r="B1" t="str">
            <v>220 kV SUB-STATION</v>
          </cell>
        </row>
      </sheetData>
      <sheetData sheetId="6868">
        <row r="1">
          <cell r="B1" t="str">
            <v>220 kV SUB-STATION</v>
          </cell>
        </row>
      </sheetData>
      <sheetData sheetId="6869">
        <row r="1">
          <cell r="B1" t="str">
            <v>220 kV SUB-STATION</v>
          </cell>
        </row>
      </sheetData>
      <sheetData sheetId="6870">
        <row r="1">
          <cell r="B1" t="str">
            <v>220 kV SUB-STATION</v>
          </cell>
        </row>
      </sheetData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>
        <row r="1">
          <cell r="B1" t="str">
            <v>220 kV SUB-STATION</v>
          </cell>
        </row>
      </sheetData>
      <sheetData sheetId="6880">
        <row r="1">
          <cell r="B1" t="str">
            <v>220 kV SUB-STATION</v>
          </cell>
        </row>
      </sheetData>
      <sheetData sheetId="6881">
        <row r="1">
          <cell r="B1" t="str">
            <v>220 kV SUB-STATION</v>
          </cell>
        </row>
      </sheetData>
      <sheetData sheetId="6882">
        <row r="1">
          <cell r="B1" t="str">
            <v>220 kV SUB-STATION</v>
          </cell>
        </row>
      </sheetData>
      <sheetData sheetId="6883">
        <row r="1">
          <cell r="B1" t="str">
            <v>220 kV SUB-STATION</v>
          </cell>
        </row>
      </sheetData>
      <sheetData sheetId="6884">
        <row r="1">
          <cell r="B1" t="str">
            <v>220 kV SUB-STATION</v>
          </cell>
        </row>
      </sheetData>
      <sheetData sheetId="6885">
        <row r="1">
          <cell r="B1" t="str">
            <v>220 kV SUB-STATION</v>
          </cell>
        </row>
      </sheetData>
      <sheetData sheetId="6886">
        <row r="1">
          <cell r="B1" t="str">
            <v>220 kV SUB-STATION</v>
          </cell>
        </row>
      </sheetData>
      <sheetData sheetId="6887">
        <row r="1">
          <cell r="B1" t="str">
            <v>220 kV SUB-STATION</v>
          </cell>
        </row>
      </sheetData>
      <sheetData sheetId="6888">
        <row r="1">
          <cell r="B1" t="str">
            <v>220 kV SUB-STATION</v>
          </cell>
        </row>
      </sheetData>
      <sheetData sheetId="6889">
        <row r="1">
          <cell r="B1" t="str">
            <v>220 kV SUB-STATION</v>
          </cell>
        </row>
      </sheetData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>
        <row r="1">
          <cell r="B1" t="str">
            <v>220 kV SUB-STATION</v>
          </cell>
        </row>
      </sheetData>
      <sheetData sheetId="6893">
        <row r="1">
          <cell r="B1" t="str">
            <v>220 kV SUB-STATION</v>
          </cell>
        </row>
      </sheetData>
      <sheetData sheetId="6894">
        <row r="1">
          <cell r="B1" t="str">
            <v>220 kV SUB-STATION</v>
          </cell>
        </row>
      </sheetData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>
        <row r="1">
          <cell r="B1" t="str">
            <v>220 kV SUB-STATION</v>
          </cell>
        </row>
      </sheetData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>
        <row r="1">
          <cell r="B1" t="str">
            <v>220 kV SUB-STATION</v>
          </cell>
        </row>
      </sheetData>
      <sheetData sheetId="6909">
        <row r="1">
          <cell r="B1" t="str">
            <v>220 kV SUB-STATION</v>
          </cell>
        </row>
      </sheetData>
      <sheetData sheetId="6910">
        <row r="1">
          <cell r="B1" t="str">
            <v>220 kV SUB-STATION</v>
          </cell>
        </row>
      </sheetData>
      <sheetData sheetId="6911">
        <row r="1">
          <cell r="B1" t="str">
            <v>220 kV SUB-STATION</v>
          </cell>
        </row>
      </sheetData>
      <sheetData sheetId="6912">
        <row r="1">
          <cell r="B1" t="str">
            <v>220 kV SUB-STATION</v>
          </cell>
        </row>
      </sheetData>
      <sheetData sheetId="6913">
        <row r="1">
          <cell r="B1" t="str">
            <v>220 kV SUB-STATION</v>
          </cell>
        </row>
      </sheetData>
      <sheetData sheetId="6914">
        <row r="1">
          <cell r="B1" t="str">
            <v>220 kV SUB-STATION</v>
          </cell>
        </row>
      </sheetData>
      <sheetData sheetId="6915">
        <row r="1">
          <cell r="B1" t="str">
            <v>220 kV SUB-STATION</v>
          </cell>
        </row>
      </sheetData>
      <sheetData sheetId="6916">
        <row r="1">
          <cell r="B1" t="str">
            <v>220 kV SUB-STATION</v>
          </cell>
        </row>
      </sheetData>
      <sheetData sheetId="6917">
        <row r="1">
          <cell r="B1" t="str">
            <v>220 kV SUB-STATION</v>
          </cell>
        </row>
      </sheetData>
      <sheetData sheetId="6918">
        <row r="1">
          <cell r="B1" t="str">
            <v>220 kV SUB-STATION</v>
          </cell>
        </row>
      </sheetData>
      <sheetData sheetId="6919">
        <row r="1">
          <cell r="B1" t="str">
            <v>220 kV SUB-STATION</v>
          </cell>
        </row>
      </sheetData>
      <sheetData sheetId="6920">
        <row r="1">
          <cell r="B1" t="str">
            <v>220 kV SUB-STATION</v>
          </cell>
        </row>
      </sheetData>
      <sheetData sheetId="6921">
        <row r="1">
          <cell r="B1" t="str">
            <v>220 kV SUB-STATION</v>
          </cell>
        </row>
      </sheetData>
      <sheetData sheetId="6922">
        <row r="1">
          <cell r="B1" t="str">
            <v>220 kV SUB-STATION</v>
          </cell>
        </row>
      </sheetData>
      <sheetData sheetId="6923">
        <row r="1">
          <cell r="B1" t="str">
            <v>220 kV SUB-STATION</v>
          </cell>
        </row>
      </sheetData>
      <sheetData sheetId="6924">
        <row r="1">
          <cell r="B1" t="str">
            <v>220 kV SUB-STATION</v>
          </cell>
        </row>
      </sheetData>
      <sheetData sheetId="6925">
        <row r="1">
          <cell r="B1" t="str">
            <v>220 kV SUB-STATION</v>
          </cell>
        </row>
      </sheetData>
      <sheetData sheetId="6926">
        <row r="1">
          <cell r="B1" t="str">
            <v>220 kV SUB-STATION</v>
          </cell>
        </row>
      </sheetData>
      <sheetData sheetId="6927">
        <row r="1">
          <cell r="B1" t="str">
            <v>220 kV SUB-STATION</v>
          </cell>
        </row>
      </sheetData>
      <sheetData sheetId="6928">
        <row r="1">
          <cell r="B1" t="str">
            <v>220 kV SUB-STATION</v>
          </cell>
        </row>
      </sheetData>
      <sheetData sheetId="6929">
        <row r="1">
          <cell r="B1" t="str">
            <v>220 kV SUB-STATION</v>
          </cell>
        </row>
      </sheetData>
      <sheetData sheetId="6930">
        <row r="1">
          <cell r="B1" t="str">
            <v>220 kV SUB-STATION</v>
          </cell>
        </row>
      </sheetData>
      <sheetData sheetId="6931">
        <row r="1">
          <cell r="B1" t="str">
            <v>220 kV SUB-STATION</v>
          </cell>
        </row>
      </sheetData>
      <sheetData sheetId="6932">
        <row r="1">
          <cell r="B1" t="str">
            <v>220 kV SUB-STATION</v>
          </cell>
        </row>
      </sheetData>
      <sheetData sheetId="6933">
        <row r="1">
          <cell r="B1" t="str">
            <v>220 kV SUB-STATION</v>
          </cell>
        </row>
      </sheetData>
      <sheetData sheetId="6934">
        <row r="1">
          <cell r="B1" t="str">
            <v>220 kV SUB-STATION</v>
          </cell>
        </row>
      </sheetData>
      <sheetData sheetId="6935">
        <row r="1">
          <cell r="B1" t="str">
            <v>220 kV SUB-STATION</v>
          </cell>
        </row>
      </sheetData>
      <sheetData sheetId="6936">
        <row r="1">
          <cell r="B1" t="str">
            <v>220 kV SUB-STATION</v>
          </cell>
        </row>
      </sheetData>
      <sheetData sheetId="6937">
        <row r="1">
          <cell r="B1" t="str">
            <v>220 kV SUB-STATION</v>
          </cell>
        </row>
      </sheetData>
      <sheetData sheetId="6938">
        <row r="1">
          <cell r="B1" t="str">
            <v>220 kV SUB-STATION</v>
          </cell>
        </row>
      </sheetData>
      <sheetData sheetId="6939">
        <row r="1">
          <cell r="B1" t="str">
            <v>220 kV SUB-STATION</v>
          </cell>
        </row>
      </sheetData>
      <sheetData sheetId="6940">
        <row r="1">
          <cell r="B1" t="str">
            <v>220 kV SUB-STATION</v>
          </cell>
        </row>
      </sheetData>
      <sheetData sheetId="6941">
        <row r="1">
          <cell r="B1" t="str">
            <v>220 kV SUB-STATION</v>
          </cell>
        </row>
      </sheetData>
      <sheetData sheetId="6942">
        <row r="1">
          <cell r="B1" t="str">
            <v>220 kV SUB-STATION</v>
          </cell>
        </row>
      </sheetData>
      <sheetData sheetId="6943">
        <row r="1">
          <cell r="B1" t="str">
            <v>220 kV SUB-STATION</v>
          </cell>
        </row>
      </sheetData>
      <sheetData sheetId="6944">
        <row r="1">
          <cell r="B1" t="str">
            <v>220 kV SUB-STATION</v>
          </cell>
        </row>
      </sheetData>
      <sheetData sheetId="6945">
        <row r="1">
          <cell r="B1" t="str">
            <v>220 kV SUB-STATION</v>
          </cell>
        </row>
      </sheetData>
      <sheetData sheetId="6946">
        <row r="1">
          <cell r="B1" t="str">
            <v>220 kV SUB-STATION</v>
          </cell>
        </row>
      </sheetData>
      <sheetData sheetId="6947">
        <row r="1">
          <cell r="B1" t="str">
            <v>220 kV SUB-STATION</v>
          </cell>
        </row>
      </sheetData>
      <sheetData sheetId="6948">
        <row r="1">
          <cell r="B1" t="str">
            <v>220 kV SUB-STATION</v>
          </cell>
        </row>
      </sheetData>
      <sheetData sheetId="6949">
        <row r="1">
          <cell r="B1" t="str">
            <v>220 kV SUB-STATION</v>
          </cell>
        </row>
      </sheetData>
      <sheetData sheetId="6950">
        <row r="1">
          <cell r="B1" t="str">
            <v>220 kV SUB-STATION</v>
          </cell>
        </row>
      </sheetData>
      <sheetData sheetId="6951">
        <row r="1">
          <cell r="B1" t="str">
            <v>220 kV SUB-STATION</v>
          </cell>
        </row>
      </sheetData>
      <sheetData sheetId="6952">
        <row r="1">
          <cell r="B1" t="str">
            <v>220 kV SUB-STATION</v>
          </cell>
        </row>
      </sheetData>
      <sheetData sheetId="6953">
        <row r="1">
          <cell r="B1" t="str">
            <v>220 kV SUB-STATION</v>
          </cell>
        </row>
      </sheetData>
      <sheetData sheetId="6954">
        <row r="1">
          <cell r="B1" t="str">
            <v>220 kV SUB-STATION</v>
          </cell>
        </row>
      </sheetData>
      <sheetData sheetId="6955">
        <row r="1">
          <cell r="B1" t="str">
            <v>220 kV SUB-STATION</v>
          </cell>
        </row>
      </sheetData>
      <sheetData sheetId="6956">
        <row r="1">
          <cell r="B1" t="str">
            <v>220 kV SUB-STATION</v>
          </cell>
        </row>
      </sheetData>
      <sheetData sheetId="6957">
        <row r="1">
          <cell r="B1" t="str">
            <v>220 kV SUB-STATION</v>
          </cell>
        </row>
      </sheetData>
      <sheetData sheetId="6958">
        <row r="1">
          <cell r="B1" t="str">
            <v>220 kV SUB-STATION</v>
          </cell>
        </row>
      </sheetData>
      <sheetData sheetId="6959">
        <row r="1">
          <cell r="B1" t="str">
            <v>220 kV SUB-STATION</v>
          </cell>
        </row>
      </sheetData>
      <sheetData sheetId="6960">
        <row r="1">
          <cell r="B1" t="str">
            <v>220 kV SUB-STATION</v>
          </cell>
        </row>
      </sheetData>
      <sheetData sheetId="6961">
        <row r="1">
          <cell r="B1" t="str">
            <v>220 kV SUB-STATION</v>
          </cell>
        </row>
      </sheetData>
      <sheetData sheetId="6962">
        <row r="1">
          <cell r="B1" t="str">
            <v>220 kV SUB-STATION</v>
          </cell>
        </row>
      </sheetData>
      <sheetData sheetId="6963">
        <row r="1">
          <cell r="B1" t="str">
            <v>220 kV SUB-STATION</v>
          </cell>
        </row>
      </sheetData>
      <sheetData sheetId="6964">
        <row r="1">
          <cell r="B1" t="str">
            <v>220 kV SUB-STATION</v>
          </cell>
        </row>
      </sheetData>
      <sheetData sheetId="6965">
        <row r="1">
          <cell r="B1" t="str">
            <v>220 kV SUB-STATION</v>
          </cell>
        </row>
      </sheetData>
      <sheetData sheetId="6966">
        <row r="1">
          <cell r="B1" t="str">
            <v>220 kV SUB-STATION</v>
          </cell>
        </row>
      </sheetData>
      <sheetData sheetId="6967">
        <row r="1">
          <cell r="B1" t="str">
            <v>220 kV SUB-STATION</v>
          </cell>
        </row>
      </sheetData>
      <sheetData sheetId="6968">
        <row r="1">
          <cell r="B1" t="str">
            <v>220 kV SUB-STATION</v>
          </cell>
        </row>
      </sheetData>
      <sheetData sheetId="6969">
        <row r="1">
          <cell r="B1" t="str">
            <v>220 kV SUB-STATION</v>
          </cell>
        </row>
      </sheetData>
      <sheetData sheetId="6970">
        <row r="1">
          <cell r="B1" t="str">
            <v>220 kV SUB-STATION</v>
          </cell>
        </row>
      </sheetData>
      <sheetData sheetId="6971">
        <row r="1">
          <cell r="B1" t="str">
            <v>220 kV SUB-STATION</v>
          </cell>
        </row>
      </sheetData>
      <sheetData sheetId="6972">
        <row r="1">
          <cell r="B1" t="str">
            <v>220 kV SUB-STATION</v>
          </cell>
        </row>
      </sheetData>
      <sheetData sheetId="6973">
        <row r="1">
          <cell r="B1" t="str">
            <v>220 kV SUB-STATION</v>
          </cell>
        </row>
      </sheetData>
      <sheetData sheetId="6974">
        <row r="1">
          <cell r="B1" t="str">
            <v>220 kV SUB-STATION</v>
          </cell>
        </row>
      </sheetData>
      <sheetData sheetId="6975">
        <row r="1">
          <cell r="B1" t="str">
            <v>220 kV SUB-STATION</v>
          </cell>
        </row>
      </sheetData>
      <sheetData sheetId="6976">
        <row r="1">
          <cell r="B1" t="str">
            <v>220 kV SUB-STATION</v>
          </cell>
        </row>
      </sheetData>
      <sheetData sheetId="6977">
        <row r="1">
          <cell r="B1" t="str">
            <v>220 kV SUB-STATION</v>
          </cell>
        </row>
      </sheetData>
      <sheetData sheetId="6978">
        <row r="1">
          <cell r="B1" t="str">
            <v>220 kV SUB-STATION</v>
          </cell>
        </row>
      </sheetData>
      <sheetData sheetId="6979">
        <row r="1">
          <cell r="B1" t="str">
            <v>220 kV SUB-STATION</v>
          </cell>
        </row>
      </sheetData>
      <sheetData sheetId="6980">
        <row r="1">
          <cell r="B1" t="str">
            <v>220 kV SUB-STATION</v>
          </cell>
        </row>
      </sheetData>
      <sheetData sheetId="6981">
        <row r="1">
          <cell r="B1" t="str">
            <v>220 kV SUB-STATION</v>
          </cell>
        </row>
      </sheetData>
      <sheetData sheetId="6982">
        <row r="1">
          <cell r="B1" t="str">
            <v>220 kV SUB-STATION</v>
          </cell>
        </row>
      </sheetData>
      <sheetData sheetId="6983">
        <row r="1">
          <cell r="B1" t="str">
            <v>220 kV SUB-STATION</v>
          </cell>
        </row>
      </sheetData>
      <sheetData sheetId="6984">
        <row r="1">
          <cell r="B1" t="str">
            <v>220 kV SUB-STATION</v>
          </cell>
        </row>
      </sheetData>
      <sheetData sheetId="6985">
        <row r="1">
          <cell r="B1" t="str">
            <v>220 kV SUB-STATION</v>
          </cell>
        </row>
      </sheetData>
      <sheetData sheetId="6986">
        <row r="1">
          <cell r="B1" t="str">
            <v>220 kV SUB-STATION</v>
          </cell>
        </row>
      </sheetData>
      <sheetData sheetId="6987">
        <row r="1">
          <cell r="B1" t="str">
            <v>220 kV SUB-STATION</v>
          </cell>
        </row>
      </sheetData>
      <sheetData sheetId="6988">
        <row r="1">
          <cell r="B1" t="str">
            <v>220 kV SUB-STATION</v>
          </cell>
        </row>
      </sheetData>
      <sheetData sheetId="6989">
        <row r="1">
          <cell r="B1" t="str">
            <v>220 kV SUB-STATION</v>
          </cell>
        </row>
      </sheetData>
      <sheetData sheetId="6990">
        <row r="1">
          <cell r="B1" t="str">
            <v>220 kV SUB-STATION</v>
          </cell>
        </row>
      </sheetData>
      <sheetData sheetId="6991">
        <row r="1">
          <cell r="B1" t="str">
            <v>220 kV SUB-STATION</v>
          </cell>
        </row>
      </sheetData>
      <sheetData sheetId="6992">
        <row r="1">
          <cell r="B1" t="str">
            <v>220 kV SUB-STATION</v>
          </cell>
        </row>
      </sheetData>
      <sheetData sheetId="6993">
        <row r="1">
          <cell r="B1" t="str">
            <v>220 kV SUB-STATION</v>
          </cell>
        </row>
      </sheetData>
      <sheetData sheetId="6994">
        <row r="1">
          <cell r="B1" t="str">
            <v>220 kV SUB-STATION</v>
          </cell>
        </row>
      </sheetData>
      <sheetData sheetId="6995">
        <row r="1">
          <cell r="B1" t="str">
            <v>220 kV SUB-STATION</v>
          </cell>
        </row>
      </sheetData>
      <sheetData sheetId="6996">
        <row r="1">
          <cell r="B1" t="str">
            <v>220 kV SUB-STATION</v>
          </cell>
        </row>
      </sheetData>
      <sheetData sheetId="6997">
        <row r="1">
          <cell r="B1" t="str">
            <v>220 kV SUB-STATION</v>
          </cell>
        </row>
      </sheetData>
      <sheetData sheetId="6998">
        <row r="1">
          <cell r="B1" t="str">
            <v>220 kV SUB-STATION</v>
          </cell>
        </row>
      </sheetData>
      <sheetData sheetId="6999">
        <row r="1">
          <cell r="B1" t="str">
            <v>220 kV SUB-STATION</v>
          </cell>
        </row>
      </sheetData>
      <sheetData sheetId="7000">
        <row r="1">
          <cell r="B1" t="str">
            <v>220 kV SUB-STATION</v>
          </cell>
        </row>
      </sheetData>
      <sheetData sheetId="7001">
        <row r="1">
          <cell r="B1" t="str">
            <v>220 kV SUB-STATION</v>
          </cell>
        </row>
      </sheetData>
      <sheetData sheetId="7002">
        <row r="1">
          <cell r="B1" t="str">
            <v>220 kV SUB-STATION</v>
          </cell>
        </row>
      </sheetData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>
        <row r="1">
          <cell r="B1" t="str">
            <v>220 kV SUB-STATION</v>
          </cell>
        </row>
      </sheetData>
      <sheetData sheetId="7006">
        <row r="1">
          <cell r="B1" t="str">
            <v>220 kV SUB-STATION</v>
          </cell>
        </row>
      </sheetData>
      <sheetData sheetId="7007">
        <row r="1">
          <cell r="B1" t="str">
            <v>220 kV SUB-STATION</v>
          </cell>
        </row>
      </sheetData>
      <sheetData sheetId="7008">
        <row r="1">
          <cell r="B1" t="str">
            <v>220 kV SUB-STATION</v>
          </cell>
        </row>
      </sheetData>
      <sheetData sheetId="7009">
        <row r="1">
          <cell r="B1" t="str">
            <v>220 kV SUB-STATION</v>
          </cell>
        </row>
      </sheetData>
      <sheetData sheetId="7010">
        <row r="1">
          <cell r="B1" t="str">
            <v>220 kV SUB-STATION</v>
          </cell>
        </row>
      </sheetData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>
        <row r="1">
          <cell r="B1" t="str">
            <v>220 kV SUB-STATION</v>
          </cell>
        </row>
      </sheetData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>
        <row r="1">
          <cell r="B1" t="str">
            <v>220 kV SUB-STATION</v>
          </cell>
        </row>
      </sheetData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>
        <row r="1">
          <cell r="B1" t="str">
            <v>220 kV SUB-STATION</v>
          </cell>
        </row>
      </sheetData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>
        <row r="1">
          <cell r="B1" t="str">
            <v>220 kV SUB-STATION</v>
          </cell>
        </row>
      </sheetData>
      <sheetData sheetId="7026">
        <row r="1">
          <cell r="B1" t="str">
            <v>220 kV SUB-STATION</v>
          </cell>
        </row>
      </sheetData>
      <sheetData sheetId="7027">
        <row r="1">
          <cell r="B1" t="str">
            <v>220 kV SUB-STATION</v>
          </cell>
        </row>
      </sheetData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>
        <row r="1">
          <cell r="B1" t="str">
            <v>220 kV SUB-STATION</v>
          </cell>
        </row>
      </sheetData>
      <sheetData sheetId="7032">
        <row r="1">
          <cell r="B1" t="str">
            <v>220 kV SUB-STATION</v>
          </cell>
        </row>
      </sheetData>
      <sheetData sheetId="7033">
        <row r="1">
          <cell r="B1" t="str">
            <v>220 kV SUB-STATION</v>
          </cell>
        </row>
      </sheetData>
      <sheetData sheetId="7034">
        <row r="1">
          <cell r="B1" t="str">
            <v>220 kV SUB-STATION</v>
          </cell>
        </row>
      </sheetData>
      <sheetData sheetId="7035">
        <row r="1">
          <cell r="B1" t="str">
            <v>220 kV SUB-STATION</v>
          </cell>
        </row>
      </sheetData>
      <sheetData sheetId="7036">
        <row r="1">
          <cell r="B1" t="str">
            <v>220 kV SUB-STATION</v>
          </cell>
        </row>
      </sheetData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>
        <row r="1">
          <cell r="B1" t="str">
            <v>220 kV SUB-STATION</v>
          </cell>
        </row>
      </sheetData>
      <sheetData sheetId="7044">
        <row r="1">
          <cell r="B1" t="str">
            <v>220 kV SUB-STATION</v>
          </cell>
        </row>
      </sheetData>
      <sheetData sheetId="7045">
        <row r="1">
          <cell r="B1" t="str">
            <v>220 kV SUB-STATION</v>
          </cell>
        </row>
      </sheetData>
      <sheetData sheetId="7046">
        <row r="1">
          <cell r="B1" t="str">
            <v>220 kV SUB-STATION</v>
          </cell>
        </row>
      </sheetData>
      <sheetData sheetId="7047">
        <row r="1">
          <cell r="B1" t="str">
            <v>220 kV SUB-STATION</v>
          </cell>
        </row>
      </sheetData>
      <sheetData sheetId="7048">
        <row r="1">
          <cell r="B1" t="str">
            <v>220 kV SUB-STATION</v>
          </cell>
        </row>
      </sheetData>
      <sheetData sheetId="7049">
        <row r="1">
          <cell r="B1" t="str">
            <v>220 kV SUB-STATION</v>
          </cell>
        </row>
      </sheetData>
      <sheetData sheetId="7050">
        <row r="1">
          <cell r="B1" t="str">
            <v>220 kV SUB-STATION</v>
          </cell>
        </row>
      </sheetData>
      <sheetData sheetId="7051">
        <row r="1">
          <cell r="B1" t="str">
            <v>220 kV SUB-STATION</v>
          </cell>
        </row>
      </sheetData>
      <sheetData sheetId="7052">
        <row r="1">
          <cell r="B1" t="str">
            <v>220 kV SUB-STATION</v>
          </cell>
        </row>
      </sheetData>
      <sheetData sheetId="7053">
        <row r="1">
          <cell r="B1" t="str">
            <v>220 kV SUB-STATION</v>
          </cell>
        </row>
      </sheetData>
      <sheetData sheetId="7054">
        <row r="1">
          <cell r="B1" t="str">
            <v>220 kV SUB-STATION</v>
          </cell>
        </row>
      </sheetData>
      <sheetData sheetId="7055">
        <row r="1">
          <cell r="B1" t="str">
            <v>220 kV SUB-STATION</v>
          </cell>
        </row>
      </sheetData>
      <sheetData sheetId="7056">
        <row r="1">
          <cell r="B1" t="str">
            <v>220 kV SUB-STATION</v>
          </cell>
        </row>
      </sheetData>
      <sheetData sheetId="7057">
        <row r="1">
          <cell r="B1" t="str">
            <v>220 kV SUB-STATION</v>
          </cell>
        </row>
      </sheetData>
      <sheetData sheetId="7058">
        <row r="1">
          <cell r="B1" t="str">
            <v>220 kV SUB-STATION</v>
          </cell>
        </row>
      </sheetData>
      <sheetData sheetId="7059">
        <row r="1">
          <cell r="B1" t="str">
            <v>220 kV SUB-STATION</v>
          </cell>
        </row>
      </sheetData>
      <sheetData sheetId="7060">
        <row r="1">
          <cell r="B1" t="str">
            <v>220 kV SUB-STATION</v>
          </cell>
        </row>
      </sheetData>
      <sheetData sheetId="7061">
        <row r="1">
          <cell r="B1" t="str">
            <v>220 kV SUB-STATION</v>
          </cell>
        </row>
      </sheetData>
      <sheetData sheetId="7062">
        <row r="1">
          <cell r="B1" t="str">
            <v>220 kV SUB-STATION</v>
          </cell>
        </row>
      </sheetData>
      <sheetData sheetId="7063">
        <row r="1">
          <cell r="B1" t="str">
            <v>220 kV SUB-STATION</v>
          </cell>
        </row>
      </sheetData>
      <sheetData sheetId="7064">
        <row r="1">
          <cell r="B1" t="str">
            <v>220 kV SUB-STATION</v>
          </cell>
        </row>
      </sheetData>
      <sheetData sheetId="7065">
        <row r="1">
          <cell r="B1" t="str">
            <v>220 kV SUB-STATION</v>
          </cell>
        </row>
      </sheetData>
      <sheetData sheetId="7066">
        <row r="1">
          <cell r="B1" t="str">
            <v>220 kV SUB-STATION</v>
          </cell>
        </row>
      </sheetData>
      <sheetData sheetId="7067">
        <row r="1">
          <cell r="B1" t="str">
            <v>220 kV SUB-STATION</v>
          </cell>
        </row>
      </sheetData>
      <sheetData sheetId="7068">
        <row r="1">
          <cell r="B1" t="str">
            <v>220 kV SUB-STATION</v>
          </cell>
        </row>
      </sheetData>
      <sheetData sheetId="7069">
        <row r="1">
          <cell r="B1" t="str">
            <v>220 kV SUB-STATION</v>
          </cell>
        </row>
      </sheetData>
      <sheetData sheetId="7070">
        <row r="1">
          <cell r="B1" t="str">
            <v>220 kV SUB-STATION</v>
          </cell>
        </row>
      </sheetData>
      <sheetData sheetId="7071">
        <row r="1">
          <cell r="B1" t="str">
            <v>220 kV SUB-STATION</v>
          </cell>
        </row>
      </sheetData>
      <sheetData sheetId="7072">
        <row r="1">
          <cell r="B1" t="str">
            <v>220 kV SUB-STATION</v>
          </cell>
        </row>
      </sheetData>
      <sheetData sheetId="7073">
        <row r="1">
          <cell r="B1" t="str">
            <v>220 kV SUB-STATION</v>
          </cell>
        </row>
      </sheetData>
      <sheetData sheetId="7074">
        <row r="1">
          <cell r="B1" t="str">
            <v>220 kV SUB-STATION</v>
          </cell>
        </row>
      </sheetData>
      <sheetData sheetId="7075">
        <row r="1">
          <cell r="B1" t="str">
            <v>220 kV SUB-STATION</v>
          </cell>
        </row>
      </sheetData>
      <sheetData sheetId="7076">
        <row r="1">
          <cell r="B1" t="str">
            <v>220 kV SUB-STATION</v>
          </cell>
        </row>
      </sheetData>
      <sheetData sheetId="7077">
        <row r="1">
          <cell r="B1" t="str">
            <v>220 kV SUB-STATION</v>
          </cell>
        </row>
      </sheetData>
      <sheetData sheetId="7078">
        <row r="1">
          <cell r="B1" t="str">
            <v>220 kV SUB-STATION</v>
          </cell>
        </row>
      </sheetData>
      <sheetData sheetId="7079">
        <row r="1">
          <cell r="B1" t="str">
            <v>220 kV SUB-STATION</v>
          </cell>
        </row>
      </sheetData>
      <sheetData sheetId="7080">
        <row r="1">
          <cell r="B1" t="str">
            <v>220 kV SUB-STATION</v>
          </cell>
        </row>
      </sheetData>
      <sheetData sheetId="7081">
        <row r="1">
          <cell r="B1" t="str">
            <v>220 kV SUB-STATION</v>
          </cell>
        </row>
      </sheetData>
      <sheetData sheetId="7082">
        <row r="1">
          <cell r="B1" t="str">
            <v>220 kV SUB-STATION</v>
          </cell>
        </row>
      </sheetData>
      <sheetData sheetId="7083">
        <row r="1">
          <cell r="B1" t="str">
            <v>220 kV SUB-STATION</v>
          </cell>
        </row>
      </sheetData>
      <sheetData sheetId="7084">
        <row r="1">
          <cell r="B1" t="str">
            <v>220 kV SUB-STATION</v>
          </cell>
        </row>
      </sheetData>
      <sheetData sheetId="7085">
        <row r="1">
          <cell r="B1" t="str">
            <v>220 kV SUB-STATION</v>
          </cell>
        </row>
      </sheetData>
      <sheetData sheetId="7086">
        <row r="1">
          <cell r="B1" t="str">
            <v>220 kV SUB-STATION</v>
          </cell>
        </row>
      </sheetData>
      <sheetData sheetId="7087">
        <row r="1">
          <cell r="B1" t="str">
            <v>220 kV SUB-STATION</v>
          </cell>
        </row>
      </sheetData>
      <sheetData sheetId="7088">
        <row r="1">
          <cell r="B1" t="str">
            <v>220 kV SUB-STATION</v>
          </cell>
        </row>
      </sheetData>
      <sheetData sheetId="7089">
        <row r="1">
          <cell r="B1" t="str">
            <v>220 kV SUB-STATION</v>
          </cell>
        </row>
      </sheetData>
      <sheetData sheetId="7090">
        <row r="1">
          <cell r="B1" t="str">
            <v>220 kV SUB-STATION</v>
          </cell>
        </row>
      </sheetData>
      <sheetData sheetId="7091">
        <row r="1">
          <cell r="B1" t="str">
            <v>220 kV SUB-STATION</v>
          </cell>
        </row>
      </sheetData>
      <sheetData sheetId="7092">
        <row r="1">
          <cell r="B1" t="str">
            <v>220 kV SUB-STATION</v>
          </cell>
        </row>
      </sheetData>
      <sheetData sheetId="7093">
        <row r="1">
          <cell r="B1" t="str">
            <v>220 kV SUB-STATION</v>
          </cell>
        </row>
      </sheetData>
      <sheetData sheetId="7094">
        <row r="1">
          <cell r="B1" t="str">
            <v>220 kV SUB-STATION</v>
          </cell>
        </row>
      </sheetData>
      <sheetData sheetId="7095">
        <row r="1">
          <cell r="B1" t="str">
            <v>220 kV SUB-STATION</v>
          </cell>
        </row>
      </sheetData>
      <sheetData sheetId="7096">
        <row r="1">
          <cell r="B1" t="str">
            <v>220 kV SUB-STATION</v>
          </cell>
        </row>
      </sheetData>
      <sheetData sheetId="7097">
        <row r="1">
          <cell r="B1" t="str">
            <v>220 kV SUB-STATION</v>
          </cell>
        </row>
      </sheetData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>
        <row r="1">
          <cell r="B1" t="str">
            <v>220 kV SUB-STATION</v>
          </cell>
        </row>
      </sheetData>
      <sheetData sheetId="7104">
        <row r="1">
          <cell r="B1" t="str">
            <v>220 kV SUB-STATION</v>
          </cell>
        </row>
      </sheetData>
      <sheetData sheetId="7105">
        <row r="1">
          <cell r="B1" t="str">
            <v>220 kV SUB-STATION</v>
          </cell>
        </row>
      </sheetData>
      <sheetData sheetId="7106">
        <row r="1">
          <cell r="B1" t="str">
            <v>220 kV SUB-STATION</v>
          </cell>
        </row>
      </sheetData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>
        <row r="1">
          <cell r="B1" t="str">
            <v>220 kV SUB-STATION</v>
          </cell>
        </row>
      </sheetData>
      <sheetData sheetId="7112">
        <row r="1">
          <cell r="B1" t="str">
            <v>220 kV SUB-STATION</v>
          </cell>
        </row>
      </sheetData>
      <sheetData sheetId="7113">
        <row r="1">
          <cell r="B1" t="str">
            <v>220 kV SUB-STATION</v>
          </cell>
        </row>
      </sheetData>
      <sheetData sheetId="7114">
        <row r="1">
          <cell r="B1" t="str">
            <v>220 kV SUB-STATION</v>
          </cell>
        </row>
      </sheetData>
      <sheetData sheetId="7115">
        <row r="1">
          <cell r="B1" t="str">
            <v>220 kV SUB-STATION</v>
          </cell>
        </row>
      </sheetData>
      <sheetData sheetId="7116">
        <row r="1">
          <cell r="B1" t="str">
            <v>220 kV SUB-STATION</v>
          </cell>
        </row>
      </sheetData>
      <sheetData sheetId="7117">
        <row r="1">
          <cell r="B1" t="str">
            <v>220 kV SUB-STATION</v>
          </cell>
        </row>
      </sheetData>
      <sheetData sheetId="7118">
        <row r="1">
          <cell r="B1" t="str">
            <v>220 kV SUB-STATION</v>
          </cell>
        </row>
      </sheetData>
      <sheetData sheetId="7119">
        <row r="1">
          <cell r="B1" t="str">
            <v>220 kV SUB-STATION</v>
          </cell>
        </row>
      </sheetData>
      <sheetData sheetId="7120">
        <row r="1">
          <cell r="B1" t="str">
            <v>220 kV SUB-STATION</v>
          </cell>
        </row>
      </sheetData>
      <sheetData sheetId="7121">
        <row r="1">
          <cell r="B1" t="str">
            <v>220 kV SUB-STATION</v>
          </cell>
        </row>
      </sheetData>
      <sheetData sheetId="7122">
        <row r="1">
          <cell r="B1" t="str">
            <v>220 kV SUB-STATION</v>
          </cell>
        </row>
      </sheetData>
      <sheetData sheetId="7123">
        <row r="1">
          <cell r="B1" t="str">
            <v>220 kV SUB-STATION</v>
          </cell>
        </row>
      </sheetData>
      <sheetData sheetId="7124">
        <row r="1">
          <cell r="B1" t="str">
            <v>220 kV SUB-STATION</v>
          </cell>
        </row>
      </sheetData>
      <sheetData sheetId="7125">
        <row r="1">
          <cell r="B1" t="str">
            <v>220 kV SUB-STATION</v>
          </cell>
        </row>
      </sheetData>
      <sheetData sheetId="7126">
        <row r="1">
          <cell r="B1" t="str">
            <v>220 kV SUB-STATION</v>
          </cell>
        </row>
      </sheetData>
      <sheetData sheetId="7127">
        <row r="1">
          <cell r="B1" t="str">
            <v>220 kV SUB-STATION</v>
          </cell>
        </row>
      </sheetData>
      <sheetData sheetId="7128">
        <row r="1">
          <cell r="B1" t="str">
            <v>220 kV SUB-STATION</v>
          </cell>
        </row>
      </sheetData>
      <sheetData sheetId="7129">
        <row r="1">
          <cell r="B1" t="str">
            <v>220 kV SUB-STATION</v>
          </cell>
        </row>
      </sheetData>
      <sheetData sheetId="7130">
        <row r="1">
          <cell r="B1" t="str">
            <v>220 kV SUB-STATION</v>
          </cell>
        </row>
      </sheetData>
      <sheetData sheetId="7131">
        <row r="1">
          <cell r="B1" t="str">
            <v>220 kV SUB-STATION</v>
          </cell>
        </row>
      </sheetData>
      <sheetData sheetId="7132">
        <row r="1">
          <cell r="B1" t="str">
            <v>220 kV SUB-STATION</v>
          </cell>
        </row>
      </sheetData>
      <sheetData sheetId="7133">
        <row r="1">
          <cell r="B1" t="str">
            <v>220 kV SUB-STATION</v>
          </cell>
        </row>
      </sheetData>
      <sheetData sheetId="7134">
        <row r="1">
          <cell r="B1" t="str">
            <v>220 kV SUB-STATION</v>
          </cell>
        </row>
      </sheetData>
      <sheetData sheetId="7135">
        <row r="1">
          <cell r="B1" t="str">
            <v>220 kV SUB-STATION</v>
          </cell>
        </row>
      </sheetData>
      <sheetData sheetId="7136">
        <row r="1">
          <cell r="B1" t="str">
            <v>220 kV SUB-STATION</v>
          </cell>
        </row>
      </sheetData>
      <sheetData sheetId="7137">
        <row r="1">
          <cell r="B1" t="str">
            <v>220 kV SUB-STATION</v>
          </cell>
        </row>
      </sheetData>
      <sheetData sheetId="7138">
        <row r="1">
          <cell r="B1" t="str">
            <v>220 kV SUB-STATION</v>
          </cell>
        </row>
      </sheetData>
      <sheetData sheetId="7139">
        <row r="1">
          <cell r="B1" t="str">
            <v>220 kV SUB-STATION</v>
          </cell>
        </row>
      </sheetData>
      <sheetData sheetId="7140">
        <row r="1">
          <cell r="B1" t="str">
            <v>220 kV SUB-STATION</v>
          </cell>
        </row>
      </sheetData>
      <sheetData sheetId="7141">
        <row r="1">
          <cell r="B1" t="str">
            <v>220 kV SUB-STATION</v>
          </cell>
        </row>
      </sheetData>
      <sheetData sheetId="7142">
        <row r="1">
          <cell r="B1" t="str">
            <v>220 kV SUB-STATION</v>
          </cell>
        </row>
      </sheetData>
      <sheetData sheetId="7143">
        <row r="1">
          <cell r="B1" t="str">
            <v>220 kV SUB-STATION</v>
          </cell>
        </row>
      </sheetData>
      <sheetData sheetId="7144">
        <row r="1">
          <cell r="B1" t="str">
            <v>220 kV SUB-STATION</v>
          </cell>
        </row>
      </sheetData>
      <sheetData sheetId="7145">
        <row r="1">
          <cell r="B1" t="str">
            <v>220 kV SUB-STATION</v>
          </cell>
        </row>
      </sheetData>
      <sheetData sheetId="7146">
        <row r="1">
          <cell r="B1" t="str">
            <v>220 kV SUB-STATION</v>
          </cell>
        </row>
      </sheetData>
      <sheetData sheetId="7147">
        <row r="1">
          <cell r="B1" t="str">
            <v>220 kV SUB-STATION</v>
          </cell>
        </row>
      </sheetData>
      <sheetData sheetId="7148">
        <row r="1">
          <cell r="B1" t="str">
            <v>220 kV SUB-STATION</v>
          </cell>
        </row>
      </sheetData>
      <sheetData sheetId="7149">
        <row r="1">
          <cell r="B1" t="str">
            <v>220 kV SUB-STATION</v>
          </cell>
        </row>
      </sheetData>
      <sheetData sheetId="7150">
        <row r="1">
          <cell r="B1" t="str">
            <v>220 kV SUB-STATION</v>
          </cell>
        </row>
      </sheetData>
      <sheetData sheetId="7151">
        <row r="1">
          <cell r="B1" t="str">
            <v>220 kV SUB-STATION</v>
          </cell>
        </row>
      </sheetData>
      <sheetData sheetId="7152">
        <row r="1">
          <cell r="B1" t="str">
            <v>220 kV SUB-STATION</v>
          </cell>
        </row>
      </sheetData>
      <sheetData sheetId="7153">
        <row r="1">
          <cell r="B1" t="str">
            <v>220 kV SUB-STATION</v>
          </cell>
        </row>
      </sheetData>
      <sheetData sheetId="7154">
        <row r="1">
          <cell r="B1" t="str">
            <v>220 kV SUB-STATION</v>
          </cell>
        </row>
      </sheetData>
      <sheetData sheetId="7155">
        <row r="1">
          <cell r="B1" t="str">
            <v>220 kV SUB-STATION</v>
          </cell>
        </row>
      </sheetData>
      <sheetData sheetId="7156">
        <row r="1">
          <cell r="B1" t="str">
            <v>220 kV SUB-STATION</v>
          </cell>
        </row>
      </sheetData>
      <sheetData sheetId="7157">
        <row r="1">
          <cell r="B1" t="str">
            <v>220 kV SUB-STATION</v>
          </cell>
        </row>
      </sheetData>
      <sheetData sheetId="7158">
        <row r="1">
          <cell r="B1" t="str">
            <v>220 kV SUB-STATION</v>
          </cell>
        </row>
      </sheetData>
      <sheetData sheetId="7159">
        <row r="1">
          <cell r="B1" t="str">
            <v>220 kV SUB-STATION</v>
          </cell>
        </row>
      </sheetData>
      <sheetData sheetId="7160">
        <row r="1">
          <cell r="B1" t="str">
            <v>220 kV SUB-STATION</v>
          </cell>
        </row>
      </sheetData>
      <sheetData sheetId="7161">
        <row r="1">
          <cell r="B1" t="str">
            <v>220 kV SUB-STATION</v>
          </cell>
        </row>
      </sheetData>
      <sheetData sheetId="7162">
        <row r="1">
          <cell r="B1" t="str">
            <v>220 kV SUB-STATION</v>
          </cell>
        </row>
      </sheetData>
      <sheetData sheetId="7163">
        <row r="1">
          <cell r="B1" t="str">
            <v>220 kV SUB-STATION</v>
          </cell>
        </row>
      </sheetData>
      <sheetData sheetId="7164">
        <row r="1">
          <cell r="B1" t="str">
            <v>220 kV SUB-STATION</v>
          </cell>
        </row>
      </sheetData>
      <sheetData sheetId="7165">
        <row r="1">
          <cell r="B1" t="str">
            <v>220 kV SUB-STATION</v>
          </cell>
        </row>
      </sheetData>
      <sheetData sheetId="7166">
        <row r="1">
          <cell r="B1" t="str">
            <v>220 kV SUB-STATION</v>
          </cell>
        </row>
      </sheetData>
      <sheetData sheetId="7167">
        <row r="1">
          <cell r="B1" t="str">
            <v>220 kV SUB-STATION</v>
          </cell>
        </row>
      </sheetData>
      <sheetData sheetId="7168">
        <row r="1">
          <cell r="B1" t="str">
            <v>220 kV SUB-STATION</v>
          </cell>
        </row>
      </sheetData>
      <sheetData sheetId="7169">
        <row r="1">
          <cell r="B1" t="str">
            <v>220 kV SUB-STATION</v>
          </cell>
        </row>
      </sheetData>
      <sheetData sheetId="7170">
        <row r="1">
          <cell r="B1" t="str">
            <v>220 kV SUB-STATION</v>
          </cell>
        </row>
      </sheetData>
      <sheetData sheetId="7171">
        <row r="1">
          <cell r="B1" t="str">
            <v>220 kV SUB-STATION</v>
          </cell>
        </row>
      </sheetData>
      <sheetData sheetId="7172">
        <row r="1">
          <cell r="B1" t="str">
            <v>220 kV SUB-STATION</v>
          </cell>
        </row>
      </sheetData>
      <sheetData sheetId="7173">
        <row r="1">
          <cell r="B1" t="str">
            <v>220 kV SUB-STATION</v>
          </cell>
        </row>
      </sheetData>
      <sheetData sheetId="7174">
        <row r="1">
          <cell r="B1" t="str">
            <v>220 kV SUB-STATION</v>
          </cell>
        </row>
      </sheetData>
      <sheetData sheetId="7175">
        <row r="1">
          <cell r="B1" t="str">
            <v>220 kV SUB-STATION</v>
          </cell>
        </row>
      </sheetData>
      <sheetData sheetId="7176">
        <row r="1">
          <cell r="B1" t="str">
            <v>220 kV SUB-STATION</v>
          </cell>
        </row>
      </sheetData>
      <sheetData sheetId="7177">
        <row r="1">
          <cell r="B1" t="str">
            <v>220 kV SUB-STATION</v>
          </cell>
        </row>
      </sheetData>
      <sheetData sheetId="7178">
        <row r="1">
          <cell r="B1" t="str">
            <v>220 kV SUB-STATION</v>
          </cell>
        </row>
      </sheetData>
      <sheetData sheetId="7179">
        <row r="1">
          <cell r="B1" t="str">
            <v>220 kV SUB-STATION</v>
          </cell>
        </row>
      </sheetData>
      <sheetData sheetId="7180">
        <row r="1">
          <cell r="B1" t="str">
            <v>220 kV SUB-STATION</v>
          </cell>
        </row>
      </sheetData>
      <sheetData sheetId="7181">
        <row r="1">
          <cell r="B1" t="str">
            <v>220 kV SUB-STATION</v>
          </cell>
        </row>
      </sheetData>
      <sheetData sheetId="7182">
        <row r="1">
          <cell r="B1" t="str">
            <v>220 kV SUB-STATION</v>
          </cell>
        </row>
      </sheetData>
      <sheetData sheetId="7183">
        <row r="1">
          <cell r="B1" t="str">
            <v>220 kV SUB-STATION</v>
          </cell>
        </row>
      </sheetData>
      <sheetData sheetId="7184">
        <row r="1">
          <cell r="B1" t="str">
            <v>220 kV SUB-STATION</v>
          </cell>
        </row>
      </sheetData>
      <sheetData sheetId="7185">
        <row r="1">
          <cell r="B1" t="str">
            <v>220 kV SUB-STATION</v>
          </cell>
        </row>
      </sheetData>
      <sheetData sheetId="7186">
        <row r="1">
          <cell r="B1" t="str">
            <v>220 kV SUB-STATION</v>
          </cell>
        </row>
      </sheetData>
      <sheetData sheetId="7187">
        <row r="1">
          <cell r="B1" t="str">
            <v>220 kV SUB-STATION</v>
          </cell>
        </row>
      </sheetData>
      <sheetData sheetId="7188">
        <row r="1">
          <cell r="B1" t="str">
            <v>220 kV SUB-STATION</v>
          </cell>
        </row>
      </sheetData>
      <sheetData sheetId="7189">
        <row r="1">
          <cell r="B1" t="str">
            <v>220 kV SUB-STATION</v>
          </cell>
        </row>
      </sheetData>
      <sheetData sheetId="7190">
        <row r="1">
          <cell r="B1" t="str">
            <v>220 kV SUB-STATION</v>
          </cell>
        </row>
      </sheetData>
      <sheetData sheetId="7191">
        <row r="1">
          <cell r="B1" t="str">
            <v>220 kV SUB-STATION</v>
          </cell>
        </row>
      </sheetData>
      <sheetData sheetId="7192">
        <row r="1">
          <cell r="B1" t="str">
            <v>220 kV SUB-STATION</v>
          </cell>
        </row>
      </sheetData>
      <sheetData sheetId="7193">
        <row r="1">
          <cell r="B1" t="str">
            <v>220 kV SUB-STATION</v>
          </cell>
        </row>
      </sheetData>
      <sheetData sheetId="7194">
        <row r="1">
          <cell r="B1" t="str">
            <v>220 kV SUB-STATION</v>
          </cell>
        </row>
      </sheetData>
      <sheetData sheetId="7195">
        <row r="1">
          <cell r="B1" t="str">
            <v>220 kV SUB-STATION</v>
          </cell>
        </row>
      </sheetData>
      <sheetData sheetId="7196">
        <row r="1">
          <cell r="B1" t="str">
            <v>220 kV SUB-STATION</v>
          </cell>
        </row>
      </sheetData>
      <sheetData sheetId="7197">
        <row r="1">
          <cell r="B1" t="str">
            <v>220 kV SUB-STATION</v>
          </cell>
        </row>
      </sheetData>
      <sheetData sheetId="7198">
        <row r="1">
          <cell r="B1" t="str">
            <v>220 kV SUB-STATION</v>
          </cell>
        </row>
      </sheetData>
      <sheetData sheetId="7199">
        <row r="1">
          <cell r="B1" t="str">
            <v>220 kV SUB-STATION</v>
          </cell>
        </row>
      </sheetData>
      <sheetData sheetId="7200">
        <row r="1">
          <cell r="B1" t="str">
            <v>220 kV SUB-STATION</v>
          </cell>
        </row>
      </sheetData>
      <sheetData sheetId="7201">
        <row r="1">
          <cell r="B1" t="str">
            <v>220 kV SUB-STATION</v>
          </cell>
        </row>
      </sheetData>
      <sheetData sheetId="7202">
        <row r="1">
          <cell r="B1" t="str">
            <v>220 kV SUB-STATION</v>
          </cell>
        </row>
      </sheetData>
      <sheetData sheetId="7203">
        <row r="1">
          <cell r="B1" t="str">
            <v>220 kV SUB-STATION</v>
          </cell>
        </row>
      </sheetData>
      <sheetData sheetId="7204">
        <row r="1">
          <cell r="B1" t="str">
            <v>220 kV SUB-STATION</v>
          </cell>
        </row>
      </sheetData>
      <sheetData sheetId="7205">
        <row r="1">
          <cell r="B1" t="str">
            <v>220 kV SUB-STATION</v>
          </cell>
        </row>
      </sheetData>
      <sheetData sheetId="7206">
        <row r="1">
          <cell r="B1" t="str">
            <v>220 kV SUB-STATION</v>
          </cell>
        </row>
      </sheetData>
      <sheetData sheetId="7207">
        <row r="1">
          <cell r="B1" t="str">
            <v>220 kV SUB-STATION</v>
          </cell>
        </row>
      </sheetData>
      <sheetData sheetId="7208">
        <row r="1">
          <cell r="B1" t="str">
            <v>220 kV SUB-STATION</v>
          </cell>
        </row>
      </sheetData>
      <sheetData sheetId="7209">
        <row r="1">
          <cell r="B1" t="str">
            <v>220 kV SUB-STATION</v>
          </cell>
        </row>
      </sheetData>
      <sheetData sheetId="7210">
        <row r="1">
          <cell r="B1" t="str">
            <v>220 kV SUB-STATION</v>
          </cell>
        </row>
      </sheetData>
      <sheetData sheetId="7211">
        <row r="1">
          <cell r="B1" t="str">
            <v>220 kV SUB-STATION</v>
          </cell>
        </row>
      </sheetData>
      <sheetData sheetId="7212">
        <row r="1">
          <cell r="B1" t="str">
            <v>220 kV SUB-STATION</v>
          </cell>
        </row>
      </sheetData>
      <sheetData sheetId="7213">
        <row r="1">
          <cell r="B1" t="str">
            <v>220 kV SUB-STATION</v>
          </cell>
        </row>
      </sheetData>
      <sheetData sheetId="7214">
        <row r="1">
          <cell r="B1" t="str">
            <v>220 kV SUB-STATION</v>
          </cell>
        </row>
      </sheetData>
      <sheetData sheetId="7215">
        <row r="1">
          <cell r="B1" t="str">
            <v>220 kV SUB-STATION</v>
          </cell>
        </row>
      </sheetData>
      <sheetData sheetId="7216">
        <row r="1">
          <cell r="B1" t="str">
            <v>220 kV SUB-STATION</v>
          </cell>
        </row>
      </sheetData>
      <sheetData sheetId="7217">
        <row r="1">
          <cell r="B1" t="str">
            <v>220 kV SUB-STATION</v>
          </cell>
        </row>
      </sheetData>
      <sheetData sheetId="7218">
        <row r="1">
          <cell r="B1" t="str">
            <v>220 kV SUB-STATION</v>
          </cell>
        </row>
      </sheetData>
      <sheetData sheetId="7219">
        <row r="1">
          <cell r="B1" t="str">
            <v>220 kV SUB-STATION</v>
          </cell>
        </row>
      </sheetData>
      <sheetData sheetId="7220">
        <row r="1">
          <cell r="B1" t="str">
            <v>220 kV SUB-STATION</v>
          </cell>
        </row>
      </sheetData>
      <sheetData sheetId="7221">
        <row r="1">
          <cell r="B1" t="str">
            <v>220 kV SUB-STATION</v>
          </cell>
        </row>
      </sheetData>
      <sheetData sheetId="7222">
        <row r="1">
          <cell r="B1" t="str">
            <v>220 kV SUB-STATION</v>
          </cell>
        </row>
      </sheetData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>
        <row r="1">
          <cell r="B1" t="str">
            <v>220 kV SUB-STATION</v>
          </cell>
        </row>
      </sheetData>
      <sheetData sheetId="7226">
        <row r="1">
          <cell r="B1" t="str">
            <v>220 kV SUB-STATION</v>
          </cell>
        </row>
      </sheetData>
      <sheetData sheetId="7227">
        <row r="1">
          <cell r="B1" t="str">
            <v>220 kV SUB-STATION</v>
          </cell>
        </row>
      </sheetData>
      <sheetData sheetId="7228">
        <row r="1">
          <cell r="B1" t="str">
            <v>220 kV SUB-STATION</v>
          </cell>
        </row>
      </sheetData>
      <sheetData sheetId="7229">
        <row r="1">
          <cell r="B1" t="str">
            <v>220 kV SUB-STATION</v>
          </cell>
        </row>
      </sheetData>
      <sheetData sheetId="7230">
        <row r="1">
          <cell r="B1" t="str">
            <v>220 kV SUB-STATION</v>
          </cell>
        </row>
      </sheetData>
      <sheetData sheetId="7231">
        <row r="1">
          <cell r="B1" t="str">
            <v>220 kV SUB-STATION</v>
          </cell>
        </row>
      </sheetData>
      <sheetData sheetId="7232">
        <row r="1">
          <cell r="B1" t="str">
            <v>220 kV SUB-STATION</v>
          </cell>
        </row>
      </sheetData>
      <sheetData sheetId="7233">
        <row r="1">
          <cell r="B1" t="str">
            <v>220 kV SUB-STATION</v>
          </cell>
        </row>
      </sheetData>
      <sheetData sheetId="7234">
        <row r="1">
          <cell r="B1" t="str">
            <v>220 kV SUB-STATION</v>
          </cell>
        </row>
      </sheetData>
      <sheetData sheetId="7235">
        <row r="1">
          <cell r="B1" t="str">
            <v>220 kV SUB-STATION</v>
          </cell>
        </row>
      </sheetData>
      <sheetData sheetId="7236">
        <row r="1">
          <cell r="B1" t="str">
            <v>220 kV SUB-STATION</v>
          </cell>
        </row>
      </sheetData>
      <sheetData sheetId="7237">
        <row r="1">
          <cell r="B1" t="str">
            <v>220 kV SUB-STATION</v>
          </cell>
        </row>
      </sheetData>
      <sheetData sheetId="7238">
        <row r="1">
          <cell r="B1" t="str">
            <v>220 kV SUB-STATION</v>
          </cell>
        </row>
      </sheetData>
      <sheetData sheetId="7239">
        <row r="1">
          <cell r="B1" t="str">
            <v>220 kV SUB-STATION</v>
          </cell>
        </row>
      </sheetData>
      <sheetData sheetId="7240">
        <row r="1">
          <cell r="B1" t="str">
            <v>220 kV SUB-STATION</v>
          </cell>
        </row>
      </sheetData>
      <sheetData sheetId="7241">
        <row r="1">
          <cell r="B1" t="str">
            <v>220 kV SUB-STATION</v>
          </cell>
        </row>
      </sheetData>
      <sheetData sheetId="7242">
        <row r="1">
          <cell r="B1" t="str">
            <v>220 kV SUB-STATION</v>
          </cell>
        </row>
      </sheetData>
      <sheetData sheetId="7243">
        <row r="1">
          <cell r="B1" t="str">
            <v>220 kV SUB-STATION</v>
          </cell>
        </row>
      </sheetData>
      <sheetData sheetId="7244">
        <row r="1">
          <cell r="B1" t="str">
            <v>220 kV SUB-STATION</v>
          </cell>
        </row>
      </sheetData>
      <sheetData sheetId="7245">
        <row r="1">
          <cell r="B1" t="str">
            <v>220 kV SUB-STATION</v>
          </cell>
        </row>
      </sheetData>
      <sheetData sheetId="7246">
        <row r="1">
          <cell r="B1" t="str">
            <v>220 kV SUB-STATION</v>
          </cell>
        </row>
      </sheetData>
      <sheetData sheetId="7247">
        <row r="1">
          <cell r="B1" t="str">
            <v>220 kV SUB-STATION</v>
          </cell>
        </row>
      </sheetData>
      <sheetData sheetId="7248">
        <row r="1">
          <cell r="B1" t="str">
            <v>220 kV SUB-STATION</v>
          </cell>
        </row>
      </sheetData>
      <sheetData sheetId="7249">
        <row r="1">
          <cell r="B1" t="str">
            <v>220 kV SUB-STATION</v>
          </cell>
        </row>
      </sheetData>
      <sheetData sheetId="7250">
        <row r="1">
          <cell r="B1" t="str">
            <v>220 kV SUB-STATION</v>
          </cell>
        </row>
      </sheetData>
      <sheetData sheetId="7251">
        <row r="1">
          <cell r="B1" t="str">
            <v>220 kV SUB-STATION</v>
          </cell>
        </row>
      </sheetData>
      <sheetData sheetId="7252">
        <row r="1">
          <cell r="B1" t="str">
            <v>220 kV SUB-STATION</v>
          </cell>
        </row>
      </sheetData>
      <sheetData sheetId="7253">
        <row r="1">
          <cell r="B1" t="str">
            <v>220 kV SUB-STATION</v>
          </cell>
        </row>
      </sheetData>
      <sheetData sheetId="7254">
        <row r="1">
          <cell r="B1" t="str">
            <v>220 kV SUB-STATION</v>
          </cell>
        </row>
      </sheetData>
      <sheetData sheetId="7255">
        <row r="1">
          <cell r="B1" t="str">
            <v>220 kV SUB-STATION</v>
          </cell>
        </row>
      </sheetData>
      <sheetData sheetId="7256">
        <row r="1">
          <cell r="B1" t="str">
            <v>220 kV SUB-STATION</v>
          </cell>
        </row>
      </sheetData>
      <sheetData sheetId="7257">
        <row r="1">
          <cell r="B1" t="str">
            <v>220 kV SUB-STATION</v>
          </cell>
        </row>
      </sheetData>
      <sheetData sheetId="7258">
        <row r="1">
          <cell r="B1" t="str">
            <v>220 kV SUB-STATION</v>
          </cell>
        </row>
      </sheetData>
      <sheetData sheetId="7259">
        <row r="1">
          <cell r="B1" t="str">
            <v>220 kV SUB-STATION</v>
          </cell>
        </row>
      </sheetData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>
        <row r="1">
          <cell r="B1" t="str">
            <v>220 kV SUB-STATION</v>
          </cell>
        </row>
      </sheetData>
      <sheetData sheetId="7263">
        <row r="1">
          <cell r="B1" t="str">
            <v>220 kV SUB-STATION</v>
          </cell>
        </row>
      </sheetData>
      <sheetData sheetId="7264">
        <row r="1">
          <cell r="B1" t="str">
            <v>220 kV SUB-STATION</v>
          </cell>
        </row>
      </sheetData>
      <sheetData sheetId="7265">
        <row r="1">
          <cell r="B1" t="str">
            <v>220 kV SUB-STATION</v>
          </cell>
        </row>
      </sheetData>
      <sheetData sheetId="7266">
        <row r="1">
          <cell r="B1" t="str">
            <v>220 kV SUB-STATION</v>
          </cell>
        </row>
      </sheetData>
      <sheetData sheetId="7267">
        <row r="1">
          <cell r="B1" t="str">
            <v>220 kV SUB-STATION</v>
          </cell>
        </row>
      </sheetData>
      <sheetData sheetId="7268">
        <row r="1">
          <cell r="B1" t="str">
            <v>220 kV SUB-STATION</v>
          </cell>
        </row>
      </sheetData>
      <sheetData sheetId="7269">
        <row r="1">
          <cell r="B1" t="str">
            <v>220 kV SUB-STATION</v>
          </cell>
        </row>
      </sheetData>
      <sheetData sheetId="7270">
        <row r="1">
          <cell r="B1" t="str">
            <v>220 kV SUB-STATION</v>
          </cell>
        </row>
      </sheetData>
      <sheetData sheetId="7271">
        <row r="1">
          <cell r="B1" t="str">
            <v>220 kV SUB-STATION</v>
          </cell>
        </row>
      </sheetData>
      <sheetData sheetId="7272">
        <row r="1">
          <cell r="B1" t="str">
            <v>220 kV SUB-STATION</v>
          </cell>
        </row>
      </sheetData>
      <sheetData sheetId="7273">
        <row r="1">
          <cell r="B1" t="str">
            <v>220 kV SUB-STATION</v>
          </cell>
        </row>
      </sheetData>
      <sheetData sheetId="7274">
        <row r="1">
          <cell r="B1" t="str">
            <v>220 kV SUB-STATION</v>
          </cell>
        </row>
      </sheetData>
      <sheetData sheetId="7275">
        <row r="1">
          <cell r="B1" t="str">
            <v>220 kV SUB-STATION</v>
          </cell>
        </row>
      </sheetData>
      <sheetData sheetId="7276">
        <row r="1">
          <cell r="B1" t="str">
            <v>220 kV SUB-STATION</v>
          </cell>
        </row>
      </sheetData>
      <sheetData sheetId="7277">
        <row r="1">
          <cell r="B1" t="str">
            <v>220 kV SUB-STATION</v>
          </cell>
        </row>
      </sheetData>
      <sheetData sheetId="7278">
        <row r="1">
          <cell r="B1" t="str">
            <v>220 kV SUB-STATION</v>
          </cell>
        </row>
      </sheetData>
      <sheetData sheetId="7279">
        <row r="1">
          <cell r="B1" t="str">
            <v>220 kV SUB-STATION</v>
          </cell>
        </row>
      </sheetData>
      <sheetData sheetId="7280">
        <row r="1">
          <cell r="B1" t="str">
            <v>220 kV SUB-STATION</v>
          </cell>
        </row>
      </sheetData>
      <sheetData sheetId="7281">
        <row r="1">
          <cell r="B1" t="str">
            <v>220 kV SUB-STATION</v>
          </cell>
        </row>
      </sheetData>
      <sheetData sheetId="7282">
        <row r="1">
          <cell r="B1" t="str">
            <v>220 kV SUB-STATION</v>
          </cell>
        </row>
      </sheetData>
      <sheetData sheetId="7283">
        <row r="1">
          <cell r="B1" t="str">
            <v>220 kV SUB-STATION</v>
          </cell>
        </row>
      </sheetData>
      <sheetData sheetId="7284">
        <row r="1">
          <cell r="B1" t="str">
            <v>220 kV SUB-STATION</v>
          </cell>
        </row>
      </sheetData>
      <sheetData sheetId="7285">
        <row r="1">
          <cell r="B1" t="str">
            <v>220 kV SUB-STATION</v>
          </cell>
        </row>
      </sheetData>
      <sheetData sheetId="7286">
        <row r="1">
          <cell r="B1" t="str">
            <v>220 kV SUB-STATION</v>
          </cell>
        </row>
      </sheetData>
      <sheetData sheetId="7287">
        <row r="1">
          <cell r="B1" t="str">
            <v>220 kV SUB-STATION</v>
          </cell>
        </row>
      </sheetData>
      <sheetData sheetId="7288">
        <row r="1">
          <cell r="B1" t="str">
            <v>220 kV SUB-STATION</v>
          </cell>
        </row>
      </sheetData>
      <sheetData sheetId="7289">
        <row r="1">
          <cell r="B1" t="str">
            <v>220 kV SUB-STATION</v>
          </cell>
        </row>
      </sheetData>
      <sheetData sheetId="7290">
        <row r="1">
          <cell r="B1" t="str">
            <v>220 kV SUB-STATION</v>
          </cell>
        </row>
      </sheetData>
      <sheetData sheetId="7291">
        <row r="1">
          <cell r="B1" t="str">
            <v>220 kV SUB-STATION</v>
          </cell>
        </row>
      </sheetData>
      <sheetData sheetId="7292">
        <row r="1">
          <cell r="B1" t="str">
            <v>220 kV SUB-STATION</v>
          </cell>
        </row>
      </sheetData>
      <sheetData sheetId="7293">
        <row r="1">
          <cell r="B1" t="str">
            <v>220 kV SUB-STATION</v>
          </cell>
        </row>
      </sheetData>
      <sheetData sheetId="7294">
        <row r="1">
          <cell r="B1" t="str">
            <v>220 kV SUB-STATION</v>
          </cell>
        </row>
      </sheetData>
      <sheetData sheetId="7295">
        <row r="1">
          <cell r="B1" t="str">
            <v>220 kV SUB-STATION</v>
          </cell>
        </row>
      </sheetData>
      <sheetData sheetId="7296">
        <row r="1">
          <cell r="B1" t="str">
            <v>220 kV SUB-STATION</v>
          </cell>
        </row>
      </sheetData>
      <sheetData sheetId="7297">
        <row r="1">
          <cell r="B1" t="str">
            <v>220 kV SUB-STATION</v>
          </cell>
        </row>
      </sheetData>
      <sheetData sheetId="7298">
        <row r="1">
          <cell r="B1" t="str">
            <v>220 kV SUB-STATION</v>
          </cell>
        </row>
      </sheetData>
      <sheetData sheetId="7299">
        <row r="1">
          <cell r="B1" t="str">
            <v>220 kV SUB-STATION</v>
          </cell>
        </row>
      </sheetData>
      <sheetData sheetId="7300">
        <row r="1">
          <cell r="B1" t="str">
            <v>220 kV SUB-STATION</v>
          </cell>
        </row>
      </sheetData>
      <sheetData sheetId="7301">
        <row r="1">
          <cell r="B1" t="str">
            <v>220 kV SUB-STATION</v>
          </cell>
        </row>
      </sheetData>
      <sheetData sheetId="7302">
        <row r="1">
          <cell r="B1" t="str">
            <v>220 kV SUB-STATION</v>
          </cell>
        </row>
      </sheetData>
      <sheetData sheetId="7303">
        <row r="1">
          <cell r="B1" t="str">
            <v>220 kV SUB-STATION</v>
          </cell>
        </row>
      </sheetData>
      <sheetData sheetId="7304">
        <row r="1">
          <cell r="B1" t="str">
            <v>220 kV SUB-STATION</v>
          </cell>
        </row>
      </sheetData>
      <sheetData sheetId="7305">
        <row r="1">
          <cell r="B1" t="str">
            <v>220 kV SUB-STATION</v>
          </cell>
        </row>
      </sheetData>
      <sheetData sheetId="7306">
        <row r="1">
          <cell r="B1" t="str">
            <v>220 kV SUB-STATION</v>
          </cell>
        </row>
      </sheetData>
      <sheetData sheetId="7307">
        <row r="1">
          <cell r="B1" t="str">
            <v>220 kV SUB-STATION</v>
          </cell>
        </row>
      </sheetData>
      <sheetData sheetId="7308">
        <row r="1">
          <cell r="B1" t="str">
            <v>220 kV SUB-STATION</v>
          </cell>
        </row>
      </sheetData>
      <sheetData sheetId="7309">
        <row r="1">
          <cell r="B1" t="str">
            <v>220 kV SUB-STATION</v>
          </cell>
        </row>
      </sheetData>
      <sheetData sheetId="7310">
        <row r="1">
          <cell r="B1" t="str">
            <v>220 kV SUB-STATION</v>
          </cell>
        </row>
      </sheetData>
      <sheetData sheetId="7311">
        <row r="1">
          <cell r="B1" t="str">
            <v>220 kV SUB-STATION</v>
          </cell>
        </row>
      </sheetData>
      <sheetData sheetId="7312">
        <row r="1">
          <cell r="B1" t="str">
            <v>220 kV SUB-STATION</v>
          </cell>
        </row>
      </sheetData>
      <sheetData sheetId="7313">
        <row r="1">
          <cell r="B1" t="str">
            <v>220 kV SUB-STATION</v>
          </cell>
        </row>
      </sheetData>
      <sheetData sheetId="7314">
        <row r="1">
          <cell r="B1" t="str">
            <v>220 kV SUB-STATION</v>
          </cell>
        </row>
      </sheetData>
      <sheetData sheetId="7315">
        <row r="1">
          <cell r="B1" t="str">
            <v>220 kV SUB-STATION</v>
          </cell>
        </row>
      </sheetData>
      <sheetData sheetId="7316">
        <row r="1">
          <cell r="B1" t="str">
            <v>220 kV SUB-STATION</v>
          </cell>
        </row>
      </sheetData>
      <sheetData sheetId="7317">
        <row r="1">
          <cell r="B1" t="str">
            <v>220 kV SUB-STATION</v>
          </cell>
        </row>
      </sheetData>
      <sheetData sheetId="7318">
        <row r="1">
          <cell r="B1" t="str">
            <v>220 kV SUB-STATION</v>
          </cell>
        </row>
      </sheetData>
      <sheetData sheetId="7319">
        <row r="1">
          <cell r="B1" t="str">
            <v>220 kV SUB-STATION</v>
          </cell>
        </row>
      </sheetData>
      <sheetData sheetId="7320">
        <row r="1">
          <cell r="B1" t="str">
            <v>220 kV SUB-STATION</v>
          </cell>
        </row>
      </sheetData>
      <sheetData sheetId="7321">
        <row r="1">
          <cell r="B1" t="str">
            <v>220 kV SUB-STATION</v>
          </cell>
        </row>
      </sheetData>
      <sheetData sheetId="7322">
        <row r="1">
          <cell r="B1" t="str">
            <v>220 kV SUB-STATION</v>
          </cell>
        </row>
      </sheetData>
      <sheetData sheetId="7323">
        <row r="1">
          <cell r="B1" t="str">
            <v>220 kV SUB-STATION</v>
          </cell>
        </row>
      </sheetData>
      <sheetData sheetId="7324">
        <row r="1">
          <cell r="B1" t="str">
            <v>220 kV SUB-STATION</v>
          </cell>
        </row>
      </sheetData>
      <sheetData sheetId="7325">
        <row r="1">
          <cell r="B1" t="str">
            <v>220 kV SUB-STATION</v>
          </cell>
        </row>
      </sheetData>
      <sheetData sheetId="7326">
        <row r="1">
          <cell r="B1" t="str">
            <v>220 kV SUB-STATION</v>
          </cell>
        </row>
      </sheetData>
      <sheetData sheetId="7327">
        <row r="1">
          <cell r="B1" t="str">
            <v>220 kV SUB-STATION</v>
          </cell>
        </row>
      </sheetData>
      <sheetData sheetId="7328">
        <row r="1">
          <cell r="B1" t="str">
            <v>220 kV SUB-STATION</v>
          </cell>
        </row>
      </sheetData>
      <sheetData sheetId="7329">
        <row r="1">
          <cell r="B1" t="str">
            <v>220 kV SUB-STATION</v>
          </cell>
        </row>
      </sheetData>
      <sheetData sheetId="7330">
        <row r="1">
          <cell r="B1" t="str">
            <v>220 kV SUB-STATION</v>
          </cell>
        </row>
      </sheetData>
      <sheetData sheetId="7331">
        <row r="1">
          <cell r="B1" t="str">
            <v>220 kV SUB-STATION</v>
          </cell>
        </row>
      </sheetData>
      <sheetData sheetId="7332">
        <row r="1">
          <cell r="B1" t="str">
            <v>220 kV SUB-STATION</v>
          </cell>
        </row>
      </sheetData>
      <sheetData sheetId="7333">
        <row r="1">
          <cell r="B1" t="str">
            <v>220 kV SUB-STATION</v>
          </cell>
        </row>
      </sheetData>
      <sheetData sheetId="7334">
        <row r="1">
          <cell r="B1" t="str">
            <v>220 kV SUB-STATION</v>
          </cell>
        </row>
      </sheetData>
      <sheetData sheetId="7335">
        <row r="1">
          <cell r="B1" t="str">
            <v>220 kV SUB-STATION</v>
          </cell>
        </row>
      </sheetData>
      <sheetData sheetId="7336">
        <row r="1">
          <cell r="B1" t="str">
            <v>220 kV SUB-STATION</v>
          </cell>
        </row>
      </sheetData>
      <sheetData sheetId="7337">
        <row r="1">
          <cell r="B1" t="str">
            <v>220 kV SUB-STATION</v>
          </cell>
        </row>
      </sheetData>
      <sheetData sheetId="7338">
        <row r="1">
          <cell r="B1" t="str">
            <v>220 kV SUB-STATION</v>
          </cell>
        </row>
      </sheetData>
      <sheetData sheetId="7339">
        <row r="1">
          <cell r="B1" t="str">
            <v>220 kV SUB-STATION</v>
          </cell>
        </row>
      </sheetData>
      <sheetData sheetId="7340">
        <row r="1">
          <cell r="B1" t="str">
            <v>220 kV SUB-STATION</v>
          </cell>
        </row>
      </sheetData>
      <sheetData sheetId="7341">
        <row r="1">
          <cell r="B1" t="str">
            <v>220 kV SUB-STATION</v>
          </cell>
        </row>
      </sheetData>
      <sheetData sheetId="7342">
        <row r="1">
          <cell r="B1" t="str">
            <v>220 kV SUB-STATION</v>
          </cell>
        </row>
      </sheetData>
      <sheetData sheetId="7343">
        <row r="1">
          <cell r="B1" t="str">
            <v>220 kV SUB-STATION</v>
          </cell>
        </row>
      </sheetData>
      <sheetData sheetId="7344">
        <row r="1">
          <cell r="B1" t="str">
            <v>220 kV SUB-STATION</v>
          </cell>
        </row>
      </sheetData>
      <sheetData sheetId="7345">
        <row r="1">
          <cell r="B1" t="str">
            <v>220 kV SUB-STATION</v>
          </cell>
        </row>
      </sheetData>
      <sheetData sheetId="7346">
        <row r="1">
          <cell r="B1" t="str">
            <v>220 kV SUB-STATION</v>
          </cell>
        </row>
      </sheetData>
      <sheetData sheetId="7347">
        <row r="1">
          <cell r="B1" t="str">
            <v>220 kV SUB-STATION</v>
          </cell>
        </row>
      </sheetData>
      <sheetData sheetId="7348">
        <row r="1">
          <cell r="B1" t="str">
            <v>220 kV SUB-STATION</v>
          </cell>
        </row>
      </sheetData>
      <sheetData sheetId="7349">
        <row r="1">
          <cell r="B1" t="str">
            <v>220 kV SUB-STATION</v>
          </cell>
        </row>
      </sheetData>
      <sheetData sheetId="7350">
        <row r="1">
          <cell r="B1" t="str">
            <v>220 kV SUB-STATION</v>
          </cell>
        </row>
      </sheetData>
      <sheetData sheetId="7351">
        <row r="1">
          <cell r="B1" t="str">
            <v>220 kV SUB-STATION</v>
          </cell>
        </row>
      </sheetData>
      <sheetData sheetId="7352">
        <row r="1">
          <cell r="B1" t="str">
            <v>220 kV SUB-STATION</v>
          </cell>
        </row>
      </sheetData>
      <sheetData sheetId="7353">
        <row r="1">
          <cell r="B1" t="str">
            <v>220 kV SUB-STATION</v>
          </cell>
        </row>
      </sheetData>
      <sheetData sheetId="7354">
        <row r="1">
          <cell r="B1" t="str">
            <v>220 kV SUB-STATION</v>
          </cell>
        </row>
      </sheetData>
      <sheetData sheetId="7355">
        <row r="1">
          <cell r="B1" t="str">
            <v>220 kV SUB-STATION</v>
          </cell>
        </row>
      </sheetData>
      <sheetData sheetId="7356">
        <row r="1">
          <cell r="B1" t="str">
            <v>220 kV SUB-STATION</v>
          </cell>
        </row>
      </sheetData>
      <sheetData sheetId="7357">
        <row r="1">
          <cell r="B1" t="str">
            <v>220 kV SUB-STATION</v>
          </cell>
        </row>
      </sheetData>
      <sheetData sheetId="7358">
        <row r="1">
          <cell r="B1" t="str">
            <v>220 kV SUB-STATION</v>
          </cell>
        </row>
      </sheetData>
      <sheetData sheetId="7359">
        <row r="1">
          <cell r="B1" t="str">
            <v>220 kV SUB-STATION</v>
          </cell>
        </row>
      </sheetData>
      <sheetData sheetId="7360">
        <row r="1">
          <cell r="B1" t="str">
            <v>220 kV SUB-STATION</v>
          </cell>
        </row>
      </sheetData>
      <sheetData sheetId="7361">
        <row r="1">
          <cell r="B1" t="str">
            <v>220 kV SUB-STATION</v>
          </cell>
        </row>
      </sheetData>
      <sheetData sheetId="7362">
        <row r="1">
          <cell r="B1" t="str">
            <v>220 kV SUB-STATION</v>
          </cell>
        </row>
      </sheetData>
      <sheetData sheetId="7363">
        <row r="1">
          <cell r="B1" t="str">
            <v>220 kV SUB-STATION</v>
          </cell>
        </row>
      </sheetData>
      <sheetData sheetId="7364">
        <row r="1">
          <cell r="B1" t="str">
            <v>220 kV SUB-STATION</v>
          </cell>
        </row>
      </sheetData>
      <sheetData sheetId="7365">
        <row r="1">
          <cell r="B1" t="str">
            <v>220 kV SUB-STATION</v>
          </cell>
        </row>
      </sheetData>
      <sheetData sheetId="7366">
        <row r="1">
          <cell r="B1" t="str">
            <v>220 kV SUB-STATION</v>
          </cell>
        </row>
      </sheetData>
      <sheetData sheetId="7367">
        <row r="1">
          <cell r="B1" t="str">
            <v>220 kV SUB-STATION</v>
          </cell>
        </row>
      </sheetData>
      <sheetData sheetId="7368">
        <row r="1">
          <cell r="B1" t="str">
            <v>220 kV SUB-STATION</v>
          </cell>
        </row>
      </sheetData>
      <sheetData sheetId="7369">
        <row r="1">
          <cell r="B1" t="str">
            <v>220 kV SUB-STATION</v>
          </cell>
        </row>
      </sheetData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>
        <row r="1">
          <cell r="B1" t="str">
            <v>220 kV SUB-STATION</v>
          </cell>
        </row>
      </sheetData>
      <sheetData sheetId="7373">
        <row r="1">
          <cell r="B1" t="str">
            <v>220 kV SUB-STATION</v>
          </cell>
        </row>
      </sheetData>
      <sheetData sheetId="7374">
        <row r="1">
          <cell r="B1" t="str">
            <v>220 kV SUB-STATION</v>
          </cell>
        </row>
      </sheetData>
      <sheetData sheetId="7375">
        <row r="1">
          <cell r="B1" t="str">
            <v>220 kV SUB-STATION</v>
          </cell>
        </row>
      </sheetData>
      <sheetData sheetId="7376">
        <row r="1">
          <cell r="B1" t="str">
            <v>220 kV SUB-STATION</v>
          </cell>
        </row>
      </sheetData>
      <sheetData sheetId="7377">
        <row r="1">
          <cell r="B1" t="str">
            <v>220 kV SUB-STATION</v>
          </cell>
        </row>
      </sheetData>
      <sheetData sheetId="7378">
        <row r="1">
          <cell r="B1" t="str">
            <v>220 kV SUB-STATION</v>
          </cell>
        </row>
      </sheetData>
      <sheetData sheetId="7379">
        <row r="1">
          <cell r="B1" t="str">
            <v>220 kV SUB-STATION</v>
          </cell>
        </row>
      </sheetData>
      <sheetData sheetId="7380">
        <row r="1">
          <cell r="B1" t="str">
            <v>220 kV SUB-STATION</v>
          </cell>
        </row>
      </sheetData>
      <sheetData sheetId="7381">
        <row r="1">
          <cell r="B1" t="str">
            <v>220 kV SUB-STATION</v>
          </cell>
        </row>
      </sheetData>
      <sheetData sheetId="7382">
        <row r="1">
          <cell r="B1" t="str">
            <v>220 kV SUB-STATION</v>
          </cell>
        </row>
      </sheetData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>
        <row r="1">
          <cell r="B1" t="str">
            <v>220 kV SUB-STATION</v>
          </cell>
        </row>
      </sheetData>
      <sheetData sheetId="7386">
        <row r="1">
          <cell r="B1" t="str">
            <v>220 kV SUB-STATION</v>
          </cell>
        </row>
      </sheetData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>
        <row r="1">
          <cell r="B1" t="str">
            <v>220 kV SUB-STATION</v>
          </cell>
        </row>
      </sheetData>
      <sheetData sheetId="7392">
        <row r="1">
          <cell r="B1" t="str">
            <v>220 kV SUB-STATION</v>
          </cell>
        </row>
      </sheetData>
      <sheetData sheetId="7393">
        <row r="1">
          <cell r="B1" t="str">
            <v>220 kV SUB-STATION</v>
          </cell>
        </row>
      </sheetData>
      <sheetData sheetId="7394">
        <row r="1">
          <cell r="B1" t="str">
            <v>220 kV SUB-STATION</v>
          </cell>
        </row>
      </sheetData>
      <sheetData sheetId="7395">
        <row r="1">
          <cell r="B1" t="str">
            <v>220 kV SUB-STATION</v>
          </cell>
        </row>
      </sheetData>
      <sheetData sheetId="7396">
        <row r="1">
          <cell r="B1" t="str">
            <v>220 kV SUB-STATION</v>
          </cell>
        </row>
      </sheetData>
      <sheetData sheetId="7397">
        <row r="1">
          <cell r="B1" t="str">
            <v>220 kV SUB-STATION</v>
          </cell>
        </row>
      </sheetData>
      <sheetData sheetId="7398">
        <row r="1">
          <cell r="B1" t="str">
            <v>220 kV SUB-STATION</v>
          </cell>
        </row>
      </sheetData>
      <sheetData sheetId="7399">
        <row r="1">
          <cell r="B1" t="str">
            <v>220 kV SUB-STATION</v>
          </cell>
        </row>
      </sheetData>
      <sheetData sheetId="7400">
        <row r="1">
          <cell r="B1" t="str">
            <v>220 kV SUB-STATION</v>
          </cell>
        </row>
      </sheetData>
      <sheetData sheetId="7401">
        <row r="1">
          <cell r="B1" t="str">
            <v>220 kV SUB-STATION</v>
          </cell>
        </row>
      </sheetData>
      <sheetData sheetId="7402">
        <row r="1">
          <cell r="B1" t="str">
            <v>220 kV SUB-STATION</v>
          </cell>
        </row>
      </sheetData>
      <sheetData sheetId="7403">
        <row r="1">
          <cell r="B1" t="str">
            <v>220 kV SUB-STATION</v>
          </cell>
        </row>
      </sheetData>
      <sheetData sheetId="7404">
        <row r="1">
          <cell r="B1" t="str">
            <v>220 kV SUB-STATION</v>
          </cell>
        </row>
      </sheetData>
      <sheetData sheetId="7405">
        <row r="1">
          <cell r="B1" t="str">
            <v>220 kV SUB-STATION</v>
          </cell>
        </row>
      </sheetData>
      <sheetData sheetId="7406">
        <row r="1">
          <cell r="B1" t="str">
            <v>220 kV SUB-STATION</v>
          </cell>
        </row>
      </sheetData>
      <sheetData sheetId="7407">
        <row r="1">
          <cell r="B1" t="str">
            <v>220 kV SUB-STATION</v>
          </cell>
        </row>
      </sheetData>
      <sheetData sheetId="7408">
        <row r="1">
          <cell r="B1" t="str">
            <v>220 kV SUB-STATION</v>
          </cell>
        </row>
      </sheetData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>
        <row r="1">
          <cell r="B1" t="str">
            <v>220 kV SUB-STATION</v>
          </cell>
        </row>
      </sheetData>
      <sheetData sheetId="7412">
        <row r="1">
          <cell r="B1" t="str">
            <v>220 kV SUB-STATION</v>
          </cell>
        </row>
      </sheetData>
      <sheetData sheetId="7413">
        <row r="1">
          <cell r="B1" t="str">
            <v>220 kV SUB-STATION</v>
          </cell>
        </row>
      </sheetData>
      <sheetData sheetId="7414">
        <row r="1">
          <cell r="B1" t="str">
            <v>220 kV SUB-STATION</v>
          </cell>
        </row>
      </sheetData>
      <sheetData sheetId="7415">
        <row r="1">
          <cell r="B1" t="str">
            <v>220 kV SUB-STATION</v>
          </cell>
        </row>
      </sheetData>
      <sheetData sheetId="7416">
        <row r="1">
          <cell r="B1" t="str">
            <v>220 kV SUB-STATION</v>
          </cell>
        </row>
      </sheetData>
      <sheetData sheetId="7417">
        <row r="1">
          <cell r="B1" t="str">
            <v>220 kV SUB-STATION</v>
          </cell>
        </row>
      </sheetData>
      <sheetData sheetId="7418">
        <row r="1">
          <cell r="B1" t="str">
            <v>220 kV SUB-STATION</v>
          </cell>
        </row>
      </sheetData>
      <sheetData sheetId="7419">
        <row r="1">
          <cell r="B1" t="str">
            <v>220 kV SUB-STATION</v>
          </cell>
        </row>
      </sheetData>
      <sheetData sheetId="7420">
        <row r="1">
          <cell r="B1" t="str">
            <v>220 kV SUB-STATION</v>
          </cell>
        </row>
      </sheetData>
      <sheetData sheetId="7421">
        <row r="1">
          <cell r="B1" t="str">
            <v>220 kV SUB-STATION</v>
          </cell>
        </row>
      </sheetData>
      <sheetData sheetId="7422">
        <row r="1">
          <cell r="B1" t="str">
            <v>220 kV SUB-STATION</v>
          </cell>
        </row>
      </sheetData>
      <sheetData sheetId="7423">
        <row r="1">
          <cell r="B1" t="str">
            <v>220 kV SUB-STATION</v>
          </cell>
        </row>
      </sheetData>
      <sheetData sheetId="7424">
        <row r="1">
          <cell r="B1" t="str">
            <v>220 kV SUB-STATION</v>
          </cell>
        </row>
      </sheetData>
      <sheetData sheetId="7425">
        <row r="1">
          <cell r="B1" t="str">
            <v>220 kV SUB-STATION</v>
          </cell>
        </row>
      </sheetData>
      <sheetData sheetId="7426">
        <row r="1">
          <cell r="B1" t="str">
            <v>220 kV SUB-STATION</v>
          </cell>
        </row>
      </sheetData>
      <sheetData sheetId="7427">
        <row r="1">
          <cell r="B1" t="str">
            <v>220 kV SUB-STATION</v>
          </cell>
        </row>
      </sheetData>
      <sheetData sheetId="7428">
        <row r="1">
          <cell r="B1" t="str">
            <v>220 kV SUB-STATION</v>
          </cell>
        </row>
      </sheetData>
      <sheetData sheetId="7429">
        <row r="1">
          <cell r="B1" t="str">
            <v>220 kV SUB-STATION</v>
          </cell>
        </row>
      </sheetData>
      <sheetData sheetId="7430">
        <row r="1">
          <cell r="B1" t="str">
            <v>220 kV SUB-STATION</v>
          </cell>
        </row>
      </sheetData>
      <sheetData sheetId="7431">
        <row r="1">
          <cell r="B1" t="str">
            <v>220 kV SUB-STATION</v>
          </cell>
        </row>
      </sheetData>
      <sheetData sheetId="7432">
        <row r="1">
          <cell r="B1" t="str">
            <v>220 kV SUB-STATION</v>
          </cell>
        </row>
      </sheetData>
      <sheetData sheetId="7433">
        <row r="1">
          <cell r="B1" t="str">
            <v>220 kV SUB-STATION</v>
          </cell>
        </row>
      </sheetData>
      <sheetData sheetId="7434">
        <row r="1">
          <cell r="B1" t="str">
            <v>220 kV SUB-STATION</v>
          </cell>
        </row>
      </sheetData>
      <sheetData sheetId="7435">
        <row r="1">
          <cell r="B1" t="str">
            <v>220 kV SUB-STATION</v>
          </cell>
        </row>
      </sheetData>
      <sheetData sheetId="7436">
        <row r="1">
          <cell r="B1" t="str">
            <v>220 kV SUB-STATION</v>
          </cell>
        </row>
      </sheetData>
      <sheetData sheetId="7437">
        <row r="1">
          <cell r="B1" t="str">
            <v>220 kV SUB-STATION</v>
          </cell>
        </row>
      </sheetData>
      <sheetData sheetId="7438">
        <row r="1">
          <cell r="B1" t="str">
            <v>220 kV SUB-STATION</v>
          </cell>
        </row>
      </sheetData>
      <sheetData sheetId="7439">
        <row r="1">
          <cell r="B1" t="str">
            <v>220 kV SUB-STATION</v>
          </cell>
        </row>
      </sheetData>
      <sheetData sheetId="7440">
        <row r="1">
          <cell r="B1" t="str">
            <v>220 kV SUB-STATION</v>
          </cell>
        </row>
      </sheetData>
      <sheetData sheetId="7441">
        <row r="1">
          <cell r="B1" t="str">
            <v>220 kV SUB-STATION</v>
          </cell>
        </row>
      </sheetData>
      <sheetData sheetId="7442">
        <row r="1">
          <cell r="B1" t="str">
            <v>220 kV SUB-STATION</v>
          </cell>
        </row>
      </sheetData>
      <sheetData sheetId="7443">
        <row r="1">
          <cell r="B1" t="str">
            <v>220 kV SUB-STATION</v>
          </cell>
        </row>
      </sheetData>
      <sheetData sheetId="7444">
        <row r="1">
          <cell r="B1" t="str">
            <v>220 kV SUB-STATION</v>
          </cell>
        </row>
      </sheetData>
      <sheetData sheetId="7445">
        <row r="1">
          <cell r="B1" t="str">
            <v>220 kV SUB-STATION</v>
          </cell>
        </row>
      </sheetData>
      <sheetData sheetId="7446">
        <row r="1">
          <cell r="B1" t="str">
            <v>220 kV SUB-STATION</v>
          </cell>
        </row>
      </sheetData>
      <sheetData sheetId="7447">
        <row r="1">
          <cell r="B1" t="str">
            <v>220 kV SUB-STATION</v>
          </cell>
        </row>
      </sheetData>
      <sheetData sheetId="7448">
        <row r="1">
          <cell r="B1" t="str">
            <v>220 kV SUB-STATION</v>
          </cell>
        </row>
      </sheetData>
      <sheetData sheetId="7449">
        <row r="1">
          <cell r="B1" t="str">
            <v>220 kV SUB-STATION</v>
          </cell>
        </row>
      </sheetData>
      <sheetData sheetId="7450">
        <row r="1">
          <cell r="B1" t="str">
            <v>220 kV SUB-STATION</v>
          </cell>
        </row>
      </sheetData>
      <sheetData sheetId="7451">
        <row r="1">
          <cell r="B1" t="str">
            <v>220 kV SUB-STATION</v>
          </cell>
        </row>
      </sheetData>
      <sheetData sheetId="7452">
        <row r="1">
          <cell r="B1" t="str">
            <v>220 kV SUB-STATION</v>
          </cell>
        </row>
      </sheetData>
      <sheetData sheetId="7453">
        <row r="1">
          <cell r="B1" t="str">
            <v>220 kV SUB-STATION</v>
          </cell>
        </row>
      </sheetData>
      <sheetData sheetId="7454">
        <row r="1">
          <cell r="B1" t="str">
            <v>220 kV SUB-STATION</v>
          </cell>
        </row>
      </sheetData>
      <sheetData sheetId="7455">
        <row r="1">
          <cell r="B1" t="str">
            <v>220 kV SUB-STATION</v>
          </cell>
        </row>
      </sheetData>
      <sheetData sheetId="7456">
        <row r="1">
          <cell r="B1" t="str">
            <v>220 kV SUB-STATION</v>
          </cell>
        </row>
      </sheetData>
      <sheetData sheetId="7457">
        <row r="1">
          <cell r="B1" t="str">
            <v>220 kV SUB-STATION</v>
          </cell>
        </row>
      </sheetData>
      <sheetData sheetId="7458">
        <row r="1">
          <cell r="B1" t="str">
            <v>220 kV SUB-STATION</v>
          </cell>
        </row>
      </sheetData>
      <sheetData sheetId="7459">
        <row r="1">
          <cell r="B1" t="str">
            <v>220 kV SUB-STATION</v>
          </cell>
        </row>
      </sheetData>
      <sheetData sheetId="7460">
        <row r="1">
          <cell r="B1" t="str">
            <v>220 kV SUB-STATION</v>
          </cell>
        </row>
      </sheetData>
      <sheetData sheetId="7461">
        <row r="1">
          <cell r="B1" t="str">
            <v>220 kV SUB-STATION</v>
          </cell>
        </row>
      </sheetData>
      <sheetData sheetId="7462">
        <row r="1">
          <cell r="B1" t="str">
            <v>220 kV SUB-STATION</v>
          </cell>
        </row>
      </sheetData>
      <sheetData sheetId="7463">
        <row r="1">
          <cell r="B1" t="str">
            <v>220 kV SUB-STATION</v>
          </cell>
        </row>
      </sheetData>
      <sheetData sheetId="7464">
        <row r="1">
          <cell r="B1" t="str">
            <v>220 kV SUB-STATION</v>
          </cell>
        </row>
      </sheetData>
      <sheetData sheetId="7465">
        <row r="1">
          <cell r="B1" t="str">
            <v>220 kV SUB-STATION</v>
          </cell>
        </row>
      </sheetData>
      <sheetData sheetId="7466">
        <row r="1">
          <cell r="B1" t="str">
            <v>220 kV SUB-STATION</v>
          </cell>
        </row>
      </sheetData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>
        <row r="1">
          <cell r="B1" t="str">
            <v>220 kV SUB-STATION</v>
          </cell>
        </row>
      </sheetData>
      <sheetData sheetId="7471">
        <row r="1">
          <cell r="B1" t="str">
            <v>220 kV SUB-STATION</v>
          </cell>
        </row>
      </sheetData>
      <sheetData sheetId="7472">
        <row r="1">
          <cell r="B1" t="str">
            <v>220 kV SUB-STATION</v>
          </cell>
        </row>
      </sheetData>
      <sheetData sheetId="7473">
        <row r="1">
          <cell r="B1" t="str">
            <v>220 kV SUB-STATION</v>
          </cell>
        </row>
      </sheetData>
      <sheetData sheetId="7474">
        <row r="1">
          <cell r="B1" t="str">
            <v>220 kV SUB-STATION</v>
          </cell>
        </row>
      </sheetData>
      <sheetData sheetId="7475">
        <row r="1">
          <cell r="B1" t="str">
            <v>220 kV SUB-STATION</v>
          </cell>
        </row>
      </sheetData>
      <sheetData sheetId="7476">
        <row r="1">
          <cell r="B1" t="str">
            <v>220 kV SUB-STATION</v>
          </cell>
        </row>
      </sheetData>
      <sheetData sheetId="7477">
        <row r="1">
          <cell r="B1" t="str">
            <v>220 kV SUB-STATION</v>
          </cell>
        </row>
      </sheetData>
      <sheetData sheetId="7478">
        <row r="1">
          <cell r="B1" t="str">
            <v>220 kV SUB-STATION</v>
          </cell>
        </row>
      </sheetData>
      <sheetData sheetId="7479">
        <row r="1">
          <cell r="B1" t="str">
            <v>220 kV SUB-STATION</v>
          </cell>
        </row>
      </sheetData>
      <sheetData sheetId="7480">
        <row r="1">
          <cell r="B1" t="str">
            <v>220 kV SUB-STATION</v>
          </cell>
        </row>
      </sheetData>
      <sheetData sheetId="7481">
        <row r="1">
          <cell r="B1" t="str">
            <v>220 kV SUB-STATION</v>
          </cell>
        </row>
      </sheetData>
      <sheetData sheetId="7482">
        <row r="1">
          <cell r="B1" t="str">
            <v>220 kV SUB-STATION</v>
          </cell>
        </row>
      </sheetData>
      <sheetData sheetId="7483">
        <row r="1">
          <cell r="B1" t="str">
            <v>220 kV SUB-STATION</v>
          </cell>
        </row>
      </sheetData>
      <sheetData sheetId="7484">
        <row r="1">
          <cell r="B1" t="str">
            <v>220 kV SUB-STATION</v>
          </cell>
        </row>
      </sheetData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>
        <row r="1">
          <cell r="B1" t="str">
            <v>220 kV SUB-STATION</v>
          </cell>
        </row>
      </sheetData>
      <sheetData sheetId="7488">
        <row r="1">
          <cell r="B1" t="str">
            <v>220 kV SUB-STATION</v>
          </cell>
        </row>
      </sheetData>
      <sheetData sheetId="7489">
        <row r="1">
          <cell r="B1" t="str">
            <v>220 kV SUB-STATION</v>
          </cell>
        </row>
      </sheetData>
      <sheetData sheetId="7490">
        <row r="1">
          <cell r="B1" t="str">
            <v>220 kV SUB-STATION</v>
          </cell>
        </row>
      </sheetData>
      <sheetData sheetId="7491">
        <row r="1">
          <cell r="B1" t="str">
            <v>220 kV SUB-STATION</v>
          </cell>
        </row>
      </sheetData>
      <sheetData sheetId="7492">
        <row r="1">
          <cell r="B1" t="str">
            <v>220 kV SUB-STATION</v>
          </cell>
        </row>
      </sheetData>
      <sheetData sheetId="7493">
        <row r="1">
          <cell r="B1" t="str">
            <v>220 kV SUB-STATION</v>
          </cell>
        </row>
      </sheetData>
      <sheetData sheetId="7494">
        <row r="1">
          <cell r="B1" t="str">
            <v>220 kV SUB-STATION</v>
          </cell>
        </row>
      </sheetData>
      <sheetData sheetId="7495" refreshError="1"/>
      <sheetData sheetId="7496">
        <row r="1">
          <cell r="B1" t="str">
            <v>220 kV SUB-STATION</v>
          </cell>
        </row>
      </sheetData>
      <sheetData sheetId="7497">
        <row r="1">
          <cell r="B1" t="str">
            <v>220 kV SUB-STATION</v>
          </cell>
        </row>
      </sheetData>
      <sheetData sheetId="7498">
        <row r="1">
          <cell r="B1" t="str">
            <v>220 kV SUB-STATION</v>
          </cell>
        </row>
      </sheetData>
      <sheetData sheetId="7499">
        <row r="1">
          <cell r="B1" t="str">
            <v>220 kV SUB-STATION</v>
          </cell>
        </row>
      </sheetData>
      <sheetData sheetId="7500">
        <row r="1">
          <cell r="B1" t="str">
            <v>220 kV SUB-STATION</v>
          </cell>
        </row>
      </sheetData>
      <sheetData sheetId="7501">
        <row r="1">
          <cell r="B1" t="str">
            <v>220 kV SUB-STATION</v>
          </cell>
        </row>
      </sheetData>
      <sheetData sheetId="7502">
        <row r="1">
          <cell r="B1" t="str">
            <v>220 kV SUB-STATION</v>
          </cell>
        </row>
      </sheetData>
      <sheetData sheetId="7503">
        <row r="1">
          <cell r="B1" t="str">
            <v>220 kV SUB-STATION</v>
          </cell>
        </row>
      </sheetData>
      <sheetData sheetId="7504"/>
      <sheetData sheetId="7505"/>
      <sheetData sheetId="7506">
        <row r="1">
          <cell r="B1" t="str">
            <v>220 kV SUB-STATION</v>
          </cell>
        </row>
      </sheetData>
      <sheetData sheetId="7507">
        <row r="1">
          <cell r="B1" t="str">
            <v>220 kV SUB-STATION</v>
          </cell>
        </row>
      </sheetData>
      <sheetData sheetId="7508">
        <row r="1">
          <cell r="B1" t="str">
            <v>220 kV SUB-STATION</v>
          </cell>
        </row>
      </sheetData>
      <sheetData sheetId="7509">
        <row r="1">
          <cell r="B1" t="str">
            <v>220 kV SUB-STATION</v>
          </cell>
        </row>
      </sheetData>
      <sheetData sheetId="7510">
        <row r="1">
          <cell r="B1" t="str">
            <v>220 kV SUB-STATION</v>
          </cell>
        </row>
      </sheetData>
      <sheetData sheetId="7511">
        <row r="1">
          <cell r="B1" t="str">
            <v>220 kV SUB-STATION</v>
          </cell>
        </row>
      </sheetData>
      <sheetData sheetId="7512">
        <row r="1">
          <cell r="B1" t="str">
            <v>220 kV SUB-STATION</v>
          </cell>
        </row>
      </sheetData>
      <sheetData sheetId="7513"/>
      <sheetData sheetId="7514">
        <row r="1">
          <cell r="B1" t="str">
            <v>220 kV SUB-STATION</v>
          </cell>
        </row>
      </sheetData>
      <sheetData sheetId="7515">
        <row r="1">
          <cell r="B1" t="str">
            <v>220 kV SUB-STATION</v>
          </cell>
        </row>
      </sheetData>
      <sheetData sheetId="7516">
        <row r="1">
          <cell r="B1" t="str">
            <v>220 kV SUB-STATION</v>
          </cell>
        </row>
      </sheetData>
      <sheetData sheetId="7517">
        <row r="1">
          <cell r="B1" t="str">
            <v>220 kV SUB-STATION</v>
          </cell>
        </row>
      </sheetData>
      <sheetData sheetId="7518">
        <row r="1">
          <cell r="B1" t="str">
            <v>220 kV SUB-STATION</v>
          </cell>
        </row>
      </sheetData>
      <sheetData sheetId="7519">
        <row r="1">
          <cell r="B1" t="str">
            <v>220 kV SUB-STATION</v>
          </cell>
        </row>
      </sheetData>
      <sheetData sheetId="7520">
        <row r="1">
          <cell r="B1" t="str">
            <v>220 kV SUB-STATION</v>
          </cell>
        </row>
      </sheetData>
      <sheetData sheetId="7521">
        <row r="1">
          <cell r="B1" t="str">
            <v>220 kV SUB-STATION</v>
          </cell>
        </row>
      </sheetData>
      <sheetData sheetId="7522">
        <row r="1">
          <cell r="B1" t="str">
            <v>220 kV SUB-STATION</v>
          </cell>
        </row>
      </sheetData>
      <sheetData sheetId="7523">
        <row r="1">
          <cell r="B1" t="str">
            <v>220 kV SUB-STATION</v>
          </cell>
        </row>
      </sheetData>
      <sheetData sheetId="7524">
        <row r="1">
          <cell r="B1" t="str">
            <v>220 kV SUB-STATION</v>
          </cell>
        </row>
      </sheetData>
      <sheetData sheetId="7525">
        <row r="1">
          <cell r="B1" t="str">
            <v>220 kV SUB-STATION</v>
          </cell>
        </row>
      </sheetData>
      <sheetData sheetId="7526">
        <row r="1">
          <cell r="B1" t="str">
            <v>220 kV SUB-STATION</v>
          </cell>
        </row>
      </sheetData>
      <sheetData sheetId="7527">
        <row r="1">
          <cell r="B1" t="str">
            <v>220 kV SUB-STATION</v>
          </cell>
        </row>
      </sheetData>
      <sheetData sheetId="7528">
        <row r="1">
          <cell r="B1" t="str">
            <v>220 kV SUB-STATION</v>
          </cell>
        </row>
      </sheetData>
      <sheetData sheetId="7529">
        <row r="1">
          <cell r="B1" t="str">
            <v>220 kV SUB-STATION</v>
          </cell>
        </row>
      </sheetData>
      <sheetData sheetId="7530">
        <row r="1">
          <cell r="B1" t="str">
            <v>220 kV SUB-STATION</v>
          </cell>
        </row>
      </sheetData>
      <sheetData sheetId="7531">
        <row r="1">
          <cell r="B1" t="str">
            <v>220 kV SUB-STATION</v>
          </cell>
        </row>
      </sheetData>
      <sheetData sheetId="7532">
        <row r="1">
          <cell r="B1" t="str">
            <v>220 kV SUB-STATION</v>
          </cell>
        </row>
      </sheetData>
      <sheetData sheetId="7533">
        <row r="1">
          <cell r="B1" t="str">
            <v>220 kV SUB-STATION</v>
          </cell>
        </row>
      </sheetData>
      <sheetData sheetId="7534">
        <row r="1">
          <cell r="B1" t="str">
            <v>220 kV SUB-STATION</v>
          </cell>
        </row>
      </sheetData>
      <sheetData sheetId="7535">
        <row r="1">
          <cell r="B1" t="str">
            <v>220 kV SUB-STATION</v>
          </cell>
        </row>
      </sheetData>
      <sheetData sheetId="7536"/>
      <sheetData sheetId="7537">
        <row r="1">
          <cell r="B1" t="str">
            <v>220 kV SUB-STATION</v>
          </cell>
        </row>
      </sheetData>
      <sheetData sheetId="7538">
        <row r="1">
          <cell r="B1" t="str">
            <v>220 kV SUB-STATION</v>
          </cell>
        </row>
      </sheetData>
      <sheetData sheetId="7539">
        <row r="1">
          <cell r="B1" t="str">
            <v>220 kV SUB-STATION</v>
          </cell>
        </row>
      </sheetData>
      <sheetData sheetId="7540">
        <row r="1">
          <cell r="B1" t="str">
            <v>220 kV SUB-STATION</v>
          </cell>
        </row>
      </sheetData>
      <sheetData sheetId="7541"/>
      <sheetData sheetId="7542"/>
      <sheetData sheetId="7543"/>
      <sheetData sheetId="7544">
        <row r="1">
          <cell r="B1" t="str">
            <v>220 kV SUB-STATION</v>
          </cell>
        </row>
      </sheetData>
      <sheetData sheetId="7545"/>
      <sheetData sheetId="7546"/>
      <sheetData sheetId="7547"/>
      <sheetData sheetId="7548">
        <row r="1">
          <cell r="B1" t="str">
            <v>220 kV SUB-STATION</v>
          </cell>
        </row>
      </sheetData>
      <sheetData sheetId="7549">
        <row r="1">
          <cell r="B1" t="str">
            <v>220 kV SUB-STATION</v>
          </cell>
        </row>
      </sheetData>
      <sheetData sheetId="7550"/>
      <sheetData sheetId="7551"/>
      <sheetData sheetId="7552"/>
      <sheetData sheetId="7553">
        <row r="1">
          <cell r="B1" t="str">
            <v>220 kV SUB-STATION</v>
          </cell>
        </row>
      </sheetData>
      <sheetData sheetId="7554"/>
      <sheetData sheetId="7555"/>
      <sheetData sheetId="7556"/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>
        <row r="1">
          <cell r="B1" t="str">
            <v>220 kV SUB-STATION</v>
          </cell>
        </row>
      </sheetData>
      <sheetData sheetId="7560">
        <row r="1">
          <cell r="B1" t="str">
            <v>220 kV SUB-STATION</v>
          </cell>
        </row>
      </sheetData>
      <sheetData sheetId="7561"/>
      <sheetData sheetId="7562">
        <row r="1">
          <cell r="B1" t="str">
            <v>220 kV SUB-STATION</v>
          </cell>
        </row>
      </sheetData>
      <sheetData sheetId="7563">
        <row r="1">
          <cell r="B1" t="str">
            <v>220 kV SUB-STATION</v>
          </cell>
        </row>
      </sheetData>
      <sheetData sheetId="7564"/>
      <sheetData sheetId="7565"/>
      <sheetData sheetId="7566">
        <row r="1">
          <cell r="B1" t="str">
            <v>220 kV SUB-STATION</v>
          </cell>
        </row>
      </sheetData>
      <sheetData sheetId="7567">
        <row r="1">
          <cell r="B1" t="str">
            <v>220 kV SUB-STATION</v>
          </cell>
        </row>
      </sheetData>
      <sheetData sheetId="7568">
        <row r="1">
          <cell r="B1" t="str">
            <v>220 kV SUB-STATION</v>
          </cell>
        </row>
      </sheetData>
      <sheetData sheetId="7569">
        <row r="1">
          <cell r="B1" t="str">
            <v>220 kV SUB-STATION</v>
          </cell>
        </row>
      </sheetData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>
        <row r="1">
          <cell r="B1" t="str">
            <v>220 kV SUB-STATION</v>
          </cell>
        </row>
      </sheetData>
      <sheetData sheetId="7573">
        <row r="1">
          <cell r="B1" t="str">
            <v>220 kV SUB-STATION</v>
          </cell>
        </row>
      </sheetData>
      <sheetData sheetId="7574"/>
      <sheetData sheetId="7575">
        <row r="1">
          <cell r="B1" t="str">
            <v>220 kV SUB-STATION</v>
          </cell>
        </row>
      </sheetData>
      <sheetData sheetId="7576">
        <row r="1">
          <cell r="B1" t="str">
            <v>220 kV SUB-STATION</v>
          </cell>
        </row>
      </sheetData>
      <sheetData sheetId="7577">
        <row r="1">
          <cell r="B1" t="str">
            <v>220 kV SUB-STATION</v>
          </cell>
        </row>
      </sheetData>
      <sheetData sheetId="7578">
        <row r="1">
          <cell r="B1" t="str">
            <v>220 kV SUB-STATION</v>
          </cell>
        </row>
      </sheetData>
      <sheetData sheetId="7579">
        <row r="1">
          <cell r="B1" t="str">
            <v>220 kV SUB-STATION</v>
          </cell>
        </row>
      </sheetData>
      <sheetData sheetId="7580">
        <row r="1">
          <cell r="B1" t="str">
            <v>220 kV SUB-STATION</v>
          </cell>
        </row>
      </sheetData>
      <sheetData sheetId="7581">
        <row r="1">
          <cell r="B1" t="str">
            <v>220 kV SUB-STATION</v>
          </cell>
        </row>
      </sheetData>
      <sheetData sheetId="7582">
        <row r="1">
          <cell r="B1" t="str">
            <v>220 kV SUB-STATION</v>
          </cell>
        </row>
      </sheetData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>
        <row r="1">
          <cell r="B1" t="str">
            <v>220 kV SUB-STATION</v>
          </cell>
        </row>
      </sheetData>
      <sheetData sheetId="7587">
        <row r="1">
          <cell r="B1" t="str">
            <v>220 kV SUB-STATION</v>
          </cell>
        </row>
      </sheetData>
      <sheetData sheetId="7588">
        <row r="1">
          <cell r="B1" t="str">
            <v>220 kV SUB-STATION</v>
          </cell>
        </row>
      </sheetData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>
        <row r="1">
          <cell r="B1" t="str">
            <v>220 kV SUB-STATION</v>
          </cell>
        </row>
      </sheetData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>
        <row r="1">
          <cell r="B1" t="str">
            <v>220 kV SUB-STATION</v>
          </cell>
        </row>
      </sheetData>
      <sheetData sheetId="7601">
        <row r="1">
          <cell r="B1" t="str">
            <v>220 kV SUB-STATION</v>
          </cell>
        </row>
      </sheetData>
      <sheetData sheetId="7602">
        <row r="1">
          <cell r="B1" t="str">
            <v>220 kV SUB-STATION</v>
          </cell>
        </row>
      </sheetData>
      <sheetData sheetId="7603">
        <row r="1">
          <cell r="B1" t="str">
            <v>220 kV SUB-STATION</v>
          </cell>
        </row>
      </sheetData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>
        <row r="1">
          <cell r="B1" t="str">
            <v>220 kV SUB-STATION</v>
          </cell>
        </row>
      </sheetData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>
        <row r="1">
          <cell r="B1" t="str">
            <v>220 kV SUB-STATION</v>
          </cell>
        </row>
      </sheetData>
      <sheetData sheetId="7613">
        <row r="1">
          <cell r="B1" t="str">
            <v>220 kV SUB-STATION</v>
          </cell>
        </row>
      </sheetData>
      <sheetData sheetId="7614">
        <row r="1">
          <cell r="B1" t="str">
            <v>220 kV SUB-STATION</v>
          </cell>
        </row>
      </sheetData>
      <sheetData sheetId="7615">
        <row r="1">
          <cell r="B1" t="str">
            <v>220 kV SUB-STATION</v>
          </cell>
        </row>
      </sheetData>
      <sheetData sheetId="7616">
        <row r="1">
          <cell r="B1" t="str">
            <v>220 kV SUB-STATION</v>
          </cell>
        </row>
      </sheetData>
      <sheetData sheetId="7617">
        <row r="1">
          <cell r="B1" t="str">
            <v>220 kV SUB-STATION</v>
          </cell>
        </row>
      </sheetData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>
        <row r="1">
          <cell r="B1" t="str">
            <v>220 kV SUB-STATION</v>
          </cell>
        </row>
      </sheetData>
      <sheetData sheetId="7621">
        <row r="1">
          <cell r="B1" t="str">
            <v>220 kV SUB-STATION</v>
          </cell>
        </row>
      </sheetData>
      <sheetData sheetId="7622">
        <row r="1">
          <cell r="B1" t="str">
            <v>220 kV SUB-STATION</v>
          </cell>
        </row>
      </sheetData>
      <sheetData sheetId="7623">
        <row r="1">
          <cell r="B1" t="str">
            <v>220 kV SUB-STATION</v>
          </cell>
        </row>
      </sheetData>
      <sheetData sheetId="7624">
        <row r="1">
          <cell r="B1" t="str">
            <v>220 kV SUB-STATION</v>
          </cell>
        </row>
      </sheetData>
      <sheetData sheetId="7625">
        <row r="1">
          <cell r="B1" t="str">
            <v>220 kV SUB-STATION</v>
          </cell>
        </row>
      </sheetData>
      <sheetData sheetId="7626">
        <row r="1">
          <cell r="B1" t="str">
            <v>220 kV SUB-STATION</v>
          </cell>
        </row>
      </sheetData>
      <sheetData sheetId="7627">
        <row r="1">
          <cell r="B1" t="str">
            <v>220 kV SUB-STATION</v>
          </cell>
        </row>
      </sheetData>
      <sheetData sheetId="7628">
        <row r="1">
          <cell r="B1" t="str">
            <v>220 kV SUB-STATION</v>
          </cell>
        </row>
      </sheetData>
      <sheetData sheetId="7629">
        <row r="1">
          <cell r="B1" t="str">
            <v>220 kV SUB-STATION</v>
          </cell>
        </row>
      </sheetData>
      <sheetData sheetId="7630">
        <row r="1">
          <cell r="B1" t="str">
            <v>220 kV SUB-STATION</v>
          </cell>
        </row>
      </sheetData>
      <sheetData sheetId="7631">
        <row r="1">
          <cell r="B1" t="str">
            <v>220 kV SUB-STATION</v>
          </cell>
        </row>
      </sheetData>
      <sheetData sheetId="7632">
        <row r="1">
          <cell r="B1" t="str">
            <v>220 kV SUB-STATION</v>
          </cell>
        </row>
      </sheetData>
      <sheetData sheetId="7633">
        <row r="1">
          <cell r="B1" t="str">
            <v>220 kV SUB-STATION</v>
          </cell>
        </row>
      </sheetData>
      <sheetData sheetId="7634">
        <row r="1">
          <cell r="B1" t="str">
            <v>220 kV SUB-STATION</v>
          </cell>
        </row>
      </sheetData>
      <sheetData sheetId="7635">
        <row r="1">
          <cell r="B1" t="str">
            <v>220 kV SUB-STATION</v>
          </cell>
        </row>
      </sheetData>
      <sheetData sheetId="7636">
        <row r="1">
          <cell r="B1" t="str">
            <v>220 kV SUB-STATION</v>
          </cell>
        </row>
      </sheetData>
      <sheetData sheetId="7637">
        <row r="1">
          <cell r="B1" t="str">
            <v>220 kV SUB-STATION</v>
          </cell>
        </row>
      </sheetData>
      <sheetData sheetId="7638">
        <row r="1">
          <cell r="B1" t="str">
            <v>220 kV SUB-STATION</v>
          </cell>
        </row>
      </sheetData>
      <sheetData sheetId="7639">
        <row r="1">
          <cell r="B1" t="str">
            <v>220 kV SUB-STATION</v>
          </cell>
        </row>
      </sheetData>
      <sheetData sheetId="7640">
        <row r="1">
          <cell r="B1" t="str">
            <v>220 kV SUB-STATION</v>
          </cell>
        </row>
      </sheetData>
      <sheetData sheetId="7641">
        <row r="1">
          <cell r="B1" t="str">
            <v>220 kV SUB-STATION</v>
          </cell>
        </row>
      </sheetData>
      <sheetData sheetId="7642">
        <row r="1">
          <cell r="B1" t="str">
            <v>220 kV SUB-STATION</v>
          </cell>
        </row>
      </sheetData>
      <sheetData sheetId="7643">
        <row r="1">
          <cell r="B1" t="str">
            <v>220 kV SUB-STATION</v>
          </cell>
        </row>
      </sheetData>
      <sheetData sheetId="7644">
        <row r="1">
          <cell r="B1" t="str">
            <v>220 kV SUB-STATION</v>
          </cell>
        </row>
      </sheetData>
      <sheetData sheetId="7645">
        <row r="1">
          <cell r="B1" t="str">
            <v>220 kV SUB-STATION</v>
          </cell>
        </row>
      </sheetData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>
        <row r="1">
          <cell r="B1" t="str">
            <v>220 kV SUB-STATION</v>
          </cell>
        </row>
      </sheetData>
      <sheetData sheetId="7655">
        <row r="1">
          <cell r="B1" t="str">
            <v>220 kV SUB-STATION</v>
          </cell>
        </row>
      </sheetData>
      <sheetData sheetId="7656">
        <row r="1">
          <cell r="B1" t="str">
            <v>220 kV SUB-STATION</v>
          </cell>
        </row>
      </sheetData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>
        <row r="1">
          <cell r="B1" t="str">
            <v>220 kV SUB-STATION</v>
          </cell>
        </row>
      </sheetData>
      <sheetData sheetId="7661">
        <row r="1">
          <cell r="B1" t="str">
            <v>220 kV SUB-STATION</v>
          </cell>
        </row>
      </sheetData>
      <sheetData sheetId="7662">
        <row r="1">
          <cell r="B1" t="str">
            <v>220 kV SUB-STATION</v>
          </cell>
        </row>
      </sheetData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>
        <row r="1">
          <cell r="B1" t="str">
            <v>220 kV SUB-STATION</v>
          </cell>
        </row>
      </sheetData>
      <sheetData sheetId="7670">
        <row r="1">
          <cell r="B1" t="str">
            <v>220 kV SUB-STATION</v>
          </cell>
        </row>
      </sheetData>
      <sheetData sheetId="7671">
        <row r="1">
          <cell r="B1" t="str">
            <v>220 kV SUB-STATION</v>
          </cell>
        </row>
      </sheetData>
      <sheetData sheetId="7672">
        <row r="1">
          <cell r="B1" t="str">
            <v>220 kV SUB-STATION</v>
          </cell>
        </row>
      </sheetData>
      <sheetData sheetId="7673">
        <row r="1">
          <cell r="B1" t="str">
            <v>220 kV SUB-STATION</v>
          </cell>
        </row>
      </sheetData>
      <sheetData sheetId="7674">
        <row r="1">
          <cell r="B1" t="str">
            <v>220 kV SUB-STATION</v>
          </cell>
        </row>
      </sheetData>
      <sheetData sheetId="7675">
        <row r="1">
          <cell r="B1" t="str">
            <v>220 kV SUB-STATION</v>
          </cell>
        </row>
      </sheetData>
      <sheetData sheetId="7676">
        <row r="1">
          <cell r="B1" t="str">
            <v>220 kV SUB-STATION</v>
          </cell>
        </row>
      </sheetData>
      <sheetData sheetId="7677">
        <row r="1">
          <cell r="B1" t="str">
            <v>220 kV SUB-STATION</v>
          </cell>
        </row>
      </sheetData>
      <sheetData sheetId="7678">
        <row r="1">
          <cell r="B1" t="str">
            <v>220 kV SUB-STATION</v>
          </cell>
        </row>
      </sheetData>
      <sheetData sheetId="7679">
        <row r="1">
          <cell r="B1" t="str">
            <v>220 kV SUB-STATION</v>
          </cell>
        </row>
      </sheetData>
      <sheetData sheetId="7680">
        <row r="1">
          <cell r="B1" t="str">
            <v>220 kV SUB-STATION</v>
          </cell>
        </row>
      </sheetData>
      <sheetData sheetId="7681">
        <row r="1">
          <cell r="B1" t="str">
            <v>220 kV SUB-STATION</v>
          </cell>
        </row>
      </sheetData>
      <sheetData sheetId="7682">
        <row r="1">
          <cell r="B1" t="str">
            <v>220 kV SUB-STATION</v>
          </cell>
        </row>
      </sheetData>
      <sheetData sheetId="7683">
        <row r="1">
          <cell r="B1" t="str">
            <v>220 kV SUB-STATION</v>
          </cell>
        </row>
      </sheetData>
      <sheetData sheetId="7684">
        <row r="1">
          <cell r="B1" t="str">
            <v>220 kV SUB-STATION</v>
          </cell>
        </row>
      </sheetData>
      <sheetData sheetId="7685">
        <row r="1">
          <cell r="B1" t="str">
            <v>220 kV SUB-STATION</v>
          </cell>
        </row>
      </sheetData>
      <sheetData sheetId="7686">
        <row r="1">
          <cell r="B1" t="str">
            <v>220 kV SUB-STATION</v>
          </cell>
        </row>
      </sheetData>
      <sheetData sheetId="7687">
        <row r="1">
          <cell r="B1" t="str">
            <v>220 kV SUB-STATION</v>
          </cell>
        </row>
      </sheetData>
      <sheetData sheetId="7688">
        <row r="1">
          <cell r="B1" t="str">
            <v>220 kV SUB-STATION</v>
          </cell>
        </row>
      </sheetData>
      <sheetData sheetId="7689">
        <row r="1">
          <cell r="B1" t="str">
            <v>220 kV SUB-STATION</v>
          </cell>
        </row>
      </sheetData>
      <sheetData sheetId="7690">
        <row r="1">
          <cell r="B1" t="str">
            <v>220 kV SUB-STATION</v>
          </cell>
        </row>
      </sheetData>
      <sheetData sheetId="7691">
        <row r="1">
          <cell r="B1" t="str">
            <v>220 kV SUB-STATION</v>
          </cell>
        </row>
      </sheetData>
      <sheetData sheetId="7692">
        <row r="1">
          <cell r="B1" t="str">
            <v>220 kV SUB-STATION</v>
          </cell>
        </row>
      </sheetData>
      <sheetData sheetId="7693">
        <row r="1">
          <cell r="B1" t="str">
            <v>220 kV SUB-STATION</v>
          </cell>
        </row>
      </sheetData>
      <sheetData sheetId="7694">
        <row r="1">
          <cell r="B1" t="str">
            <v>220 kV SUB-STATION</v>
          </cell>
        </row>
      </sheetData>
      <sheetData sheetId="7695">
        <row r="1">
          <cell r="B1" t="str">
            <v>220 kV SUB-STATION</v>
          </cell>
        </row>
      </sheetData>
      <sheetData sheetId="7696">
        <row r="1">
          <cell r="B1" t="str">
            <v>220 kV SUB-STATION</v>
          </cell>
        </row>
      </sheetData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>
        <row r="1">
          <cell r="B1" t="str">
            <v>220 kV SUB-STATION</v>
          </cell>
        </row>
      </sheetData>
      <sheetData sheetId="7706">
        <row r="1">
          <cell r="B1" t="str">
            <v>220 kV SUB-STATION</v>
          </cell>
        </row>
      </sheetData>
      <sheetData sheetId="7707">
        <row r="1">
          <cell r="B1" t="str">
            <v>220 kV SUB-STATION</v>
          </cell>
        </row>
      </sheetData>
      <sheetData sheetId="7708">
        <row r="1">
          <cell r="B1" t="str">
            <v>220 kV SUB-STATION</v>
          </cell>
        </row>
      </sheetData>
      <sheetData sheetId="7709">
        <row r="1">
          <cell r="B1" t="str">
            <v>220 kV SUB-STATION</v>
          </cell>
        </row>
      </sheetData>
      <sheetData sheetId="7710">
        <row r="1">
          <cell r="B1" t="str">
            <v>220 kV SUB-STATION</v>
          </cell>
        </row>
      </sheetData>
      <sheetData sheetId="7711">
        <row r="1">
          <cell r="B1" t="str">
            <v>220 kV SUB-STATION</v>
          </cell>
        </row>
      </sheetData>
      <sheetData sheetId="7712">
        <row r="1">
          <cell r="B1" t="str">
            <v>220 kV SUB-STATION</v>
          </cell>
        </row>
      </sheetData>
      <sheetData sheetId="7713">
        <row r="1">
          <cell r="B1" t="str">
            <v>220 kV SUB-STATION</v>
          </cell>
        </row>
      </sheetData>
      <sheetData sheetId="7714">
        <row r="1">
          <cell r="B1" t="str">
            <v>220 kV SUB-STATION</v>
          </cell>
        </row>
      </sheetData>
      <sheetData sheetId="7715">
        <row r="1">
          <cell r="B1" t="str">
            <v>220 kV SUB-STATION</v>
          </cell>
        </row>
      </sheetData>
      <sheetData sheetId="7716">
        <row r="1">
          <cell r="B1" t="str">
            <v>220 kV SUB-STATION</v>
          </cell>
        </row>
      </sheetData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>
        <row r="1">
          <cell r="B1" t="str">
            <v>220 kV SUB-STATION</v>
          </cell>
        </row>
      </sheetData>
      <sheetData sheetId="7722">
        <row r="1">
          <cell r="B1" t="str">
            <v>220 kV SUB-STATION</v>
          </cell>
        </row>
      </sheetData>
      <sheetData sheetId="7723">
        <row r="1">
          <cell r="B1" t="str">
            <v>220 kV SUB-STATION</v>
          </cell>
        </row>
      </sheetData>
      <sheetData sheetId="7724">
        <row r="1">
          <cell r="B1" t="str">
            <v>220 kV SUB-STATION</v>
          </cell>
        </row>
      </sheetData>
      <sheetData sheetId="7725">
        <row r="1">
          <cell r="B1" t="str">
            <v>220 kV SUB-STATION</v>
          </cell>
        </row>
      </sheetData>
      <sheetData sheetId="7726">
        <row r="1">
          <cell r="B1" t="str">
            <v>220 kV SUB-STATION</v>
          </cell>
        </row>
      </sheetData>
      <sheetData sheetId="7727">
        <row r="1">
          <cell r="B1" t="str">
            <v>220 kV SUB-STATION</v>
          </cell>
        </row>
      </sheetData>
      <sheetData sheetId="7728">
        <row r="1">
          <cell r="B1" t="str">
            <v>220 kV SUB-STATION</v>
          </cell>
        </row>
      </sheetData>
      <sheetData sheetId="7729">
        <row r="1">
          <cell r="B1" t="str">
            <v>220 kV SUB-STATION</v>
          </cell>
        </row>
      </sheetData>
      <sheetData sheetId="7730">
        <row r="1">
          <cell r="B1" t="str">
            <v>220 kV SUB-STATION</v>
          </cell>
        </row>
      </sheetData>
      <sheetData sheetId="7731">
        <row r="1">
          <cell r="B1" t="str">
            <v>220 kV SUB-STATION</v>
          </cell>
        </row>
      </sheetData>
      <sheetData sheetId="7732">
        <row r="1">
          <cell r="B1" t="str">
            <v>220 kV SUB-STATION</v>
          </cell>
        </row>
      </sheetData>
      <sheetData sheetId="7733">
        <row r="1">
          <cell r="B1" t="str">
            <v>220 kV SUB-STATION</v>
          </cell>
        </row>
      </sheetData>
      <sheetData sheetId="7734">
        <row r="1">
          <cell r="B1" t="str">
            <v>220 kV SUB-STATION</v>
          </cell>
        </row>
      </sheetData>
      <sheetData sheetId="7735">
        <row r="1">
          <cell r="B1" t="str">
            <v>220 kV SUB-STATION</v>
          </cell>
        </row>
      </sheetData>
      <sheetData sheetId="7736">
        <row r="1">
          <cell r="B1" t="str">
            <v>220 kV SUB-STATION</v>
          </cell>
        </row>
      </sheetData>
      <sheetData sheetId="7737">
        <row r="1">
          <cell r="B1" t="str">
            <v>220 kV SUB-STATION</v>
          </cell>
        </row>
      </sheetData>
      <sheetData sheetId="7738">
        <row r="1">
          <cell r="B1" t="str">
            <v>220 kV SUB-STATION</v>
          </cell>
        </row>
      </sheetData>
      <sheetData sheetId="7739">
        <row r="1">
          <cell r="B1" t="str">
            <v>220 kV SUB-STATION</v>
          </cell>
        </row>
      </sheetData>
      <sheetData sheetId="7740">
        <row r="1">
          <cell r="B1" t="str">
            <v>220 kV SUB-STATION</v>
          </cell>
        </row>
      </sheetData>
      <sheetData sheetId="7741">
        <row r="1">
          <cell r="B1" t="str">
            <v>220 kV SUB-STATION</v>
          </cell>
        </row>
      </sheetData>
      <sheetData sheetId="7742">
        <row r="1">
          <cell r="B1" t="str">
            <v>220 kV SUB-STATION</v>
          </cell>
        </row>
      </sheetData>
      <sheetData sheetId="7743">
        <row r="1">
          <cell r="B1" t="str">
            <v>220 kV SUB-STATION</v>
          </cell>
        </row>
      </sheetData>
      <sheetData sheetId="7744">
        <row r="1">
          <cell r="B1" t="str">
            <v>220 kV SUB-STATION</v>
          </cell>
        </row>
      </sheetData>
      <sheetData sheetId="7745">
        <row r="1">
          <cell r="B1" t="str">
            <v>220 kV SUB-STATION</v>
          </cell>
        </row>
      </sheetData>
      <sheetData sheetId="7746">
        <row r="1">
          <cell r="B1" t="str">
            <v>220 kV SUB-STATION</v>
          </cell>
        </row>
      </sheetData>
      <sheetData sheetId="7747">
        <row r="1">
          <cell r="B1" t="str">
            <v>220 kV SUB-STATION</v>
          </cell>
        </row>
      </sheetData>
      <sheetData sheetId="7748">
        <row r="1">
          <cell r="B1" t="str">
            <v>220 kV SUB-STATION</v>
          </cell>
        </row>
      </sheetData>
      <sheetData sheetId="7749">
        <row r="1">
          <cell r="B1" t="str">
            <v>220 kV SUB-STATION</v>
          </cell>
        </row>
      </sheetData>
      <sheetData sheetId="7750">
        <row r="1">
          <cell r="B1" t="str">
            <v>220 kV SUB-STATION</v>
          </cell>
        </row>
      </sheetData>
      <sheetData sheetId="7751">
        <row r="1">
          <cell r="B1" t="str">
            <v>220 kV SUB-STATION</v>
          </cell>
        </row>
      </sheetData>
      <sheetData sheetId="7752">
        <row r="1">
          <cell r="B1" t="str">
            <v>220 kV SUB-STATION</v>
          </cell>
        </row>
      </sheetData>
      <sheetData sheetId="7753">
        <row r="1">
          <cell r="B1" t="str">
            <v>220 kV SUB-STATION</v>
          </cell>
        </row>
      </sheetData>
      <sheetData sheetId="7754">
        <row r="1">
          <cell r="B1" t="str">
            <v>220 kV SUB-STATION</v>
          </cell>
        </row>
      </sheetData>
      <sheetData sheetId="7755">
        <row r="1">
          <cell r="B1" t="str">
            <v>220 kV SUB-STATION</v>
          </cell>
        </row>
      </sheetData>
      <sheetData sheetId="7756">
        <row r="1">
          <cell r="B1" t="str">
            <v>220 kV SUB-STATION</v>
          </cell>
        </row>
      </sheetData>
      <sheetData sheetId="7757">
        <row r="1">
          <cell r="B1" t="str">
            <v>220 kV SUB-STATION</v>
          </cell>
        </row>
      </sheetData>
      <sheetData sheetId="7758">
        <row r="1">
          <cell r="B1" t="str">
            <v>220 kV SUB-STATION</v>
          </cell>
        </row>
      </sheetData>
      <sheetData sheetId="7759">
        <row r="1">
          <cell r="B1" t="str">
            <v>220 kV SUB-STATION</v>
          </cell>
        </row>
      </sheetData>
      <sheetData sheetId="7760">
        <row r="1">
          <cell r="B1" t="str">
            <v>220 kV SUB-STATION</v>
          </cell>
        </row>
      </sheetData>
      <sheetData sheetId="7761">
        <row r="1">
          <cell r="B1" t="str">
            <v>220 kV SUB-STATION</v>
          </cell>
        </row>
      </sheetData>
      <sheetData sheetId="7762">
        <row r="1">
          <cell r="B1" t="str">
            <v>220 kV SUB-STATION</v>
          </cell>
        </row>
      </sheetData>
      <sheetData sheetId="7763">
        <row r="1">
          <cell r="B1" t="str">
            <v>220 kV SUB-STATION</v>
          </cell>
        </row>
      </sheetData>
      <sheetData sheetId="7764">
        <row r="1">
          <cell r="B1" t="str">
            <v>220 kV SUB-STATION</v>
          </cell>
        </row>
      </sheetData>
      <sheetData sheetId="7765">
        <row r="1">
          <cell r="B1" t="str">
            <v>220 kV SUB-STATION</v>
          </cell>
        </row>
      </sheetData>
      <sheetData sheetId="7766">
        <row r="1">
          <cell r="B1" t="str">
            <v>220 kV SUB-STATION</v>
          </cell>
        </row>
      </sheetData>
      <sheetData sheetId="7767">
        <row r="1">
          <cell r="B1" t="str">
            <v>220 kV SUB-STATION</v>
          </cell>
        </row>
      </sheetData>
      <sheetData sheetId="7768">
        <row r="1">
          <cell r="B1" t="str">
            <v>220 kV SUB-STATION</v>
          </cell>
        </row>
      </sheetData>
      <sheetData sheetId="7769">
        <row r="1">
          <cell r="B1" t="str">
            <v>220 kV SUB-STATION</v>
          </cell>
        </row>
      </sheetData>
      <sheetData sheetId="7770">
        <row r="1">
          <cell r="B1" t="str">
            <v>220 kV SUB-STATION</v>
          </cell>
        </row>
      </sheetData>
      <sheetData sheetId="7771">
        <row r="1">
          <cell r="B1" t="str">
            <v>220 kV SUB-STATION</v>
          </cell>
        </row>
      </sheetData>
      <sheetData sheetId="7772">
        <row r="1">
          <cell r="B1" t="str">
            <v>220 kV SUB-STATION</v>
          </cell>
        </row>
      </sheetData>
      <sheetData sheetId="7773">
        <row r="1">
          <cell r="B1" t="str">
            <v>220 kV SUB-STATION</v>
          </cell>
        </row>
      </sheetData>
      <sheetData sheetId="7774">
        <row r="1">
          <cell r="B1" t="str">
            <v>220 kV SUB-STATION</v>
          </cell>
        </row>
      </sheetData>
      <sheetData sheetId="7775" refreshError="1"/>
      <sheetData sheetId="7776" refreshError="1"/>
      <sheetData sheetId="7777">
        <row r="1">
          <cell r="B1" t="str">
            <v>220 kV SUB-STATION</v>
          </cell>
        </row>
      </sheetData>
      <sheetData sheetId="7778">
        <row r="1">
          <cell r="B1" t="str">
            <v>220 kV SUB-STATION</v>
          </cell>
        </row>
      </sheetData>
      <sheetData sheetId="7779">
        <row r="1">
          <cell r="B1" t="str">
            <v>220 kV SUB-STATION</v>
          </cell>
        </row>
      </sheetData>
      <sheetData sheetId="7780">
        <row r="1">
          <cell r="B1" t="str">
            <v>220 kV SUB-STATION</v>
          </cell>
        </row>
      </sheetData>
      <sheetData sheetId="7781">
        <row r="1">
          <cell r="B1" t="str">
            <v>220 kV SUB-STATION</v>
          </cell>
        </row>
      </sheetData>
      <sheetData sheetId="7782">
        <row r="1">
          <cell r="B1" t="str">
            <v>220 kV SUB-STATION</v>
          </cell>
        </row>
      </sheetData>
      <sheetData sheetId="7783">
        <row r="1">
          <cell r="B1" t="str">
            <v>220 kV SUB-STATION</v>
          </cell>
        </row>
      </sheetData>
      <sheetData sheetId="7784">
        <row r="1">
          <cell r="B1" t="str">
            <v>220 kV SUB-STATION</v>
          </cell>
        </row>
      </sheetData>
      <sheetData sheetId="7785">
        <row r="1">
          <cell r="B1" t="str">
            <v>220 kV SUB-STATION</v>
          </cell>
        </row>
      </sheetData>
      <sheetData sheetId="7786">
        <row r="1">
          <cell r="B1" t="str">
            <v>220 kV SUB-STATION</v>
          </cell>
        </row>
      </sheetData>
      <sheetData sheetId="7787">
        <row r="1">
          <cell r="B1" t="str">
            <v>220 kV SUB-STATION</v>
          </cell>
        </row>
      </sheetData>
      <sheetData sheetId="7788">
        <row r="1">
          <cell r="B1" t="str">
            <v>220 kV SUB-STATION</v>
          </cell>
        </row>
      </sheetData>
      <sheetData sheetId="7789">
        <row r="1">
          <cell r="B1" t="str">
            <v>220 kV SUB-STATION</v>
          </cell>
        </row>
      </sheetData>
      <sheetData sheetId="7790">
        <row r="1">
          <cell r="B1" t="str">
            <v>220 kV SUB-STATION</v>
          </cell>
        </row>
      </sheetData>
      <sheetData sheetId="7791">
        <row r="1">
          <cell r="B1" t="str">
            <v>220 kV SUB-STATION</v>
          </cell>
        </row>
      </sheetData>
      <sheetData sheetId="7792">
        <row r="1">
          <cell r="B1" t="str">
            <v>220 kV SUB-STATION</v>
          </cell>
        </row>
      </sheetData>
      <sheetData sheetId="7793">
        <row r="1">
          <cell r="B1" t="str">
            <v>220 kV SUB-STATION</v>
          </cell>
        </row>
      </sheetData>
      <sheetData sheetId="7794">
        <row r="1">
          <cell r="B1" t="str">
            <v>220 kV SUB-STATION</v>
          </cell>
        </row>
      </sheetData>
      <sheetData sheetId="7795">
        <row r="1">
          <cell r="B1" t="str">
            <v>220 kV SUB-STATION</v>
          </cell>
        </row>
      </sheetData>
      <sheetData sheetId="7796">
        <row r="1">
          <cell r="B1" t="str">
            <v>220 kV SUB-STATION</v>
          </cell>
        </row>
      </sheetData>
      <sheetData sheetId="7797">
        <row r="1">
          <cell r="B1" t="str">
            <v>220 kV SUB-STATION</v>
          </cell>
        </row>
      </sheetData>
      <sheetData sheetId="7798">
        <row r="1">
          <cell r="B1" t="str">
            <v>220 kV SUB-STATION</v>
          </cell>
        </row>
      </sheetData>
      <sheetData sheetId="7799">
        <row r="1">
          <cell r="B1" t="str">
            <v>220 kV SUB-STATION</v>
          </cell>
        </row>
      </sheetData>
      <sheetData sheetId="7800">
        <row r="1">
          <cell r="B1" t="str">
            <v>220 kV SUB-STATION</v>
          </cell>
        </row>
      </sheetData>
      <sheetData sheetId="7801">
        <row r="1">
          <cell r="B1" t="str">
            <v>220 kV SUB-STATION</v>
          </cell>
        </row>
      </sheetData>
      <sheetData sheetId="7802">
        <row r="1">
          <cell r="B1" t="str">
            <v>220 kV SUB-STATION</v>
          </cell>
        </row>
      </sheetData>
      <sheetData sheetId="7803">
        <row r="1">
          <cell r="B1" t="str">
            <v>220 kV SUB-STATION</v>
          </cell>
        </row>
      </sheetData>
      <sheetData sheetId="7804">
        <row r="1">
          <cell r="B1" t="str">
            <v>220 kV SUB-STATION</v>
          </cell>
        </row>
      </sheetData>
      <sheetData sheetId="7805">
        <row r="1">
          <cell r="B1" t="str">
            <v>220 kV SUB-STATION</v>
          </cell>
        </row>
      </sheetData>
      <sheetData sheetId="7806">
        <row r="1">
          <cell r="B1" t="str">
            <v>220 kV SUB-STATION</v>
          </cell>
        </row>
      </sheetData>
      <sheetData sheetId="7807">
        <row r="1">
          <cell r="B1" t="str">
            <v>220 kV SUB-STATION</v>
          </cell>
        </row>
      </sheetData>
      <sheetData sheetId="7808">
        <row r="1">
          <cell r="B1" t="str">
            <v>220 kV SUB-STATION</v>
          </cell>
        </row>
      </sheetData>
      <sheetData sheetId="7809">
        <row r="1">
          <cell r="B1" t="str">
            <v>220 kV SUB-STATION</v>
          </cell>
        </row>
      </sheetData>
      <sheetData sheetId="7810">
        <row r="1">
          <cell r="B1" t="str">
            <v>220 kV SUB-STATION</v>
          </cell>
        </row>
      </sheetData>
      <sheetData sheetId="7811">
        <row r="1">
          <cell r="B1" t="str">
            <v>220 kV SUB-STATION</v>
          </cell>
        </row>
      </sheetData>
      <sheetData sheetId="7812">
        <row r="1">
          <cell r="B1" t="str">
            <v>220 kV SUB-STATION</v>
          </cell>
        </row>
      </sheetData>
      <sheetData sheetId="7813">
        <row r="1">
          <cell r="B1" t="str">
            <v>220 kV SUB-STATION</v>
          </cell>
        </row>
      </sheetData>
      <sheetData sheetId="7814">
        <row r="1">
          <cell r="B1" t="str">
            <v>220 kV SUB-STATION</v>
          </cell>
        </row>
      </sheetData>
      <sheetData sheetId="7815">
        <row r="1">
          <cell r="B1" t="str">
            <v>220 kV SUB-STATION</v>
          </cell>
        </row>
      </sheetData>
      <sheetData sheetId="7816">
        <row r="1">
          <cell r="B1" t="str">
            <v>220 kV SUB-STATION</v>
          </cell>
        </row>
      </sheetData>
      <sheetData sheetId="7817">
        <row r="1">
          <cell r="B1" t="str">
            <v>220 kV SUB-STATION</v>
          </cell>
        </row>
      </sheetData>
      <sheetData sheetId="7818">
        <row r="1">
          <cell r="B1" t="str">
            <v>220 kV SUB-STATION</v>
          </cell>
        </row>
      </sheetData>
      <sheetData sheetId="7819">
        <row r="1">
          <cell r="B1" t="str">
            <v>220 kV SUB-STATION</v>
          </cell>
        </row>
      </sheetData>
      <sheetData sheetId="7820">
        <row r="1">
          <cell r="B1" t="str">
            <v>220 kV SUB-STATION</v>
          </cell>
        </row>
      </sheetData>
      <sheetData sheetId="7821">
        <row r="1">
          <cell r="B1" t="str">
            <v>220 kV SUB-STATION</v>
          </cell>
        </row>
      </sheetData>
      <sheetData sheetId="7822">
        <row r="1">
          <cell r="B1" t="str">
            <v>220 kV SUB-STATION</v>
          </cell>
        </row>
      </sheetData>
      <sheetData sheetId="7823">
        <row r="1">
          <cell r="B1" t="str">
            <v>220 kV SUB-STATION</v>
          </cell>
        </row>
      </sheetData>
      <sheetData sheetId="7824">
        <row r="1">
          <cell r="B1" t="str">
            <v>220 kV SUB-STATION</v>
          </cell>
        </row>
      </sheetData>
      <sheetData sheetId="7825">
        <row r="1">
          <cell r="B1" t="str">
            <v>220 kV SUB-STATION</v>
          </cell>
        </row>
      </sheetData>
      <sheetData sheetId="7826">
        <row r="1">
          <cell r="B1" t="str">
            <v>220 kV SUB-STATION</v>
          </cell>
        </row>
      </sheetData>
      <sheetData sheetId="7827">
        <row r="1">
          <cell r="B1" t="str">
            <v>220 kV SUB-STATION</v>
          </cell>
        </row>
      </sheetData>
      <sheetData sheetId="7828">
        <row r="1">
          <cell r="B1" t="str">
            <v>220 kV SUB-STATION</v>
          </cell>
        </row>
      </sheetData>
      <sheetData sheetId="7829">
        <row r="1">
          <cell r="B1" t="str">
            <v>220 kV SUB-STATION</v>
          </cell>
        </row>
      </sheetData>
      <sheetData sheetId="7830">
        <row r="1">
          <cell r="B1" t="str">
            <v>220 kV SUB-STATION</v>
          </cell>
        </row>
      </sheetData>
      <sheetData sheetId="7831">
        <row r="1">
          <cell r="B1" t="str">
            <v>220 kV SUB-STATION</v>
          </cell>
        </row>
      </sheetData>
      <sheetData sheetId="7832">
        <row r="1">
          <cell r="B1" t="str">
            <v>220 kV SUB-STATION</v>
          </cell>
        </row>
      </sheetData>
      <sheetData sheetId="7833">
        <row r="1">
          <cell r="B1" t="str">
            <v>220 kV SUB-STATION</v>
          </cell>
        </row>
      </sheetData>
      <sheetData sheetId="7834">
        <row r="1">
          <cell r="B1" t="str">
            <v>220 kV SUB-STATION</v>
          </cell>
        </row>
      </sheetData>
      <sheetData sheetId="7835">
        <row r="1">
          <cell r="B1" t="str">
            <v>220 kV SUB-STATION</v>
          </cell>
        </row>
      </sheetData>
      <sheetData sheetId="7836">
        <row r="1">
          <cell r="B1" t="str">
            <v>220 kV SUB-STATION</v>
          </cell>
        </row>
      </sheetData>
      <sheetData sheetId="7837">
        <row r="1">
          <cell r="B1" t="str">
            <v>220 kV SUB-STATION</v>
          </cell>
        </row>
      </sheetData>
      <sheetData sheetId="7838">
        <row r="1">
          <cell r="B1" t="str">
            <v>220 kV SUB-STATION</v>
          </cell>
        </row>
      </sheetData>
      <sheetData sheetId="7839">
        <row r="1">
          <cell r="B1" t="str">
            <v>220 kV SUB-STATION</v>
          </cell>
        </row>
      </sheetData>
      <sheetData sheetId="7840">
        <row r="1">
          <cell r="B1" t="str">
            <v>220 kV SUB-STATION</v>
          </cell>
        </row>
      </sheetData>
      <sheetData sheetId="7841">
        <row r="1">
          <cell r="B1" t="str">
            <v>220 kV SUB-STATION</v>
          </cell>
        </row>
      </sheetData>
      <sheetData sheetId="7842">
        <row r="1">
          <cell r="B1" t="str">
            <v>220 kV SUB-STATION</v>
          </cell>
        </row>
      </sheetData>
      <sheetData sheetId="7843">
        <row r="1">
          <cell r="B1" t="str">
            <v>220 kV SUB-STATION</v>
          </cell>
        </row>
      </sheetData>
      <sheetData sheetId="7844">
        <row r="1">
          <cell r="B1" t="str">
            <v>220 kV SUB-STATION</v>
          </cell>
        </row>
      </sheetData>
      <sheetData sheetId="7845">
        <row r="1">
          <cell r="B1" t="str">
            <v>220 kV SUB-STATION</v>
          </cell>
        </row>
      </sheetData>
      <sheetData sheetId="7846">
        <row r="1">
          <cell r="B1" t="str">
            <v>220 kV SUB-STATION</v>
          </cell>
        </row>
      </sheetData>
      <sheetData sheetId="7847">
        <row r="1">
          <cell r="B1" t="str">
            <v>220 kV SUB-STATION</v>
          </cell>
        </row>
      </sheetData>
      <sheetData sheetId="7848">
        <row r="1">
          <cell r="B1" t="str">
            <v>220 kV SUB-STATION</v>
          </cell>
        </row>
      </sheetData>
      <sheetData sheetId="7849">
        <row r="1">
          <cell r="B1" t="str">
            <v>220 kV SUB-STATION</v>
          </cell>
        </row>
      </sheetData>
      <sheetData sheetId="7850">
        <row r="1">
          <cell r="B1" t="str">
            <v>220 kV SUB-STATION</v>
          </cell>
        </row>
      </sheetData>
      <sheetData sheetId="7851">
        <row r="1">
          <cell r="B1" t="str">
            <v>220 kV SUB-STATION</v>
          </cell>
        </row>
      </sheetData>
      <sheetData sheetId="7852">
        <row r="1">
          <cell r="B1" t="str">
            <v>220 kV SUB-STATION</v>
          </cell>
        </row>
      </sheetData>
      <sheetData sheetId="7853">
        <row r="1">
          <cell r="B1" t="str">
            <v>220 kV SUB-STATION</v>
          </cell>
        </row>
      </sheetData>
      <sheetData sheetId="7854">
        <row r="1">
          <cell r="B1" t="str">
            <v>220 kV SUB-STATION</v>
          </cell>
        </row>
      </sheetData>
      <sheetData sheetId="7855">
        <row r="1">
          <cell r="B1" t="str">
            <v>220 kV SUB-STATION</v>
          </cell>
        </row>
      </sheetData>
      <sheetData sheetId="7856">
        <row r="1">
          <cell r="B1" t="str">
            <v>220 kV SUB-STATION</v>
          </cell>
        </row>
      </sheetData>
      <sheetData sheetId="7857">
        <row r="1">
          <cell r="B1" t="str">
            <v>220 kV SUB-STATION</v>
          </cell>
        </row>
      </sheetData>
      <sheetData sheetId="7858">
        <row r="1">
          <cell r="B1" t="str">
            <v>220 kV SUB-STATION</v>
          </cell>
        </row>
      </sheetData>
      <sheetData sheetId="7859">
        <row r="1">
          <cell r="B1" t="str">
            <v>220 kV SUB-STATION</v>
          </cell>
        </row>
      </sheetData>
      <sheetData sheetId="7860">
        <row r="1">
          <cell r="B1" t="str">
            <v>220 kV SUB-STATION</v>
          </cell>
        </row>
      </sheetData>
      <sheetData sheetId="7861">
        <row r="1">
          <cell r="B1" t="str">
            <v>220 kV SUB-STATION</v>
          </cell>
        </row>
      </sheetData>
      <sheetData sheetId="7862">
        <row r="1">
          <cell r="B1" t="str">
            <v>220 kV SUB-STATION</v>
          </cell>
        </row>
      </sheetData>
      <sheetData sheetId="7863">
        <row r="1">
          <cell r="B1" t="str">
            <v>220 kV SUB-STATION</v>
          </cell>
        </row>
      </sheetData>
      <sheetData sheetId="7864">
        <row r="1">
          <cell r="B1" t="str">
            <v>220 kV SUB-STATION</v>
          </cell>
        </row>
      </sheetData>
      <sheetData sheetId="7865">
        <row r="1">
          <cell r="B1" t="str">
            <v>220 kV SUB-STATION</v>
          </cell>
        </row>
      </sheetData>
      <sheetData sheetId="7866">
        <row r="1">
          <cell r="B1" t="str">
            <v>220 kV SUB-STATION</v>
          </cell>
        </row>
      </sheetData>
      <sheetData sheetId="7867">
        <row r="1">
          <cell r="B1" t="str">
            <v>220 kV SUB-STATION</v>
          </cell>
        </row>
      </sheetData>
      <sheetData sheetId="7868">
        <row r="1">
          <cell r="B1" t="str">
            <v>220 kV SUB-STATION</v>
          </cell>
        </row>
      </sheetData>
      <sheetData sheetId="7869">
        <row r="1">
          <cell r="B1" t="str">
            <v>220 kV SUB-STATION</v>
          </cell>
        </row>
      </sheetData>
      <sheetData sheetId="7870">
        <row r="1">
          <cell r="B1" t="str">
            <v>220 kV SUB-STATION</v>
          </cell>
        </row>
      </sheetData>
      <sheetData sheetId="7871" refreshError="1"/>
      <sheetData sheetId="7872" refreshError="1"/>
      <sheetData sheetId="7873" refreshError="1"/>
      <sheetData sheetId="7874" refreshError="1"/>
      <sheetData sheetId="7875">
        <row r="1">
          <cell r="B1" t="str">
            <v>220 kV SUB-STATION</v>
          </cell>
        </row>
      </sheetData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>
        <row r="1">
          <cell r="B1" t="str">
            <v>220 kV SUB-STATION</v>
          </cell>
        </row>
      </sheetData>
      <sheetData sheetId="7970">
        <row r="1">
          <cell r="B1" t="str">
            <v>220 kV SUB-STATION</v>
          </cell>
        </row>
      </sheetData>
      <sheetData sheetId="7971">
        <row r="1">
          <cell r="B1" t="str">
            <v>220 kV SUB-STATION</v>
          </cell>
        </row>
      </sheetData>
      <sheetData sheetId="7972">
        <row r="1">
          <cell r="B1" t="str">
            <v>220 kV SUB-STATION</v>
          </cell>
        </row>
      </sheetData>
      <sheetData sheetId="7973">
        <row r="1">
          <cell r="B1" t="str">
            <v>220 kV SUB-STATION</v>
          </cell>
        </row>
      </sheetData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>
        <row r="1">
          <cell r="B1" t="str">
            <v>220 kV SUB-STATION</v>
          </cell>
        </row>
      </sheetData>
      <sheetData sheetId="8008">
        <row r="1">
          <cell r="B1" t="str">
            <v>220 kV SUB-STATION</v>
          </cell>
        </row>
      </sheetData>
      <sheetData sheetId="8009">
        <row r="1">
          <cell r="B1" t="str">
            <v>220 kV SUB-STATION</v>
          </cell>
        </row>
      </sheetData>
      <sheetData sheetId="8010" refreshError="1"/>
      <sheetData sheetId="801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>
        <row r="1">
          <cell r="B1" t="str">
            <v>220 kV SUB-STATION</v>
          </cell>
        </row>
      </sheetData>
      <sheetData sheetId="8035">
        <row r="1">
          <cell r="B1" t="str">
            <v>220 kV SUB-STATION</v>
          </cell>
        </row>
      </sheetData>
      <sheetData sheetId="8036">
        <row r="1">
          <cell r="B1" t="str">
            <v>220 kV SUB-STATION</v>
          </cell>
        </row>
      </sheetData>
      <sheetData sheetId="8037">
        <row r="1">
          <cell r="B1" t="str">
            <v>220 kV SUB-STATION</v>
          </cell>
        </row>
      </sheetData>
      <sheetData sheetId="8038">
        <row r="1">
          <cell r="B1" t="str">
            <v>220 kV SUB-STATION</v>
          </cell>
        </row>
      </sheetData>
      <sheetData sheetId="8039">
        <row r="1">
          <cell r="B1" t="str">
            <v>220 kV SUB-STATION</v>
          </cell>
        </row>
      </sheetData>
      <sheetData sheetId="8040">
        <row r="1">
          <cell r="B1" t="str">
            <v>220 kV SUB-STATION</v>
          </cell>
        </row>
      </sheetData>
      <sheetData sheetId="8041">
        <row r="1">
          <cell r="B1" t="str">
            <v>220 kV SUB-STATION</v>
          </cell>
        </row>
      </sheetData>
      <sheetData sheetId="8042">
        <row r="1">
          <cell r="B1" t="str">
            <v>220 kV SUB-STATION</v>
          </cell>
        </row>
      </sheetData>
      <sheetData sheetId="8043">
        <row r="1">
          <cell r="B1" t="str">
            <v>220 kV SUB-STATION</v>
          </cell>
        </row>
      </sheetData>
      <sheetData sheetId="8044"/>
      <sheetData sheetId="8045"/>
      <sheetData sheetId="8046"/>
      <sheetData sheetId="8047"/>
      <sheetData sheetId="8048"/>
      <sheetData sheetId="8049"/>
      <sheetData sheetId="8050">
        <row r="1">
          <cell r="B1" t="str">
            <v>220 kV SUB-STATION</v>
          </cell>
        </row>
      </sheetData>
      <sheetData sheetId="8051"/>
      <sheetData sheetId="8052"/>
      <sheetData sheetId="8053"/>
      <sheetData sheetId="8054">
        <row r="1">
          <cell r="B1" t="str">
            <v>220 kV SUB-STATION</v>
          </cell>
        </row>
      </sheetData>
      <sheetData sheetId="8055"/>
      <sheetData sheetId="8056"/>
      <sheetData sheetId="8057">
        <row r="1">
          <cell r="B1" t="str">
            <v>220 kV SUB-STATION</v>
          </cell>
        </row>
      </sheetData>
      <sheetData sheetId="8058"/>
      <sheetData sheetId="8059"/>
      <sheetData sheetId="8060"/>
      <sheetData sheetId="8061"/>
      <sheetData sheetId="8062"/>
      <sheetData sheetId="8063"/>
      <sheetData sheetId="8064">
        <row r="1">
          <cell r="B1" t="str">
            <v>220 kV SUB-STATION</v>
          </cell>
        </row>
      </sheetData>
      <sheetData sheetId="8065"/>
      <sheetData sheetId="8066"/>
      <sheetData sheetId="8067">
        <row r="1">
          <cell r="B1" t="str">
            <v>220 kV SUB-STATION</v>
          </cell>
        </row>
      </sheetData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 refreshError="1"/>
      <sheetData sheetId="8078"/>
      <sheetData sheetId="8079" refreshError="1"/>
      <sheetData sheetId="8080" refreshError="1"/>
      <sheetData sheetId="8081" refreshError="1"/>
      <sheetData sheetId="8082">
        <row r="1">
          <cell r="B1" t="str">
            <v>220 kV SUB-STATION</v>
          </cell>
        </row>
      </sheetData>
      <sheetData sheetId="8083">
        <row r="1">
          <cell r="B1" t="str">
            <v>220 kV SUB-STATION</v>
          </cell>
        </row>
      </sheetData>
      <sheetData sheetId="8084">
        <row r="1">
          <cell r="B1" t="str">
            <v>220 kV SUB-STATION</v>
          </cell>
        </row>
      </sheetData>
      <sheetData sheetId="8085"/>
      <sheetData sheetId="8086"/>
      <sheetData sheetId="8087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>
        <row r="1">
          <cell r="B1" t="str">
            <v>220 kV SUB-STATION</v>
          </cell>
        </row>
      </sheetData>
      <sheetData sheetId="8119" refreshError="1"/>
      <sheetData sheetId="8120">
        <row r="1">
          <cell r="B1" t="str">
            <v>220 kV SUB-STATION</v>
          </cell>
        </row>
      </sheetData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>
        <row r="1">
          <cell r="B1" t="str">
            <v>220 kV SUB-STATION</v>
          </cell>
        </row>
      </sheetData>
      <sheetData sheetId="8154">
        <row r="1">
          <cell r="B1" t="str">
            <v>220 kV SUB-STATION</v>
          </cell>
        </row>
      </sheetData>
      <sheetData sheetId="8155">
        <row r="1">
          <cell r="B1" t="str">
            <v>220 kV SUB-STATION</v>
          </cell>
        </row>
      </sheetData>
      <sheetData sheetId="8156">
        <row r="1">
          <cell r="B1" t="str">
            <v>220 kV SUB-STATION</v>
          </cell>
        </row>
      </sheetData>
      <sheetData sheetId="8157">
        <row r="1">
          <cell r="B1" t="str">
            <v>220 kV SUB-STATION</v>
          </cell>
        </row>
      </sheetData>
      <sheetData sheetId="8158">
        <row r="1">
          <cell r="B1" t="str">
            <v>220 kV SUB-STATION</v>
          </cell>
        </row>
      </sheetData>
      <sheetData sheetId="8159"/>
      <sheetData sheetId="8160">
        <row r="1">
          <cell r="B1" t="str">
            <v>220 kV SUB-STATION</v>
          </cell>
        </row>
      </sheetData>
      <sheetData sheetId="8161"/>
      <sheetData sheetId="8162"/>
      <sheetData sheetId="8163"/>
      <sheetData sheetId="8164"/>
      <sheetData sheetId="8165">
        <row r="1">
          <cell r="B1" t="str">
            <v>220 kV SUB-STATION</v>
          </cell>
        </row>
      </sheetData>
      <sheetData sheetId="8166">
        <row r="1">
          <cell r="B1" t="str">
            <v>220 kV SUB-STATION</v>
          </cell>
        </row>
      </sheetData>
      <sheetData sheetId="8167">
        <row r="1">
          <cell r="B1" t="str">
            <v>220 kV SUB-STATION</v>
          </cell>
        </row>
      </sheetData>
      <sheetData sheetId="8168">
        <row r="1">
          <cell r="B1" t="str">
            <v>220 kV SUB-STATION</v>
          </cell>
        </row>
      </sheetData>
      <sheetData sheetId="8169">
        <row r="1">
          <cell r="B1" t="str">
            <v>220 kV SUB-STATION</v>
          </cell>
        </row>
      </sheetData>
      <sheetData sheetId="8170">
        <row r="1">
          <cell r="B1" t="str">
            <v>220 kV SUB-STATION</v>
          </cell>
        </row>
      </sheetData>
      <sheetData sheetId="8171">
        <row r="1">
          <cell r="B1" t="str">
            <v>220 kV SUB-STATION</v>
          </cell>
        </row>
      </sheetData>
      <sheetData sheetId="8172">
        <row r="1">
          <cell r="B1" t="str">
            <v>220 kV SUB-STATION</v>
          </cell>
        </row>
      </sheetData>
      <sheetData sheetId="8173">
        <row r="1">
          <cell r="B1" t="str">
            <v>220 kV SUB-STATION</v>
          </cell>
        </row>
      </sheetData>
      <sheetData sheetId="8174">
        <row r="1">
          <cell r="B1" t="str">
            <v>220 kV SUB-STATION</v>
          </cell>
        </row>
      </sheetData>
      <sheetData sheetId="8175"/>
      <sheetData sheetId="8176">
        <row r="1">
          <cell r="B1" t="str">
            <v>220 kV SUB-STATION</v>
          </cell>
        </row>
      </sheetData>
      <sheetData sheetId="8177">
        <row r="1">
          <cell r="B1" t="str">
            <v>220 kV SUB-STATION</v>
          </cell>
        </row>
      </sheetData>
      <sheetData sheetId="8178">
        <row r="1">
          <cell r="B1" t="str">
            <v>220 kV SUB-STATION</v>
          </cell>
        </row>
      </sheetData>
      <sheetData sheetId="8179">
        <row r="1">
          <cell r="B1" t="str">
            <v>220 kV SUB-STATION</v>
          </cell>
        </row>
      </sheetData>
      <sheetData sheetId="8180">
        <row r="1">
          <cell r="B1" t="str">
            <v>220 kV SUB-STATION</v>
          </cell>
        </row>
      </sheetData>
      <sheetData sheetId="8181">
        <row r="1">
          <cell r="B1" t="str">
            <v>220 kV SUB-STATION</v>
          </cell>
        </row>
      </sheetData>
      <sheetData sheetId="8182">
        <row r="1">
          <cell r="B1" t="str">
            <v>220 kV SUB-STATION</v>
          </cell>
        </row>
      </sheetData>
      <sheetData sheetId="8183">
        <row r="1">
          <cell r="B1" t="str">
            <v>220 kV SUB-STATION</v>
          </cell>
        </row>
      </sheetData>
      <sheetData sheetId="8184">
        <row r="1">
          <cell r="B1" t="str">
            <v>220 kV SUB-STATION</v>
          </cell>
        </row>
      </sheetData>
      <sheetData sheetId="8185"/>
      <sheetData sheetId="8186"/>
      <sheetData sheetId="8187"/>
      <sheetData sheetId="8188"/>
      <sheetData sheetId="8189"/>
      <sheetData sheetId="8190">
        <row r="1">
          <cell r="B1" t="str">
            <v>220 kV SUB-STATION</v>
          </cell>
        </row>
      </sheetData>
      <sheetData sheetId="8191">
        <row r="1">
          <cell r="B1" t="str">
            <v>220 kV SUB-STATION</v>
          </cell>
        </row>
      </sheetData>
      <sheetData sheetId="8192">
        <row r="1">
          <cell r="B1" t="str">
            <v>220 kV SUB-STATION</v>
          </cell>
        </row>
      </sheetData>
      <sheetData sheetId="8193">
        <row r="1">
          <cell r="B1" t="str">
            <v>220 kV SUB-STATION</v>
          </cell>
        </row>
      </sheetData>
      <sheetData sheetId="8194">
        <row r="1">
          <cell r="B1" t="str">
            <v>220 kV SUB-STATION</v>
          </cell>
        </row>
      </sheetData>
      <sheetData sheetId="8195">
        <row r="1">
          <cell r="B1" t="str">
            <v>220 kV SUB-STATION</v>
          </cell>
        </row>
      </sheetData>
      <sheetData sheetId="8196"/>
      <sheetData sheetId="8197">
        <row r="1">
          <cell r="B1" t="str">
            <v>220 kV SUB-STATION</v>
          </cell>
        </row>
      </sheetData>
      <sheetData sheetId="8198">
        <row r="1">
          <cell r="B1" t="str">
            <v>220 kV SUB-STATION</v>
          </cell>
        </row>
      </sheetData>
      <sheetData sheetId="8199">
        <row r="1">
          <cell r="B1" t="str">
            <v>220 kV SUB-STATION</v>
          </cell>
        </row>
      </sheetData>
      <sheetData sheetId="8200">
        <row r="1">
          <cell r="B1" t="str">
            <v>220 kV SUB-STATION</v>
          </cell>
        </row>
      </sheetData>
      <sheetData sheetId="8201">
        <row r="1">
          <cell r="B1" t="str">
            <v>220 kV SUB-STATION</v>
          </cell>
        </row>
      </sheetData>
      <sheetData sheetId="8202">
        <row r="1">
          <cell r="B1" t="str">
            <v>220 kV SUB-STATION</v>
          </cell>
        </row>
      </sheetData>
      <sheetData sheetId="8203">
        <row r="1">
          <cell r="B1" t="str">
            <v>220 kV SUB-STATION</v>
          </cell>
        </row>
      </sheetData>
      <sheetData sheetId="8204">
        <row r="1">
          <cell r="B1" t="str">
            <v>220 kV SUB-STATION</v>
          </cell>
        </row>
      </sheetData>
      <sheetData sheetId="8205">
        <row r="1">
          <cell r="B1" t="str">
            <v>220 kV SUB-STATION</v>
          </cell>
        </row>
      </sheetData>
      <sheetData sheetId="8206">
        <row r="1">
          <cell r="B1" t="str">
            <v>220 kV SUB-STATION</v>
          </cell>
        </row>
      </sheetData>
      <sheetData sheetId="8207">
        <row r="1">
          <cell r="B1" t="str">
            <v>220 kV SUB-STATION</v>
          </cell>
        </row>
      </sheetData>
      <sheetData sheetId="8208">
        <row r="1">
          <cell r="B1" t="str">
            <v>220 kV SUB-STATION</v>
          </cell>
        </row>
      </sheetData>
      <sheetData sheetId="8209">
        <row r="1">
          <cell r="B1" t="str">
            <v>220 kV SUB-STATION</v>
          </cell>
        </row>
      </sheetData>
      <sheetData sheetId="8210">
        <row r="1">
          <cell r="B1" t="str">
            <v>220 kV SUB-STATION</v>
          </cell>
        </row>
      </sheetData>
      <sheetData sheetId="8211">
        <row r="1">
          <cell r="B1" t="str">
            <v>220 kV SUB-STATION</v>
          </cell>
        </row>
      </sheetData>
      <sheetData sheetId="8212">
        <row r="1">
          <cell r="B1" t="str">
            <v>220 kV SUB-STATION</v>
          </cell>
        </row>
      </sheetData>
      <sheetData sheetId="8213">
        <row r="1">
          <cell r="B1" t="str">
            <v>220 kV SUB-STATION</v>
          </cell>
        </row>
      </sheetData>
      <sheetData sheetId="8214"/>
      <sheetData sheetId="8215">
        <row r="1">
          <cell r="B1" t="str">
            <v>220 kV SUB-STATION</v>
          </cell>
        </row>
      </sheetData>
      <sheetData sheetId="8216">
        <row r="1">
          <cell r="B1" t="str">
            <v>220 kV SUB-STATION</v>
          </cell>
        </row>
      </sheetData>
      <sheetData sheetId="8217">
        <row r="1">
          <cell r="B1" t="str">
            <v>220 kV SUB-STATION</v>
          </cell>
        </row>
      </sheetData>
      <sheetData sheetId="8218">
        <row r="1">
          <cell r="B1" t="str">
            <v>220 kV SUB-STATION</v>
          </cell>
        </row>
      </sheetData>
      <sheetData sheetId="8219">
        <row r="1">
          <cell r="B1" t="str">
            <v>220 kV SUB-STATION</v>
          </cell>
        </row>
      </sheetData>
      <sheetData sheetId="8220">
        <row r="1">
          <cell r="B1" t="str">
            <v>220 kV SUB-STATION</v>
          </cell>
        </row>
      </sheetData>
      <sheetData sheetId="8221">
        <row r="1">
          <cell r="B1" t="str">
            <v>220 kV SUB-STATION</v>
          </cell>
        </row>
      </sheetData>
      <sheetData sheetId="8222">
        <row r="1">
          <cell r="B1" t="str">
            <v>220 kV SUB-STATION</v>
          </cell>
        </row>
      </sheetData>
      <sheetData sheetId="8223">
        <row r="1">
          <cell r="B1" t="str">
            <v>220 kV SUB-STATION</v>
          </cell>
        </row>
      </sheetData>
      <sheetData sheetId="8224"/>
      <sheetData sheetId="8225">
        <row r="1">
          <cell r="B1" t="str">
            <v>220 kV SUB-STATION</v>
          </cell>
        </row>
      </sheetData>
      <sheetData sheetId="8226">
        <row r="1">
          <cell r="B1" t="str">
            <v>220 kV SUB-STATION</v>
          </cell>
        </row>
      </sheetData>
      <sheetData sheetId="8227"/>
      <sheetData sheetId="8228">
        <row r="1">
          <cell r="B1" t="str">
            <v>220 kV SUB-STATION</v>
          </cell>
        </row>
      </sheetData>
      <sheetData sheetId="8229"/>
      <sheetData sheetId="8230"/>
      <sheetData sheetId="8231">
        <row r="1">
          <cell r="B1" t="str">
            <v>220 kV SUB-STATION</v>
          </cell>
        </row>
      </sheetData>
      <sheetData sheetId="8232">
        <row r="1">
          <cell r="B1" t="str">
            <v>220 kV SUB-STATION</v>
          </cell>
        </row>
      </sheetData>
      <sheetData sheetId="8233">
        <row r="1">
          <cell r="B1" t="str">
            <v>220 kV SUB-STATION</v>
          </cell>
        </row>
      </sheetData>
      <sheetData sheetId="8234">
        <row r="1">
          <cell r="B1" t="str">
            <v>220 kV SUB-STATION</v>
          </cell>
        </row>
      </sheetData>
      <sheetData sheetId="8235">
        <row r="1">
          <cell r="B1" t="str">
            <v>220 kV SUB-STATION</v>
          </cell>
        </row>
      </sheetData>
      <sheetData sheetId="8236">
        <row r="1">
          <cell r="B1" t="str">
            <v>220 kV SUB-STATION</v>
          </cell>
        </row>
      </sheetData>
      <sheetData sheetId="8237">
        <row r="1">
          <cell r="B1" t="str">
            <v>220 kV SUB-STATION</v>
          </cell>
        </row>
      </sheetData>
      <sheetData sheetId="8238">
        <row r="1">
          <cell r="B1" t="str">
            <v>220 kV SUB-STATION</v>
          </cell>
        </row>
      </sheetData>
      <sheetData sheetId="8239">
        <row r="1">
          <cell r="B1" t="str">
            <v>220 kV SUB-STATION</v>
          </cell>
        </row>
      </sheetData>
      <sheetData sheetId="8240"/>
      <sheetData sheetId="8241"/>
      <sheetData sheetId="8242">
        <row r="1">
          <cell r="B1" t="str">
            <v>220 kV SUB-STATION</v>
          </cell>
        </row>
      </sheetData>
      <sheetData sheetId="8243"/>
      <sheetData sheetId="8244">
        <row r="1">
          <cell r="B1" t="str">
            <v>220 kV SUB-STATION</v>
          </cell>
        </row>
      </sheetData>
      <sheetData sheetId="8245"/>
      <sheetData sheetId="8246">
        <row r="1">
          <cell r="B1" t="str">
            <v>220 kV SUB-STATION</v>
          </cell>
        </row>
      </sheetData>
      <sheetData sheetId="8247">
        <row r="1">
          <cell r="B1" t="str">
            <v>220 kV SUB-STATION</v>
          </cell>
        </row>
      </sheetData>
      <sheetData sheetId="8248">
        <row r="1">
          <cell r="B1" t="str">
            <v>220 kV SUB-STATION</v>
          </cell>
        </row>
      </sheetData>
      <sheetData sheetId="8249">
        <row r="1">
          <cell r="B1" t="str">
            <v>220 kV SUB-STATION</v>
          </cell>
        </row>
      </sheetData>
      <sheetData sheetId="8250"/>
      <sheetData sheetId="8251"/>
      <sheetData sheetId="8252">
        <row r="1">
          <cell r="B1" t="str">
            <v>220 kV SUB-STATION</v>
          </cell>
        </row>
      </sheetData>
      <sheetData sheetId="8253">
        <row r="1">
          <cell r="B1" t="str">
            <v>220 kV SUB-STATION</v>
          </cell>
        </row>
      </sheetData>
      <sheetData sheetId="8254">
        <row r="1">
          <cell r="B1" t="str">
            <v>220 kV SUB-STATION</v>
          </cell>
        </row>
      </sheetData>
      <sheetData sheetId="8255">
        <row r="1">
          <cell r="B1" t="str">
            <v>220 kV SUB-STATION</v>
          </cell>
        </row>
      </sheetData>
      <sheetData sheetId="8256">
        <row r="1">
          <cell r="B1" t="str">
            <v>220 kV SUB-STATION</v>
          </cell>
        </row>
      </sheetData>
      <sheetData sheetId="8257">
        <row r="1">
          <cell r="B1" t="str">
            <v>220 kV SUB-STATION</v>
          </cell>
        </row>
      </sheetData>
      <sheetData sheetId="8258">
        <row r="1">
          <cell r="B1" t="str">
            <v>220 kV SUB-STATION</v>
          </cell>
        </row>
      </sheetData>
      <sheetData sheetId="8259">
        <row r="1">
          <cell r="B1" t="str">
            <v>220 kV SUB-STATION</v>
          </cell>
        </row>
      </sheetData>
      <sheetData sheetId="8260">
        <row r="1">
          <cell r="B1" t="str">
            <v>220 kV SUB-STATION</v>
          </cell>
        </row>
      </sheetData>
      <sheetData sheetId="8261">
        <row r="1">
          <cell r="B1" t="str">
            <v>220 kV SUB-STATION</v>
          </cell>
        </row>
      </sheetData>
      <sheetData sheetId="8262">
        <row r="1">
          <cell r="B1" t="str">
            <v>220 kV SUB-STATION</v>
          </cell>
        </row>
      </sheetData>
      <sheetData sheetId="8263">
        <row r="1">
          <cell r="B1" t="str">
            <v>220 kV SUB-STATION</v>
          </cell>
        </row>
      </sheetData>
      <sheetData sheetId="8264">
        <row r="1">
          <cell r="B1" t="str">
            <v>220 kV SUB-STATION</v>
          </cell>
        </row>
      </sheetData>
      <sheetData sheetId="8265">
        <row r="1">
          <cell r="B1" t="str">
            <v>220 kV SUB-STATION</v>
          </cell>
        </row>
      </sheetData>
      <sheetData sheetId="8266">
        <row r="1">
          <cell r="B1" t="str">
            <v>220 kV SUB-STATION</v>
          </cell>
        </row>
      </sheetData>
      <sheetData sheetId="8267">
        <row r="1">
          <cell r="B1" t="str">
            <v>220 kV SUB-STATION</v>
          </cell>
        </row>
      </sheetData>
      <sheetData sheetId="8268">
        <row r="1">
          <cell r="B1" t="str">
            <v>220 kV SUB-STATION</v>
          </cell>
        </row>
      </sheetData>
      <sheetData sheetId="8269">
        <row r="1">
          <cell r="B1" t="str">
            <v>220 kV SUB-STATION</v>
          </cell>
        </row>
      </sheetData>
      <sheetData sheetId="8270">
        <row r="1">
          <cell r="B1" t="str">
            <v>220 kV SUB-STATION</v>
          </cell>
        </row>
      </sheetData>
      <sheetData sheetId="8271">
        <row r="1">
          <cell r="B1" t="str">
            <v>220 kV SUB-STATION</v>
          </cell>
        </row>
      </sheetData>
      <sheetData sheetId="8272">
        <row r="1">
          <cell r="B1" t="str">
            <v>220 kV SUB-STATION</v>
          </cell>
        </row>
      </sheetData>
      <sheetData sheetId="8273">
        <row r="1">
          <cell r="B1" t="str">
            <v>220 kV SUB-STATION</v>
          </cell>
        </row>
      </sheetData>
      <sheetData sheetId="8274">
        <row r="1">
          <cell r="B1" t="str">
            <v>220 kV SUB-STATION</v>
          </cell>
        </row>
      </sheetData>
      <sheetData sheetId="8275">
        <row r="1">
          <cell r="B1" t="str">
            <v>220 kV SUB-STATION</v>
          </cell>
        </row>
      </sheetData>
      <sheetData sheetId="8276">
        <row r="1">
          <cell r="B1" t="str">
            <v>220 kV SUB-STATION</v>
          </cell>
        </row>
      </sheetData>
      <sheetData sheetId="8277"/>
      <sheetData sheetId="8278"/>
      <sheetData sheetId="8279"/>
      <sheetData sheetId="8280"/>
      <sheetData sheetId="8281"/>
      <sheetData sheetId="8282"/>
      <sheetData sheetId="8283"/>
      <sheetData sheetId="8284">
        <row r="1">
          <cell r="B1" t="str">
            <v>220 kV SUB-STATION</v>
          </cell>
        </row>
      </sheetData>
      <sheetData sheetId="8285">
        <row r="1">
          <cell r="B1" t="str">
            <v>220 kV SUB-STATION</v>
          </cell>
        </row>
      </sheetData>
      <sheetData sheetId="8286">
        <row r="1">
          <cell r="B1" t="str">
            <v>220 kV SUB-STATION</v>
          </cell>
        </row>
      </sheetData>
      <sheetData sheetId="8287">
        <row r="1">
          <cell r="B1" t="str">
            <v>220 kV SUB-STATION</v>
          </cell>
        </row>
      </sheetData>
      <sheetData sheetId="8288">
        <row r="1">
          <cell r="B1" t="str">
            <v>220 kV SUB-STATION</v>
          </cell>
        </row>
      </sheetData>
      <sheetData sheetId="8289">
        <row r="1">
          <cell r="B1" t="str">
            <v>220 kV SUB-STATION</v>
          </cell>
        </row>
      </sheetData>
      <sheetData sheetId="8290">
        <row r="1">
          <cell r="B1" t="str">
            <v>220 kV SUB-STATION</v>
          </cell>
        </row>
      </sheetData>
      <sheetData sheetId="8291"/>
      <sheetData sheetId="8292">
        <row r="1">
          <cell r="B1" t="str">
            <v>220 kV SUB-STATION</v>
          </cell>
        </row>
      </sheetData>
      <sheetData sheetId="8293">
        <row r="1">
          <cell r="B1" t="str">
            <v>220 kV SUB-STATION</v>
          </cell>
        </row>
      </sheetData>
      <sheetData sheetId="8294">
        <row r="1">
          <cell r="B1" t="str">
            <v>220 kV SUB-STATION</v>
          </cell>
        </row>
      </sheetData>
      <sheetData sheetId="8295">
        <row r="1">
          <cell r="B1" t="str">
            <v>220 kV SUB-STATION</v>
          </cell>
        </row>
      </sheetData>
      <sheetData sheetId="8296">
        <row r="1">
          <cell r="B1" t="str">
            <v>220 kV SUB-STATION</v>
          </cell>
        </row>
      </sheetData>
      <sheetData sheetId="8297">
        <row r="1">
          <cell r="B1" t="str">
            <v>220 kV SUB-STATION</v>
          </cell>
        </row>
      </sheetData>
      <sheetData sheetId="8298">
        <row r="1">
          <cell r="B1" t="str">
            <v>220 kV SUB-STATION</v>
          </cell>
        </row>
      </sheetData>
      <sheetData sheetId="8299">
        <row r="1">
          <cell r="B1" t="str">
            <v>220 kV SUB-STATION</v>
          </cell>
        </row>
      </sheetData>
      <sheetData sheetId="8300">
        <row r="1">
          <cell r="B1" t="str">
            <v>220 kV SUB-STATION</v>
          </cell>
        </row>
      </sheetData>
      <sheetData sheetId="8301">
        <row r="1">
          <cell r="B1" t="str">
            <v>220 kV SUB-STATION</v>
          </cell>
        </row>
      </sheetData>
      <sheetData sheetId="8302">
        <row r="1">
          <cell r="B1" t="str">
            <v>220 kV SUB-STATION</v>
          </cell>
        </row>
      </sheetData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/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>
        <row r="1">
          <cell r="B1" t="str">
            <v>220 kV SUB-STATION</v>
          </cell>
        </row>
      </sheetData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/>
      <sheetData sheetId="8320"/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>
        <row r="1">
          <cell r="B1" t="str">
            <v>220 kV SUB-STATION</v>
          </cell>
        </row>
      </sheetData>
      <sheetData sheetId="8335"/>
      <sheetData sheetId="8336"/>
      <sheetData sheetId="8337"/>
      <sheetData sheetId="8338">
        <row r="1">
          <cell r="B1" t="str">
            <v>220 kV SUB-STATION</v>
          </cell>
        </row>
      </sheetData>
      <sheetData sheetId="8339"/>
      <sheetData sheetId="8340"/>
      <sheetData sheetId="8341">
        <row r="1">
          <cell r="B1" t="str">
            <v>220 kV SUB-STATION</v>
          </cell>
        </row>
      </sheetData>
      <sheetData sheetId="8342">
        <row r="1">
          <cell r="B1" t="str">
            <v>220 kV SUB-STATION</v>
          </cell>
        </row>
      </sheetData>
      <sheetData sheetId="8343">
        <row r="1">
          <cell r="B1" t="str">
            <v>220 kV SUB-STATION</v>
          </cell>
        </row>
      </sheetData>
      <sheetData sheetId="8344">
        <row r="1">
          <cell r="B1" t="str">
            <v>220 kV SUB-STATION</v>
          </cell>
        </row>
      </sheetData>
      <sheetData sheetId="8345"/>
      <sheetData sheetId="8346"/>
      <sheetData sheetId="8347"/>
      <sheetData sheetId="8348"/>
      <sheetData sheetId="8349"/>
      <sheetData sheetId="8350">
        <row r="1">
          <cell r="B1" t="str">
            <v>220 kV SUB-STATION</v>
          </cell>
        </row>
      </sheetData>
      <sheetData sheetId="8351">
        <row r="1">
          <cell r="B1" t="str">
            <v>220 kV SUB-STATION</v>
          </cell>
        </row>
      </sheetData>
      <sheetData sheetId="8352"/>
      <sheetData sheetId="8353"/>
      <sheetData sheetId="8354">
        <row r="1">
          <cell r="B1" t="str">
            <v>220 kV SUB-STATION</v>
          </cell>
        </row>
      </sheetData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>
        <row r="1">
          <cell r="B1" t="str">
            <v>220 kV SUB-STATION</v>
          </cell>
        </row>
      </sheetData>
      <sheetData sheetId="8403">
        <row r="1">
          <cell r="B1" t="str">
            <v>220 kV SUB-STATION</v>
          </cell>
        </row>
      </sheetData>
      <sheetData sheetId="8404">
        <row r="1">
          <cell r="B1" t="str">
            <v>220 kV SUB-STATION</v>
          </cell>
        </row>
      </sheetData>
      <sheetData sheetId="8405"/>
      <sheetData sheetId="8406">
        <row r="1">
          <cell r="B1" t="str">
            <v>220 kV SUB-STATION</v>
          </cell>
        </row>
      </sheetData>
      <sheetData sheetId="8407">
        <row r="1">
          <cell r="B1" t="str">
            <v>220 kV SUB-STATION</v>
          </cell>
        </row>
      </sheetData>
      <sheetData sheetId="8408">
        <row r="1">
          <cell r="B1" t="str">
            <v>220 kV SUB-STATION</v>
          </cell>
        </row>
      </sheetData>
      <sheetData sheetId="8409">
        <row r="1">
          <cell r="B1" t="str">
            <v>220 kV SUB-STATION</v>
          </cell>
        </row>
      </sheetData>
      <sheetData sheetId="8410"/>
      <sheetData sheetId="8411"/>
      <sheetData sheetId="8412"/>
      <sheetData sheetId="8413">
        <row r="1">
          <cell r="B1" t="str">
            <v>220 kV SUB-STATION</v>
          </cell>
        </row>
      </sheetData>
      <sheetData sheetId="8414"/>
      <sheetData sheetId="8415">
        <row r="1">
          <cell r="B1" t="str">
            <v>220 kV SUB-STATION</v>
          </cell>
        </row>
      </sheetData>
      <sheetData sheetId="8416"/>
      <sheetData sheetId="8417"/>
      <sheetData sheetId="8418">
        <row r="1">
          <cell r="B1" t="str">
            <v>220 kV SUB-STATION</v>
          </cell>
        </row>
      </sheetData>
      <sheetData sheetId="8419"/>
      <sheetData sheetId="8420">
        <row r="1">
          <cell r="B1" t="str">
            <v>220 kV SUB-STATION</v>
          </cell>
        </row>
      </sheetData>
      <sheetData sheetId="8421">
        <row r="1">
          <cell r="B1" t="str">
            <v>220 kV SUB-STATION</v>
          </cell>
        </row>
      </sheetData>
      <sheetData sheetId="8422">
        <row r="1">
          <cell r="B1" t="str">
            <v>220 kV SUB-STATION</v>
          </cell>
        </row>
      </sheetData>
      <sheetData sheetId="8423"/>
      <sheetData sheetId="8424">
        <row r="1">
          <cell r="B1" t="str">
            <v>220 kV SUB-STATION</v>
          </cell>
        </row>
      </sheetData>
      <sheetData sheetId="8425">
        <row r="1">
          <cell r="B1" t="str">
            <v>220 kV SUB-STATION</v>
          </cell>
        </row>
      </sheetData>
      <sheetData sheetId="8426"/>
      <sheetData sheetId="8427"/>
      <sheetData sheetId="8428"/>
      <sheetData sheetId="8429">
        <row r="1">
          <cell r="B1" t="str">
            <v>220 kV SUB-STATION</v>
          </cell>
        </row>
      </sheetData>
      <sheetData sheetId="8430">
        <row r="1">
          <cell r="B1" t="str">
            <v>220 kV SUB-STATION</v>
          </cell>
        </row>
      </sheetData>
      <sheetData sheetId="8431">
        <row r="1">
          <cell r="B1" t="str">
            <v>220 kV SUB-STATION</v>
          </cell>
        </row>
      </sheetData>
      <sheetData sheetId="8432">
        <row r="1">
          <cell r="B1" t="str">
            <v>220 kV SUB-STATION</v>
          </cell>
        </row>
      </sheetData>
      <sheetData sheetId="8433"/>
      <sheetData sheetId="8434">
        <row r="1">
          <cell r="B1" t="str">
            <v>220 kV SUB-STATION</v>
          </cell>
        </row>
      </sheetData>
      <sheetData sheetId="8435"/>
      <sheetData sheetId="8436">
        <row r="1">
          <cell r="B1" t="str">
            <v>220 kV SUB-STATION</v>
          </cell>
        </row>
      </sheetData>
      <sheetData sheetId="8437">
        <row r="1">
          <cell r="B1" t="str">
            <v>220 kV SUB-STATION</v>
          </cell>
        </row>
      </sheetData>
      <sheetData sheetId="8438">
        <row r="1">
          <cell r="B1" t="str">
            <v>220 kV SUB-STATION</v>
          </cell>
        </row>
      </sheetData>
      <sheetData sheetId="8439">
        <row r="1">
          <cell r="B1" t="str">
            <v>220 kV SUB-STATION</v>
          </cell>
        </row>
      </sheetData>
      <sheetData sheetId="8440">
        <row r="1">
          <cell r="B1" t="str">
            <v>220 kV SUB-STATION</v>
          </cell>
        </row>
      </sheetData>
      <sheetData sheetId="8441">
        <row r="1">
          <cell r="B1" t="str">
            <v>220 kV SUB-STATION</v>
          </cell>
        </row>
      </sheetData>
      <sheetData sheetId="8442">
        <row r="1">
          <cell r="B1" t="str">
            <v>220 kV SUB-STATION</v>
          </cell>
        </row>
      </sheetData>
      <sheetData sheetId="8443">
        <row r="1">
          <cell r="B1" t="str">
            <v>220 kV SUB-STATION</v>
          </cell>
        </row>
      </sheetData>
      <sheetData sheetId="8444"/>
      <sheetData sheetId="8445">
        <row r="1">
          <cell r="B1" t="str">
            <v>220 kV SUB-STATION</v>
          </cell>
        </row>
      </sheetData>
      <sheetData sheetId="8446">
        <row r="1">
          <cell r="B1" t="str">
            <v>220 kV SUB-STATION</v>
          </cell>
        </row>
      </sheetData>
      <sheetData sheetId="8447"/>
      <sheetData sheetId="8448">
        <row r="1">
          <cell r="B1" t="str">
            <v>220 kV SUB-STATION</v>
          </cell>
        </row>
      </sheetData>
      <sheetData sheetId="8449"/>
      <sheetData sheetId="8450">
        <row r="1">
          <cell r="B1" t="str">
            <v>220 kV SUB-STATION</v>
          </cell>
        </row>
      </sheetData>
      <sheetData sheetId="8451">
        <row r="1">
          <cell r="B1" t="str">
            <v>220 kV SUB-STATION</v>
          </cell>
        </row>
      </sheetData>
      <sheetData sheetId="8452"/>
      <sheetData sheetId="8453">
        <row r="1">
          <cell r="B1" t="str">
            <v>220 kV SUB-STATION</v>
          </cell>
        </row>
      </sheetData>
      <sheetData sheetId="8454"/>
      <sheetData sheetId="8455">
        <row r="1">
          <cell r="B1" t="str">
            <v>220 kV SUB-STATION</v>
          </cell>
        </row>
      </sheetData>
      <sheetData sheetId="8456">
        <row r="1">
          <cell r="B1" t="str">
            <v>220 kV SUB-STATION</v>
          </cell>
        </row>
      </sheetData>
      <sheetData sheetId="8457">
        <row r="1">
          <cell r="B1" t="str">
            <v>220 kV SUB-STATION</v>
          </cell>
        </row>
      </sheetData>
      <sheetData sheetId="8458">
        <row r="1">
          <cell r="B1" t="str">
            <v>220 kV SUB-STATION</v>
          </cell>
        </row>
      </sheetData>
      <sheetData sheetId="8459">
        <row r="1">
          <cell r="B1" t="str">
            <v>220 kV SUB-STATION</v>
          </cell>
        </row>
      </sheetData>
      <sheetData sheetId="8460">
        <row r="1">
          <cell r="B1" t="str">
            <v>220 kV SUB-STATION</v>
          </cell>
        </row>
      </sheetData>
      <sheetData sheetId="8461">
        <row r="1">
          <cell r="B1" t="str">
            <v>220 kV SUB-STATION</v>
          </cell>
        </row>
      </sheetData>
      <sheetData sheetId="8462">
        <row r="1">
          <cell r="B1" t="str">
            <v>220 kV SUB-STATION</v>
          </cell>
        </row>
      </sheetData>
      <sheetData sheetId="8463">
        <row r="1">
          <cell r="B1" t="str">
            <v>220 kV SUB-STATION</v>
          </cell>
        </row>
      </sheetData>
      <sheetData sheetId="8464">
        <row r="1">
          <cell r="B1" t="str">
            <v>220 kV SUB-STATION</v>
          </cell>
        </row>
      </sheetData>
      <sheetData sheetId="8465">
        <row r="1">
          <cell r="B1" t="str">
            <v>220 kV SUB-STATION</v>
          </cell>
        </row>
      </sheetData>
      <sheetData sheetId="8466">
        <row r="1">
          <cell r="B1" t="str">
            <v>220 kV SUB-STATION</v>
          </cell>
        </row>
      </sheetData>
      <sheetData sheetId="8467">
        <row r="1">
          <cell r="B1" t="str">
            <v>220 kV SUB-STATION</v>
          </cell>
        </row>
      </sheetData>
      <sheetData sheetId="8468">
        <row r="1">
          <cell r="B1" t="str">
            <v>220 kV SUB-STATION</v>
          </cell>
        </row>
      </sheetData>
      <sheetData sheetId="8469">
        <row r="1">
          <cell r="B1" t="str">
            <v>220 kV SUB-STATION</v>
          </cell>
        </row>
      </sheetData>
      <sheetData sheetId="8470">
        <row r="1">
          <cell r="B1" t="str">
            <v>220 kV SUB-STATION</v>
          </cell>
        </row>
      </sheetData>
      <sheetData sheetId="8471">
        <row r="1">
          <cell r="B1" t="str">
            <v>220 kV SUB-STATION</v>
          </cell>
        </row>
      </sheetData>
      <sheetData sheetId="8472">
        <row r="1">
          <cell r="B1" t="str">
            <v>220 kV SUB-STATION</v>
          </cell>
        </row>
      </sheetData>
      <sheetData sheetId="8473">
        <row r="1">
          <cell r="B1" t="str">
            <v>220 kV SUB-STATION</v>
          </cell>
        </row>
      </sheetData>
      <sheetData sheetId="8474">
        <row r="1">
          <cell r="B1" t="str">
            <v>220 kV SUB-STATION</v>
          </cell>
        </row>
      </sheetData>
      <sheetData sheetId="8475">
        <row r="1">
          <cell r="B1" t="str">
            <v>220 kV SUB-STATION</v>
          </cell>
        </row>
      </sheetData>
      <sheetData sheetId="8476"/>
      <sheetData sheetId="8477">
        <row r="1">
          <cell r="B1" t="str">
            <v>220 kV SUB-STATION</v>
          </cell>
        </row>
      </sheetData>
      <sheetData sheetId="8478">
        <row r="1">
          <cell r="B1" t="str">
            <v>220 kV SUB-STATION</v>
          </cell>
        </row>
      </sheetData>
      <sheetData sheetId="8479">
        <row r="1">
          <cell r="B1" t="str">
            <v>220 kV SUB-STATION</v>
          </cell>
        </row>
      </sheetData>
      <sheetData sheetId="8480">
        <row r="1">
          <cell r="B1" t="str">
            <v>220 kV SUB-STATION</v>
          </cell>
        </row>
      </sheetData>
      <sheetData sheetId="8481">
        <row r="1">
          <cell r="B1" t="str">
            <v>220 kV SUB-STATION</v>
          </cell>
        </row>
      </sheetData>
      <sheetData sheetId="8482">
        <row r="1">
          <cell r="B1" t="str">
            <v>220 kV SUB-STATION</v>
          </cell>
        </row>
      </sheetData>
      <sheetData sheetId="8483">
        <row r="1">
          <cell r="B1" t="str">
            <v>220 kV SUB-STATION</v>
          </cell>
        </row>
      </sheetData>
      <sheetData sheetId="8484">
        <row r="1">
          <cell r="B1" t="str">
            <v>220 kV SUB-STATION</v>
          </cell>
        </row>
      </sheetData>
      <sheetData sheetId="8485">
        <row r="1">
          <cell r="B1" t="str">
            <v>220 kV SUB-STATION</v>
          </cell>
        </row>
      </sheetData>
      <sheetData sheetId="8486">
        <row r="1">
          <cell r="B1" t="str">
            <v>220 kV SUB-STATION</v>
          </cell>
        </row>
      </sheetData>
      <sheetData sheetId="8487">
        <row r="1">
          <cell r="B1" t="str">
            <v>220 kV SUB-STATION</v>
          </cell>
        </row>
      </sheetData>
      <sheetData sheetId="8488">
        <row r="1">
          <cell r="B1" t="str">
            <v>220 kV SUB-STATION</v>
          </cell>
        </row>
      </sheetData>
      <sheetData sheetId="8489">
        <row r="1">
          <cell r="B1" t="str">
            <v>220 kV SUB-STATION</v>
          </cell>
        </row>
      </sheetData>
      <sheetData sheetId="8490">
        <row r="1">
          <cell r="B1" t="str">
            <v>220 kV SUB-STATION</v>
          </cell>
        </row>
      </sheetData>
      <sheetData sheetId="8491">
        <row r="1">
          <cell r="B1" t="str">
            <v>220 kV SUB-STATION</v>
          </cell>
        </row>
      </sheetData>
      <sheetData sheetId="8492">
        <row r="1">
          <cell r="B1" t="str">
            <v>220 kV SUB-STATION</v>
          </cell>
        </row>
      </sheetData>
      <sheetData sheetId="8493"/>
      <sheetData sheetId="8494">
        <row r="1">
          <cell r="B1" t="str">
            <v>220 kV SUB-STATION</v>
          </cell>
        </row>
      </sheetData>
      <sheetData sheetId="8495">
        <row r="1">
          <cell r="B1" t="str">
            <v>220 kV SUB-STATION</v>
          </cell>
        </row>
      </sheetData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>
        <row r="1">
          <cell r="B1" t="str">
            <v>220 kV SUB-STATION</v>
          </cell>
        </row>
      </sheetData>
      <sheetData sheetId="8506"/>
      <sheetData sheetId="8507">
        <row r="1">
          <cell r="B1" t="str">
            <v>220 kV SUB-STATION</v>
          </cell>
        </row>
      </sheetData>
      <sheetData sheetId="8508">
        <row r="1">
          <cell r="B1" t="str">
            <v>220 kV SUB-STATION</v>
          </cell>
        </row>
      </sheetData>
      <sheetData sheetId="8509">
        <row r="1">
          <cell r="B1" t="str">
            <v>220 kV SUB-STATION</v>
          </cell>
        </row>
      </sheetData>
      <sheetData sheetId="8510"/>
      <sheetData sheetId="8511"/>
      <sheetData sheetId="8512">
        <row r="1">
          <cell r="B1" t="str">
            <v>220 kV SUB-STATION</v>
          </cell>
        </row>
      </sheetData>
      <sheetData sheetId="8513"/>
      <sheetData sheetId="8514"/>
      <sheetData sheetId="8515">
        <row r="1">
          <cell r="B1" t="str">
            <v>220 kV SUB-STATION</v>
          </cell>
        </row>
      </sheetData>
      <sheetData sheetId="8516"/>
      <sheetData sheetId="8517"/>
      <sheetData sheetId="8518">
        <row r="1">
          <cell r="B1" t="str">
            <v>220 kV SUB-STATION</v>
          </cell>
        </row>
      </sheetData>
      <sheetData sheetId="8519"/>
      <sheetData sheetId="8520"/>
      <sheetData sheetId="8521">
        <row r="1">
          <cell r="B1" t="str">
            <v>220 kV SUB-STATION</v>
          </cell>
        </row>
      </sheetData>
      <sheetData sheetId="8522"/>
      <sheetData sheetId="8523">
        <row r="1">
          <cell r="B1" t="str">
            <v>220 kV SUB-STATION</v>
          </cell>
        </row>
      </sheetData>
      <sheetData sheetId="8524">
        <row r="1">
          <cell r="B1" t="str">
            <v>220 kV SUB-STATION</v>
          </cell>
        </row>
      </sheetData>
      <sheetData sheetId="8525">
        <row r="1">
          <cell r="B1" t="str">
            <v>220 kV SUB-STATION</v>
          </cell>
        </row>
      </sheetData>
      <sheetData sheetId="8526"/>
      <sheetData sheetId="8527"/>
      <sheetData sheetId="8528"/>
      <sheetData sheetId="8529"/>
      <sheetData sheetId="8530"/>
      <sheetData sheetId="8531">
        <row r="1">
          <cell r="B1" t="str">
            <v>220 kV SUB-STATION</v>
          </cell>
        </row>
      </sheetData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 refreshError="1"/>
      <sheetData sheetId="8602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>
        <row r="1">
          <cell r="B1" t="str">
            <v>220 kV SUB-STATION</v>
          </cell>
        </row>
      </sheetData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>
        <row r="1">
          <cell r="B1" t="str">
            <v>220 kV SUB-STATION</v>
          </cell>
        </row>
      </sheetData>
      <sheetData sheetId="8638" refreshError="1"/>
      <sheetData sheetId="8639" refreshError="1"/>
      <sheetData sheetId="8640">
        <row r="1">
          <cell r="B1" t="str">
            <v>220 kV SUB-STATION</v>
          </cell>
        </row>
      </sheetData>
      <sheetData sheetId="8641" refreshError="1"/>
      <sheetData sheetId="8642"/>
      <sheetData sheetId="8643" refreshError="1"/>
      <sheetData sheetId="8644" refreshError="1"/>
      <sheetData sheetId="8645"/>
      <sheetData sheetId="8646">
        <row r="1">
          <cell r="B1" t="str">
            <v>220 kV SUB-STATION</v>
          </cell>
        </row>
      </sheetData>
      <sheetData sheetId="8647">
        <row r="1">
          <cell r="B1" t="str">
            <v>220 kV SUB-STATION</v>
          </cell>
        </row>
      </sheetData>
      <sheetData sheetId="8648">
        <row r="1">
          <cell r="B1" t="str">
            <v>220 kV SUB-STATION</v>
          </cell>
        </row>
      </sheetData>
      <sheetData sheetId="8649">
        <row r="1">
          <cell r="B1" t="str">
            <v>220 kV SUB-STATION</v>
          </cell>
        </row>
      </sheetData>
      <sheetData sheetId="8650"/>
      <sheetData sheetId="8651"/>
      <sheetData sheetId="8652">
        <row r="1">
          <cell r="B1" t="str">
            <v>220 kV SUB-STATION</v>
          </cell>
        </row>
      </sheetData>
      <sheetData sheetId="8653">
        <row r="1">
          <cell r="B1" t="str">
            <v>220 kV SUB-STATION</v>
          </cell>
        </row>
      </sheetData>
      <sheetData sheetId="8654">
        <row r="1">
          <cell r="B1" t="str">
            <v>220 kV SUB-STATION</v>
          </cell>
        </row>
      </sheetData>
      <sheetData sheetId="8655">
        <row r="1">
          <cell r="B1" t="str">
            <v>220 kV SUB-STATION</v>
          </cell>
        </row>
      </sheetData>
      <sheetData sheetId="8656">
        <row r="1">
          <cell r="B1" t="str">
            <v>220 kV SUB-STATION</v>
          </cell>
        </row>
      </sheetData>
      <sheetData sheetId="8657">
        <row r="1">
          <cell r="B1" t="str">
            <v>220 kV SUB-STATION</v>
          </cell>
        </row>
      </sheetData>
      <sheetData sheetId="8658">
        <row r="1">
          <cell r="B1" t="str">
            <v>220 kV SUB-STATION</v>
          </cell>
        </row>
      </sheetData>
      <sheetData sheetId="8659">
        <row r="1">
          <cell r="B1" t="str">
            <v>220 kV SUB-STATION</v>
          </cell>
        </row>
      </sheetData>
      <sheetData sheetId="8660">
        <row r="1">
          <cell r="B1" t="str">
            <v>220 kV SUB-STATION</v>
          </cell>
        </row>
      </sheetData>
      <sheetData sheetId="8661">
        <row r="1">
          <cell r="B1" t="str">
            <v>220 kV SUB-STATION</v>
          </cell>
        </row>
      </sheetData>
      <sheetData sheetId="8662">
        <row r="1">
          <cell r="B1" t="str">
            <v>220 kV SUB-STATION</v>
          </cell>
        </row>
      </sheetData>
      <sheetData sheetId="8663">
        <row r="1">
          <cell r="B1" t="str">
            <v>220 kV SUB-STATION</v>
          </cell>
        </row>
      </sheetData>
      <sheetData sheetId="8664">
        <row r="1">
          <cell r="B1" t="str">
            <v>220 kV SUB-STATION</v>
          </cell>
        </row>
      </sheetData>
      <sheetData sheetId="8665">
        <row r="1">
          <cell r="B1" t="str">
            <v>220 kV SUB-STATION</v>
          </cell>
        </row>
      </sheetData>
      <sheetData sheetId="8666">
        <row r="1">
          <cell r="B1" t="str">
            <v>220 kV SUB-STATION</v>
          </cell>
        </row>
      </sheetData>
      <sheetData sheetId="8667">
        <row r="1">
          <cell r="B1" t="str">
            <v>220 kV SUB-STATION</v>
          </cell>
        </row>
      </sheetData>
      <sheetData sheetId="8668">
        <row r="1">
          <cell r="B1" t="str">
            <v>220 kV SUB-STATION</v>
          </cell>
        </row>
      </sheetData>
      <sheetData sheetId="8669">
        <row r="1">
          <cell r="B1" t="str">
            <v>220 kV SUB-STATION</v>
          </cell>
        </row>
      </sheetData>
      <sheetData sheetId="8670">
        <row r="1">
          <cell r="B1" t="str">
            <v>220 kV SUB-STATION</v>
          </cell>
        </row>
      </sheetData>
      <sheetData sheetId="8671">
        <row r="1">
          <cell r="B1" t="str">
            <v>220 kV SUB-STATION</v>
          </cell>
        </row>
      </sheetData>
      <sheetData sheetId="8672">
        <row r="1">
          <cell r="B1" t="str">
            <v>220 kV SUB-STATION</v>
          </cell>
        </row>
      </sheetData>
      <sheetData sheetId="8673"/>
      <sheetData sheetId="8674"/>
      <sheetData sheetId="8675"/>
      <sheetData sheetId="8676"/>
      <sheetData sheetId="8677"/>
      <sheetData sheetId="8678"/>
      <sheetData sheetId="8679">
        <row r="1">
          <cell r="B1" t="str">
            <v>220 kV SUB-STATION</v>
          </cell>
        </row>
      </sheetData>
      <sheetData sheetId="8680"/>
      <sheetData sheetId="8681"/>
      <sheetData sheetId="8682"/>
      <sheetData sheetId="8683"/>
      <sheetData sheetId="8684"/>
      <sheetData sheetId="8685"/>
      <sheetData sheetId="8686"/>
      <sheetData sheetId="8687">
        <row r="1">
          <cell r="B1" t="str">
            <v>220 kV SUB-STATION</v>
          </cell>
        </row>
      </sheetData>
      <sheetData sheetId="8688">
        <row r="1">
          <cell r="B1" t="str">
            <v>220 kV SUB-STATION</v>
          </cell>
        </row>
      </sheetData>
      <sheetData sheetId="8689">
        <row r="1">
          <cell r="B1" t="str">
            <v>220 kV SUB-STATION</v>
          </cell>
        </row>
      </sheetData>
      <sheetData sheetId="8690">
        <row r="1">
          <cell r="B1" t="str">
            <v>220 kV SUB-STATION</v>
          </cell>
        </row>
      </sheetData>
      <sheetData sheetId="8691">
        <row r="1">
          <cell r="B1" t="str">
            <v>220 kV SUB-STATION</v>
          </cell>
        </row>
      </sheetData>
      <sheetData sheetId="8692">
        <row r="1">
          <cell r="B1" t="str">
            <v>220 kV SUB-STATION</v>
          </cell>
        </row>
      </sheetData>
      <sheetData sheetId="8693">
        <row r="1">
          <cell r="B1" t="str">
            <v>220 kV SUB-STATION</v>
          </cell>
        </row>
      </sheetData>
      <sheetData sheetId="8694">
        <row r="1">
          <cell r="B1" t="str">
            <v>220 kV SUB-STATION</v>
          </cell>
        </row>
      </sheetData>
      <sheetData sheetId="8695">
        <row r="1">
          <cell r="B1" t="str">
            <v>220 kV SUB-STATION</v>
          </cell>
        </row>
      </sheetData>
      <sheetData sheetId="8696"/>
      <sheetData sheetId="8697"/>
      <sheetData sheetId="8698"/>
      <sheetData sheetId="8699"/>
      <sheetData sheetId="8700"/>
      <sheetData sheetId="8701"/>
      <sheetData sheetId="8702">
        <row r="1">
          <cell r="B1" t="str">
            <v>220 kV SUB-STATION</v>
          </cell>
        </row>
      </sheetData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>
        <row r="1">
          <cell r="B1" t="str">
            <v>220 kV SUB-STATION</v>
          </cell>
        </row>
      </sheetData>
      <sheetData sheetId="8735"/>
      <sheetData sheetId="8736"/>
      <sheetData sheetId="8737"/>
      <sheetData sheetId="8738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/>
      <sheetData sheetId="8861"/>
      <sheetData sheetId="8862"/>
      <sheetData sheetId="8863"/>
      <sheetData sheetId="8864"/>
      <sheetData sheetId="8865"/>
      <sheetData sheetId="8866"/>
      <sheetData sheetId="8867">
        <row r="1">
          <cell r="B1" t="str">
            <v>220 kV SUB-STATION</v>
          </cell>
        </row>
      </sheetData>
      <sheetData sheetId="8868">
        <row r="1">
          <cell r="B1" t="str">
            <v>220 kV SUB-STATION</v>
          </cell>
        </row>
      </sheetData>
      <sheetData sheetId="8869">
        <row r="1">
          <cell r="B1" t="str">
            <v>220 kV SUB-STATION</v>
          </cell>
        </row>
      </sheetData>
      <sheetData sheetId="8870">
        <row r="1">
          <cell r="B1" t="str">
            <v>220 kV SUB-STATION</v>
          </cell>
        </row>
      </sheetData>
      <sheetData sheetId="8871"/>
      <sheetData sheetId="8872"/>
      <sheetData sheetId="8873"/>
      <sheetData sheetId="8874"/>
      <sheetData sheetId="8875"/>
      <sheetData sheetId="8876">
        <row r="1">
          <cell r="B1" t="str">
            <v>220 kV SUB-STATION</v>
          </cell>
        </row>
      </sheetData>
      <sheetData sheetId="8877">
        <row r="1">
          <cell r="B1" t="str">
            <v>220 kV SUB-STATION</v>
          </cell>
        </row>
      </sheetData>
      <sheetData sheetId="8878"/>
      <sheetData sheetId="8879"/>
      <sheetData sheetId="8880"/>
      <sheetData sheetId="8881"/>
      <sheetData sheetId="8882"/>
      <sheetData sheetId="8883"/>
      <sheetData sheetId="8884"/>
      <sheetData sheetId="8885">
        <row r="1">
          <cell r="B1" t="str">
            <v>220 kV SUB-STATION</v>
          </cell>
        </row>
      </sheetData>
      <sheetData sheetId="8886">
        <row r="1">
          <cell r="B1" t="str">
            <v>220 kV SUB-STATION</v>
          </cell>
        </row>
      </sheetData>
      <sheetData sheetId="8887">
        <row r="1">
          <cell r="B1" t="str">
            <v>220 kV SUB-STATION</v>
          </cell>
        </row>
      </sheetData>
      <sheetData sheetId="8888">
        <row r="1">
          <cell r="B1" t="str">
            <v>220 kV SUB-STATION</v>
          </cell>
        </row>
      </sheetData>
      <sheetData sheetId="8889">
        <row r="1">
          <cell r="B1" t="str">
            <v>220 kV SUB-STATION</v>
          </cell>
        </row>
      </sheetData>
      <sheetData sheetId="8890">
        <row r="1">
          <cell r="B1" t="str">
            <v>220 kV SUB-STATION</v>
          </cell>
        </row>
      </sheetData>
      <sheetData sheetId="8891">
        <row r="1">
          <cell r="B1" t="str">
            <v>220 kV SUB-STATION</v>
          </cell>
        </row>
      </sheetData>
      <sheetData sheetId="8892">
        <row r="1">
          <cell r="B1" t="str">
            <v>220 kV SUB-STATION</v>
          </cell>
        </row>
      </sheetData>
      <sheetData sheetId="8893">
        <row r="1">
          <cell r="B1" t="str">
            <v>220 kV SUB-STATION</v>
          </cell>
        </row>
      </sheetData>
      <sheetData sheetId="8894"/>
      <sheetData sheetId="8895"/>
      <sheetData sheetId="8896"/>
      <sheetData sheetId="8897"/>
      <sheetData sheetId="8898"/>
      <sheetData sheetId="8899">
        <row r="1">
          <cell r="B1" t="str">
            <v>220 kV SUB-STATION</v>
          </cell>
        </row>
      </sheetData>
      <sheetData sheetId="8900">
        <row r="1">
          <cell r="B1" t="str">
            <v>220 kV SUB-STATION</v>
          </cell>
        </row>
      </sheetData>
      <sheetData sheetId="8901"/>
      <sheetData sheetId="8902"/>
      <sheetData sheetId="8903"/>
      <sheetData sheetId="8904"/>
      <sheetData sheetId="8905"/>
      <sheetData sheetId="8906"/>
      <sheetData sheetId="8907"/>
      <sheetData sheetId="8908">
        <row r="1">
          <cell r="B1" t="str">
            <v>220 kV SUB-STATION</v>
          </cell>
        </row>
      </sheetData>
      <sheetData sheetId="8909">
        <row r="1">
          <cell r="B1" t="str">
            <v>220 kV SUB-STATION</v>
          </cell>
        </row>
      </sheetData>
      <sheetData sheetId="8910">
        <row r="1">
          <cell r="B1" t="str">
            <v>220 kV SUB-STATION</v>
          </cell>
        </row>
      </sheetData>
      <sheetData sheetId="8911">
        <row r="1">
          <cell r="B1" t="str">
            <v>220 kV SUB-STATION</v>
          </cell>
        </row>
      </sheetData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>
        <row r="1">
          <cell r="B1" t="str">
            <v>220 kV SUB-STATION</v>
          </cell>
        </row>
      </sheetData>
      <sheetData sheetId="8915">
        <row r="1">
          <cell r="B1" t="str">
            <v>220 kV SUB-STATION</v>
          </cell>
        </row>
      </sheetData>
      <sheetData sheetId="8916">
        <row r="1">
          <cell r="B1" t="str">
            <v>220 kV SUB-STATION</v>
          </cell>
        </row>
      </sheetData>
      <sheetData sheetId="8917">
        <row r="1">
          <cell r="B1" t="str">
            <v>220 kV SUB-STATION</v>
          </cell>
        </row>
      </sheetData>
      <sheetData sheetId="8918">
        <row r="1">
          <cell r="B1" t="str">
            <v>220 kV SUB-STATION</v>
          </cell>
        </row>
      </sheetData>
      <sheetData sheetId="8919">
        <row r="1">
          <cell r="B1" t="str">
            <v>220 kV SUB-STATION</v>
          </cell>
        </row>
      </sheetData>
      <sheetData sheetId="8920">
        <row r="1">
          <cell r="B1" t="str">
            <v>220 kV SUB-STATION</v>
          </cell>
        </row>
      </sheetData>
      <sheetData sheetId="8921">
        <row r="1">
          <cell r="B1" t="str">
            <v>220 kV SUB-STATION</v>
          </cell>
        </row>
      </sheetData>
      <sheetData sheetId="8922">
        <row r="1">
          <cell r="B1" t="str">
            <v>220 kV SUB-STATION</v>
          </cell>
        </row>
      </sheetData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>
        <row r="1">
          <cell r="B1" t="str">
            <v>220 kV SUB-STATION</v>
          </cell>
        </row>
      </sheetData>
      <sheetData sheetId="8938">
        <row r="1">
          <cell r="B1" t="str">
            <v>220 kV SUB-STATION</v>
          </cell>
        </row>
      </sheetData>
      <sheetData sheetId="8939">
        <row r="1">
          <cell r="B1" t="str">
            <v>220 kV SUB-STATION</v>
          </cell>
        </row>
      </sheetData>
      <sheetData sheetId="8940">
        <row r="1">
          <cell r="B1" t="str">
            <v>220 kV SUB-STATION</v>
          </cell>
        </row>
      </sheetData>
      <sheetData sheetId="8941">
        <row r="1">
          <cell r="B1" t="str">
            <v>220 kV SUB-STATION</v>
          </cell>
        </row>
      </sheetData>
      <sheetData sheetId="8942">
        <row r="1">
          <cell r="B1" t="str">
            <v>220 kV SUB-STATION</v>
          </cell>
        </row>
      </sheetData>
      <sheetData sheetId="8943">
        <row r="1">
          <cell r="B1" t="str">
            <v>220 kV SUB-STATION</v>
          </cell>
        </row>
      </sheetData>
      <sheetData sheetId="8944">
        <row r="1">
          <cell r="B1" t="str">
            <v>220 kV SUB-STATION</v>
          </cell>
        </row>
      </sheetData>
      <sheetData sheetId="8945">
        <row r="1">
          <cell r="B1" t="str">
            <v>220 kV SUB-STATION</v>
          </cell>
        </row>
      </sheetData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>
        <row r="1">
          <cell r="B1" t="str">
            <v>220 kV SUB-STATION</v>
          </cell>
        </row>
      </sheetData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>
        <row r="1">
          <cell r="B1" t="str">
            <v>220 kV SUB-STATION</v>
          </cell>
        </row>
      </sheetData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>
        <row r="1">
          <cell r="B1" t="str">
            <v>220 kV SUB-STATION</v>
          </cell>
        </row>
      </sheetData>
      <sheetData sheetId="8981">
        <row r="1">
          <cell r="B1" t="str">
            <v>220 kV SUB-STATION</v>
          </cell>
        </row>
      </sheetData>
      <sheetData sheetId="8982">
        <row r="1">
          <cell r="B1" t="str">
            <v>220 kV SUB-STATION</v>
          </cell>
        </row>
      </sheetData>
      <sheetData sheetId="8983">
        <row r="1">
          <cell r="B1" t="str">
            <v>220 kV SUB-STATION</v>
          </cell>
        </row>
      </sheetData>
      <sheetData sheetId="8984">
        <row r="1">
          <cell r="B1" t="str">
            <v>220 kV SUB-STATION</v>
          </cell>
        </row>
      </sheetData>
      <sheetData sheetId="8985">
        <row r="1">
          <cell r="B1" t="str">
            <v>220 kV SUB-STATION</v>
          </cell>
        </row>
      </sheetData>
      <sheetData sheetId="8986">
        <row r="1">
          <cell r="B1" t="str">
            <v>220 kV SUB-STATION</v>
          </cell>
        </row>
      </sheetData>
      <sheetData sheetId="8987">
        <row r="1">
          <cell r="B1" t="str">
            <v>220 kV SUB-STATION</v>
          </cell>
        </row>
      </sheetData>
      <sheetData sheetId="8988">
        <row r="1">
          <cell r="B1" t="str">
            <v>220 kV SUB-STATION</v>
          </cell>
        </row>
      </sheetData>
      <sheetData sheetId="8989">
        <row r="1">
          <cell r="B1" t="str">
            <v>220 kV SUB-STATION</v>
          </cell>
        </row>
      </sheetData>
      <sheetData sheetId="8990">
        <row r="1">
          <cell r="B1" t="str">
            <v>220 kV SUB-STATION</v>
          </cell>
        </row>
      </sheetData>
      <sheetData sheetId="8991"/>
      <sheetData sheetId="8992"/>
      <sheetData sheetId="8993"/>
      <sheetData sheetId="8994"/>
      <sheetData sheetId="8995">
        <row r="1">
          <cell r="B1" t="str">
            <v>220 kV SUB-STATION</v>
          </cell>
        </row>
      </sheetData>
      <sheetData sheetId="8996"/>
      <sheetData sheetId="8997"/>
      <sheetData sheetId="8998"/>
      <sheetData sheetId="8999"/>
      <sheetData sheetId="9000"/>
      <sheetData sheetId="9001"/>
      <sheetData sheetId="9002"/>
      <sheetData sheetId="9003">
        <row r="1">
          <cell r="B1" t="str">
            <v>220 kV SUB-STATION</v>
          </cell>
        </row>
      </sheetData>
      <sheetData sheetId="9004">
        <row r="1">
          <cell r="B1" t="str">
            <v>220 kV SUB-STATION</v>
          </cell>
        </row>
      </sheetData>
      <sheetData sheetId="9005">
        <row r="1">
          <cell r="B1" t="str">
            <v>220 kV SUB-STATION</v>
          </cell>
        </row>
      </sheetData>
      <sheetData sheetId="9006">
        <row r="1">
          <cell r="B1" t="str">
            <v>220 kV SUB-STATION</v>
          </cell>
        </row>
      </sheetData>
      <sheetData sheetId="9007">
        <row r="1">
          <cell r="B1" t="str">
            <v>220 kV SUB-STATION</v>
          </cell>
        </row>
      </sheetData>
      <sheetData sheetId="9008">
        <row r="1">
          <cell r="B1" t="str">
            <v>220 kV SUB-STATION</v>
          </cell>
        </row>
      </sheetData>
      <sheetData sheetId="9009">
        <row r="1">
          <cell r="B1" t="str">
            <v>220 kV SUB-STATION</v>
          </cell>
        </row>
      </sheetData>
      <sheetData sheetId="9010">
        <row r="1">
          <cell r="B1" t="str">
            <v>220 kV SUB-STATION</v>
          </cell>
        </row>
      </sheetData>
      <sheetData sheetId="9011">
        <row r="1">
          <cell r="B1" t="str">
            <v>220 kV SUB-STATION</v>
          </cell>
        </row>
      </sheetData>
      <sheetData sheetId="9012"/>
      <sheetData sheetId="9013"/>
      <sheetData sheetId="9014"/>
      <sheetData sheetId="9015"/>
      <sheetData sheetId="9016"/>
      <sheetData sheetId="9017"/>
      <sheetData sheetId="9018">
        <row r="1">
          <cell r="B1" t="str">
            <v>220 kV SUB-STATION</v>
          </cell>
        </row>
      </sheetData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>
        <row r="1">
          <cell r="B1" t="str">
            <v>220 kV SUB-STATION</v>
          </cell>
        </row>
      </sheetData>
      <sheetData sheetId="9117">
        <row r="1">
          <cell r="B1" t="str">
            <v>220 kV SUB-STATION</v>
          </cell>
        </row>
      </sheetData>
      <sheetData sheetId="9118">
        <row r="1">
          <cell r="B1" t="str">
            <v>220 kV SUB-STATION</v>
          </cell>
        </row>
      </sheetData>
      <sheetData sheetId="9119">
        <row r="1">
          <cell r="B1" t="str">
            <v>220 kV SUB-STATION</v>
          </cell>
        </row>
      </sheetData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>
        <row r="1">
          <cell r="B1" t="str">
            <v>220 kV SUB-STATION</v>
          </cell>
        </row>
      </sheetData>
      <sheetData sheetId="9140">
        <row r="1">
          <cell r="B1" t="str">
            <v>220 kV SUB-STATION</v>
          </cell>
        </row>
      </sheetData>
      <sheetData sheetId="9141">
        <row r="1">
          <cell r="B1" t="str">
            <v>220 kV SUB-STATION</v>
          </cell>
        </row>
      </sheetData>
      <sheetData sheetId="9142">
        <row r="1">
          <cell r="B1" t="str">
            <v>220 kV SUB-STATION</v>
          </cell>
        </row>
      </sheetData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>
        <row r="1">
          <cell r="B1" t="str">
            <v>220 kV SUB-STATION</v>
          </cell>
        </row>
      </sheetData>
      <sheetData sheetId="9186">
        <row r="1">
          <cell r="B1" t="str">
            <v>220 kV SUB-STATION</v>
          </cell>
        </row>
      </sheetData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>
        <row r="1">
          <cell r="B1" t="str">
            <v>220 kV SUB-STATION</v>
          </cell>
        </row>
      </sheetData>
      <sheetData sheetId="9209">
        <row r="1">
          <cell r="B1" t="str">
            <v>220 kV SUB-STATION</v>
          </cell>
        </row>
      </sheetData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>
        <row r="1">
          <cell r="B1" t="str">
            <v>220 kV SUB-STATION</v>
          </cell>
        </row>
      </sheetData>
      <sheetData sheetId="9224">
        <row r="1">
          <cell r="B1" t="str">
            <v>220 kV SUB-STATION</v>
          </cell>
        </row>
      </sheetData>
      <sheetData sheetId="9225">
        <row r="1">
          <cell r="B1" t="str">
            <v>220 kV SUB-STATION</v>
          </cell>
        </row>
      </sheetData>
      <sheetData sheetId="9226">
        <row r="1">
          <cell r="B1" t="str">
            <v>220 kV SUB-STATION</v>
          </cell>
        </row>
      </sheetData>
      <sheetData sheetId="9227">
        <row r="1">
          <cell r="B1" t="str">
            <v>220 kV SUB-STATION</v>
          </cell>
        </row>
      </sheetData>
      <sheetData sheetId="9228">
        <row r="1">
          <cell r="B1" t="str">
            <v>220 kV SUB-STATION</v>
          </cell>
        </row>
      </sheetData>
      <sheetData sheetId="9229">
        <row r="1">
          <cell r="B1" t="str">
            <v>220 kV SUB-STATION</v>
          </cell>
        </row>
      </sheetData>
      <sheetData sheetId="9230">
        <row r="1">
          <cell r="B1" t="str">
            <v>220 kV SUB-STATION</v>
          </cell>
        </row>
      </sheetData>
      <sheetData sheetId="9231">
        <row r="1">
          <cell r="B1" t="str">
            <v>220 kV SUB-STATION</v>
          </cell>
        </row>
      </sheetData>
      <sheetData sheetId="9232"/>
      <sheetData sheetId="9233"/>
      <sheetData sheetId="9234"/>
      <sheetData sheetId="9235"/>
      <sheetData sheetId="9236"/>
      <sheetData sheetId="9237"/>
      <sheetData sheetId="9238">
        <row r="1">
          <cell r="B1" t="str">
            <v>220 kV SUB-STATION</v>
          </cell>
        </row>
      </sheetData>
      <sheetData sheetId="9239"/>
      <sheetData sheetId="9240"/>
      <sheetData sheetId="9241"/>
      <sheetData sheetId="9242"/>
      <sheetData sheetId="9243"/>
      <sheetData sheetId="9244"/>
      <sheetData sheetId="9245"/>
      <sheetData sheetId="9246">
        <row r="1">
          <cell r="B1" t="str">
            <v>220 kV SUB-STATION</v>
          </cell>
        </row>
      </sheetData>
      <sheetData sheetId="9247">
        <row r="1">
          <cell r="B1" t="str">
            <v>220 kV SUB-STATION</v>
          </cell>
        </row>
      </sheetData>
      <sheetData sheetId="9248">
        <row r="1">
          <cell r="B1" t="str">
            <v>220 kV SUB-STATION</v>
          </cell>
        </row>
      </sheetData>
      <sheetData sheetId="9249">
        <row r="1">
          <cell r="B1" t="str">
            <v>220 kV SUB-STATION</v>
          </cell>
        </row>
      </sheetData>
      <sheetData sheetId="9250">
        <row r="1">
          <cell r="B1" t="str">
            <v>220 kV SUB-STATION</v>
          </cell>
        </row>
      </sheetData>
      <sheetData sheetId="9251">
        <row r="1">
          <cell r="B1" t="str">
            <v>220 kV SUB-STATION</v>
          </cell>
        </row>
      </sheetData>
      <sheetData sheetId="9252">
        <row r="1">
          <cell r="B1" t="str">
            <v>220 kV SUB-STATION</v>
          </cell>
        </row>
      </sheetData>
      <sheetData sheetId="9253">
        <row r="1">
          <cell r="B1" t="str">
            <v>220 kV SUB-STATION</v>
          </cell>
        </row>
      </sheetData>
      <sheetData sheetId="9254">
        <row r="1">
          <cell r="B1" t="str">
            <v>220 kV SUB-STATION</v>
          </cell>
        </row>
      </sheetData>
      <sheetData sheetId="9255"/>
      <sheetData sheetId="9256"/>
      <sheetData sheetId="9257"/>
      <sheetData sheetId="9258"/>
      <sheetData sheetId="9259"/>
      <sheetData sheetId="9260"/>
      <sheetData sheetId="9261">
        <row r="1">
          <cell r="B1" t="str">
            <v>220 kV SUB-STATION</v>
          </cell>
        </row>
      </sheetData>
      <sheetData sheetId="9262"/>
      <sheetData sheetId="9263"/>
      <sheetData sheetId="9264"/>
      <sheetData sheetId="9265"/>
      <sheetData sheetId="9266">
        <row r="1">
          <cell r="B1" t="str">
            <v>220 kV SUB-STATION</v>
          </cell>
        </row>
      </sheetData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>
        <row r="1">
          <cell r="B1" t="str">
            <v>220 kV SUB-STATION</v>
          </cell>
        </row>
      </sheetData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 refreshError="1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/>
      <sheetData sheetId="9338"/>
      <sheetData sheetId="9339" refreshError="1"/>
      <sheetData sheetId="9340" refreshError="1"/>
      <sheetData sheetId="9341" refreshError="1"/>
      <sheetData sheetId="9342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/>
      <sheetData sheetId="9360"/>
      <sheetData sheetId="9361"/>
      <sheetData sheetId="9362">
        <row r="1">
          <cell r="B1" t="str">
            <v>220 kV SUB-STATION</v>
          </cell>
        </row>
      </sheetData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>
        <row r="1">
          <cell r="B1" t="str">
            <v>220 kV SUB-STATION</v>
          </cell>
        </row>
      </sheetData>
      <sheetData sheetId="9451"/>
      <sheetData sheetId="9452"/>
      <sheetData sheetId="9453"/>
      <sheetData sheetId="9454"/>
      <sheetData sheetId="9455"/>
      <sheetData sheetId="9456">
        <row r="1">
          <cell r="B1" t="str">
            <v>220 kV SUB-STATION</v>
          </cell>
        </row>
      </sheetData>
      <sheetData sheetId="9457"/>
      <sheetData sheetId="9458"/>
      <sheetData sheetId="9459"/>
      <sheetData sheetId="9460"/>
      <sheetData sheetId="9461">
        <row r="1">
          <cell r="B1" t="str">
            <v>220 kV SUB-STATION</v>
          </cell>
        </row>
      </sheetData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Plastering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Hard Finish"/>
      <sheetName val="Labor bill Water proofing"/>
      <sheetName val="Labor bill MS items"/>
      <sheetName val="Labor Painting"/>
      <sheetName val="Staff Acco."/>
      <sheetName val="Labor bills 22.11.06"/>
      <sheetName val="Labor_abs-PW"/>
      <sheetName val="Labor_abs-NMR"/>
      <sheetName val="Labor_bill_-_Plastering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Hard_Finish"/>
      <sheetName val="Labor_bill_Water_proofing"/>
      <sheetName val="Labor_bill_MS_items"/>
      <sheetName val="Labor_Painting"/>
      <sheetName val="Staff_Acco_"/>
      <sheetName val="Labor_bills_22_11_06"/>
      <sheetName val="Boq"/>
      <sheetName val="Build-up"/>
      <sheetName val="GUT"/>
      <sheetName val="RA-markate"/>
      <sheetName val="sept-plan"/>
      <sheetName val="key dates"/>
      <sheetName val="Actuals"/>
      <sheetName val="Summ"/>
      <sheetName val="PROJECT BRI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Q-Ext  "/>
      <sheetName val="Data"/>
      <sheetName val="Sheet1"/>
      <sheetName val="std"/>
      <sheetName val="RA_EIL"/>
      <sheetName val="RA_MKT_QUOTE"/>
      <sheetName val="RECAPITULATION"/>
      <sheetName val="Bank Guarantee"/>
      <sheetName val="AutoOpen Stub Data"/>
      <sheetName val="Design"/>
      <sheetName val="Guidelines"/>
      <sheetName val="final abstract"/>
      <sheetName val="Basic Rates"/>
      <sheetName val="Fin Sum"/>
      <sheetName val="BS Schedules"/>
      <sheetName val="Break up Sheet"/>
      <sheetName val="Rate analysis"/>
      <sheetName val="RawMatCost"/>
      <sheetName val="factors"/>
      <sheetName val="A-General"/>
      <sheetName val="COLUMN"/>
      <sheetName val="p&amp;m"/>
      <sheetName val="NC"/>
      <sheetName val="Slab"/>
      <sheetName val="STP"/>
      <sheetName val="Blr hire"/>
      <sheetName val="Field Values"/>
      <sheetName val="PR Standards Technopark"/>
      <sheetName val="Labor_abs-PW6"/>
      <sheetName val="Labor_abs-NMR6"/>
      <sheetName val="Labor_bill_-_Plastering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Hard_Finish6"/>
      <sheetName val="Labor_bill_Water_proofing6"/>
      <sheetName val="Labor_bill_MS_items6"/>
      <sheetName val="Labor_Painting6"/>
      <sheetName val="Staff_Acco_6"/>
      <sheetName val="Labor_bills_22_11_066"/>
      <sheetName val="key_dates5"/>
      <sheetName val="PROJECT_BRIEF5"/>
      <sheetName val="11B_5"/>
      <sheetName val="BQ-Ext__5"/>
      <sheetName val="Bank_Guarantee5"/>
      <sheetName val="AutoOpen_Stub_Data5"/>
      <sheetName val="final_abstract5"/>
      <sheetName val="Basic_Rates5"/>
      <sheetName val="Fin_Sum5"/>
      <sheetName val="BS_Schedules5"/>
      <sheetName val="Break_up_Sheet5"/>
      <sheetName val="Rate_analysis5"/>
      <sheetName val="Labor_abs-PW4"/>
      <sheetName val="Labor_abs-NMR4"/>
      <sheetName val="Labor_bill_-_Plastering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Hard_Finish4"/>
      <sheetName val="Labor_bill_Water_proofing4"/>
      <sheetName val="Labor_bill_MS_items4"/>
      <sheetName val="Labor_Painting4"/>
      <sheetName val="Staff_Acco_4"/>
      <sheetName val="Labor_bills_22_11_064"/>
      <sheetName val="key_dates3"/>
      <sheetName val="PROJECT_BRIEF3"/>
      <sheetName val="11B_3"/>
      <sheetName val="BQ-Ext__3"/>
      <sheetName val="Bank_Guarantee3"/>
      <sheetName val="AutoOpen_Stub_Data3"/>
      <sheetName val="final_abstract3"/>
      <sheetName val="Basic_Rates3"/>
      <sheetName val="Fin_Sum3"/>
      <sheetName val="BS_Schedules3"/>
      <sheetName val="Break_up_Sheet3"/>
      <sheetName val="Rate_analysis3"/>
      <sheetName val="Labor_abs-PW3"/>
      <sheetName val="Labor_abs-NMR3"/>
      <sheetName val="Labor_bill_-_Plastering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Hard_Finish3"/>
      <sheetName val="Labor_bill_Water_proofing3"/>
      <sheetName val="Labor_bill_MS_items3"/>
      <sheetName val="Labor_Painting3"/>
      <sheetName val="Staff_Acco_3"/>
      <sheetName val="Labor_bills_22_11_063"/>
      <sheetName val="key_dates2"/>
      <sheetName val="PROJECT_BRIEF2"/>
      <sheetName val="11B_2"/>
      <sheetName val="BQ-Ext__2"/>
      <sheetName val="Bank_Guarantee2"/>
      <sheetName val="AutoOpen_Stub_Data2"/>
      <sheetName val="final_abstract2"/>
      <sheetName val="Basic_Rates2"/>
      <sheetName val="Fin_Sum2"/>
      <sheetName val="BS_Schedules2"/>
      <sheetName val="Break_up_Sheet2"/>
      <sheetName val="Rate_analysis2"/>
      <sheetName val="Labor_abs-PW1"/>
      <sheetName val="Labor_abs-NMR1"/>
      <sheetName val="Labor_bill_-_Plastering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Hard_Finish1"/>
      <sheetName val="Labor_bill_Water_proofing1"/>
      <sheetName val="Labor_bill_MS_items1"/>
      <sheetName val="Labor_Painting1"/>
      <sheetName val="Staff_Acco_1"/>
      <sheetName val="Labor_bills_22_11_061"/>
      <sheetName val="key_dates"/>
      <sheetName val="PROJECT_BRIEF"/>
      <sheetName val="11B_"/>
      <sheetName val="BQ-Ext__"/>
      <sheetName val="Bank_Guarantee"/>
      <sheetName val="AutoOpen_Stub_Data"/>
      <sheetName val="final_abstract"/>
      <sheetName val="Basic_Rates"/>
      <sheetName val="Fin_Sum"/>
      <sheetName val="BS_Schedules"/>
      <sheetName val="Break_up_Sheet"/>
      <sheetName val="Rate_analysis"/>
      <sheetName val="Blr_hire"/>
      <sheetName val="Labor_abs-PW2"/>
      <sheetName val="Labor_abs-NMR2"/>
      <sheetName val="Labor_bill_-_Plastering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Hard_Finish2"/>
      <sheetName val="Labor_bill_Water_proofing2"/>
      <sheetName val="Labor_bill_MS_items2"/>
      <sheetName val="Labor_Painting2"/>
      <sheetName val="Staff_Acco_2"/>
      <sheetName val="Labor_bills_22_11_062"/>
      <sheetName val="key_dates1"/>
      <sheetName val="PROJECT_BRIEF1"/>
      <sheetName val="11B_1"/>
      <sheetName val="BQ-Ext__1"/>
      <sheetName val="Bank_Guarantee1"/>
      <sheetName val="AutoOpen_Stub_Data1"/>
      <sheetName val="final_abstract1"/>
      <sheetName val="Basic_Rates1"/>
      <sheetName val="Fin_Sum1"/>
      <sheetName val="BS_Schedules1"/>
      <sheetName val="Break_up_Sheet1"/>
      <sheetName val="Rate_analysis1"/>
      <sheetName val="Blr_hire1"/>
      <sheetName val="Blr_hire2"/>
      <sheetName val="Labor_abs-PW5"/>
      <sheetName val="Labor_abs-NMR5"/>
      <sheetName val="Labor_bill_-_Plastering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Hard_Finish5"/>
      <sheetName val="Labor_bill_Water_proofing5"/>
      <sheetName val="Labor_bill_MS_items5"/>
      <sheetName val="Labor_Painting5"/>
      <sheetName val="Staff_Acco_5"/>
      <sheetName val="Labor_bills_22_11_065"/>
      <sheetName val="key_dates4"/>
      <sheetName val="PROJECT_BRIEF4"/>
      <sheetName val="11B_4"/>
      <sheetName val="BQ-Ext__4"/>
      <sheetName val="Bank_Guarantee4"/>
      <sheetName val="AutoOpen_Stub_Data4"/>
      <sheetName val="final_abstract4"/>
      <sheetName val="Basic_Rates4"/>
      <sheetName val="Fin_Sum4"/>
      <sheetName val="BS_Schedules4"/>
      <sheetName val="Break_up_Sheet4"/>
      <sheetName val="Rate_analysis4"/>
      <sheetName val="Structure Bills Qty"/>
      <sheetName val="Boq Block A"/>
      <sheetName val="Block 02, Staircace &amp; lift head"/>
      <sheetName val="ridgewood"/>
      <sheetName val="Footings"/>
      <sheetName val="BASIS -DEC 08"/>
      <sheetName val="FitOutConfCentre"/>
      <sheetName val="CCTV_EST1"/>
      <sheetName val="97-98"/>
      <sheetName val="discounts_XP140"/>
      <sheetName val="Labor_abs-PW7"/>
      <sheetName val="Labor_abs-NMR7"/>
      <sheetName val="Labor_bill_-_Plastering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Hard_Finish7"/>
      <sheetName val="Labor_bill_Water_proofing7"/>
      <sheetName val="Labor_bill_MS_items7"/>
      <sheetName val="Labor_Painting7"/>
      <sheetName val="Staff_Acco_7"/>
      <sheetName val="Labor_bills_22_11_067"/>
      <sheetName val="key_dates6"/>
      <sheetName val="PROJECT_BRIEF6"/>
      <sheetName val="11B_6"/>
      <sheetName val="BQ-Ext__6"/>
      <sheetName val="Bank_Guarantee6"/>
      <sheetName val="AutoOpen_Stub_Data6"/>
      <sheetName val="final_abstract6"/>
      <sheetName val="Basic_Rates6"/>
      <sheetName val="Fin_Sum6"/>
      <sheetName val="BS_Schedules6"/>
      <sheetName val="Break_up_Sheet6"/>
      <sheetName val="Rate_analysis6"/>
      <sheetName val="Blr_hire3"/>
      <sheetName val="Field_Values"/>
      <sheetName val="PR_Standards_Technopark"/>
      <sheetName val="Structure_Bills_Qty"/>
      <sheetName val="Boq_Block_A"/>
      <sheetName val="Block_02,_Staircace_&amp;_lift_head"/>
      <sheetName val="labour coeff"/>
      <sheetName val="Pivots"/>
      <sheetName val="RES-PLANNING"/>
      <sheetName val="Civil Boq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BASIS_-DEC_08"/>
      <sheetName val="Datas"/>
      <sheetName val="% prog figs -u5 and total"/>
      <sheetName val="rc01"/>
      <sheetName val="Cover"/>
      <sheetName val="Concrete"/>
      <sheetName val="BOQ fire proofing"/>
      <sheetName val="Rate An"/>
      <sheetName val="7 Other Costs"/>
      <sheetName val="IO LIST"/>
      <sheetName val="Detailed Summary (5)"/>
      <sheetName val="Sheet3 (2)"/>
      <sheetName val="basic-data"/>
      <sheetName val="mem-property"/>
      <sheetName val="Intro"/>
      <sheetName val="INPUT SHEET"/>
      <sheetName val="List"/>
      <sheetName val="7IFS-5A"/>
      <sheetName val="E_Summary"/>
      <sheetName val="D_Cntnts"/>
      <sheetName val="BQ"/>
      <sheetName val="PROJECT BRIEF(EX.NEW)"/>
      <sheetName val="HV SWITCHGEAR"/>
      <sheetName val="CABLE DATA"/>
      <sheetName val="Summary_Bank"/>
      <sheetName val="Database"/>
      <sheetName val="schedule nos"/>
      <sheetName val="Set"/>
      <sheetName val="beam-reinft-IIInd floor"/>
      <sheetName val="WT-LIST"/>
      <sheetName val="horizontal"/>
      <sheetName val="Control"/>
      <sheetName val="Civil Works"/>
      <sheetName val="BHANDUP"/>
      <sheetName val="BS, PL, SCH 96"/>
      <sheetName val="SCHEDULE"/>
      <sheetName val="Mat.-Rates"/>
      <sheetName val="FINOLEX"/>
      <sheetName val="PCC"/>
      <sheetName val="sumary"/>
      <sheetName val="shuttering"/>
      <sheetName val="Channel Contribution Analysis"/>
      <sheetName val="analysis"/>
      <sheetName val="AK-Offertstammblatt"/>
      <sheetName val="purpose&amp;input"/>
      <sheetName val="opd"/>
      <sheetName val="dummy"/>
      <sheetName val="#REF!"/>
      <sheetName val="S1BOQ_P.8~P.21"/>
      <sheetName val="A(Rev.3)"/>
      <sheetName val="Annex"/>
      <sheetName val="Interface_ISC"/>
      <sheetName val="Electrical"/>
      <sheetName val="SEW4"/>
      <sheetName val="Cash Flow Working"/>
      <sheetName val="MECHANICAL"/>
      <sheetName val="T&amp;M"/>
      <sheetName val="Projects"/>
      <sheetName val="Parameter"/>
      <sheetName val="1_Project_Profile"/>
      <sheetName val="DETAILED  BOQ"/>
      <sheetName val="노임단가"/>
      <sheetName val="CHIFLET"/>
      <sheetName val="CABLERET"/>
      <sheetName val="Cul_detail"/>
      <sheetName val="BOQ_SERENO"/>
      <sheetName val="lc 11"/>
      <sheetName val="lc 21"/>
      <sheetName val="Abstract"/>
      <sheetName val="Beams "/>
      <sheetName val="switch"/>
      <sheetName val="conc-foot-gradeslab"/>
      <sheetName val="G.1-AV SYSTEM"/>
      <sheetName val="BOQ Distribution"/>
      <sheetName val="macros"/>
      <sheetName val=" S-DIV02-CONCRETE"/>
      <sheetName val="M&amp;A D"/>
      <sheetName val="M&amp;A E"/>
      <sheetName val="M&amp;A G"/>
      <sheetName val="Names&amp;Cases"/>
      <sheetName val="costing sheet"/>
      <sheetName val="Delhi"/>
      <sheetName val="Channel_Contribution_Analysis"/>
      <sheetName val="Detailed_Summary_(5)"/>
      <sheetName val="Sheet3_(2)"/>
      <sheetName val="schedule_nos"/>
      <sheetName val="beam-reinft-IIInd_floor"/>
      <sheetName val="Civil_Works"/>
      <sheetName val="PROJECT_BRIEF(EX_NEW)"/>
      <sheetName val="HV_SWITCHGEAR"/>
      <sheetName val="CABLE_DATA"/>
      <sheetName val="BS,_PL,_SCH_96"/>
      <sheetName val="Mat_-Rates"/>
      <sheetName val="LOOSE FURNITURE"/>
      <sheetName val="目录"/>
      <sheetName val="RA_markate"/>
      <sheetName val="Cash Flow"/>
      <sheetName val="Definitions"/>
      <sheetName val="Data sheet"/>
      <sheetName val="Micro"/>
      <sheetName val="Macro"/>
      <sheetName val="Scaff-Rose"/>
      <sheetName val="girder"/>
      <sheetName val="細目"/>
      <sheetName val="Supplier"/>
      <sheetName val="Publicbuilding"/>
      <sheetName val="INPUT_SHEET"/>
      <sheetName val="THK"/>
      <sheetName val="Rekap"/>
      <sheetName val="Oustanding Balances"/>
      <sheetName val="MASTER - MARCH"/>
      <sheetName val="12"/>
      <sheetName val="XREF"/>
      <sheetName val="Wag&amp;Sal"/>
      <sheetName val="Lease rents"/>
      <sheetName val="rcc( sub)"/>
      <sheetName val="TB"/>
      <sheetName val="bs"/>
      <sheetName val="SP Break Up"/>
      <sheetName val="Quotation"/>
      <sheetName val="Budget_CF - Overall"/>
      <sheetName val="Summary_CFA"/>
      <sheetName val="Sheet2"/>
      <sheetName val="S1BOQ"/>
      <sheetName val="Pay_Sep06"/>
      <sheetName val="Project Budget Worksheet"/>
      <sheetName val="pri-com"/>
      <sheetName val="dBase"/>
      <sheetName val="Lookup data"/>
      <sheetName val="10. &amp; 11. Rate Code &amp; BQ"/>
      <sheetName val="Base data Security Procedures"/>
      <sheetName val="PRICE COMP"/>
      <sheetName val="p1-costg"/>
      <sheetName val="KP1590_E"/>
      <sheetName val="13. Steel - Ratio"/>
      <sheetName val="cover page"/>
      <sheetName val="Basement Budget"/>
      <sheetName val="Cashflow projection"/>
      <sheetName val="gen"/>
      <sheetName val="costing_ESDV"/>
      <sheetName val="costing_FE"/>
      <sheetName val="costing_Misc"/>
      <sheetName val="costing_MOV"/>
      <sheetName val="costing_Press"/>
      <sheetName val="4K - (6a) Non Manual Breakdown"/>
      <sheetName val="Fill this out first..."/>
      <sheetName val="Builtup Area"/>
      <sheetName val="MA"/>
      <sheetName val="RateAnalysis"/>
      <sheetName val="Introduction"/>
      <sheetName val="Main-Material"/>
      <sheetName val="Basic Rate"/>
      <sheetName val="Measurment"/>
      <sheetName val="MASTER_RATE ANALYSIS"/>
      <sheetName val="Materials Cost(PCC)"/>
      <sheetName val="SHORT LIST"/>
      <sheetName val="NR-PS-CL P1-MEP-0000"/>
      <sheetName val="Design Devmt"/>
      <sheetName val="AOR"/>
      <sheetName val="Demand"/>
      <sheetName val="Occ"/>
      <sheetName val="tender allowances"/>
      <sheetName val="Hardfinishes-Contemporary"/>
      <sheetName val="grsummary"/>
      <sheetName val="Register"/>
      <sheetName val="Notes"/>
      <sheetName val="CERTIFICATE"/>
      <sheetName val="SHORT_LIST"/>
      <sheetName val="NR-PS-CL_P1-MEP-0000"/>
      <sheetName val="Design_Devmt"/>
      <sheetName val="BOQ_Distribution"/>
      <sheetName val="tender_allowances"/>
      <sheetName val="Field_Values1"/>
      <sheetName val="PR_Standards_Technopark1"/>
      <sheetName val="BASIS_-DEC_081"/>
      <sheetName val="SHORT_LIST1"/>
      <sheetName val="CABLE_DATA1"/>
      <sheetName val="NR-PS-CL_P1-MEP-00001"/>
      <sheetName val="PROJECT_BRIEF(EX_NEW)1"/>
      <sheetName val="Design_Devmt1"/>
      <sheetName val="BOQ_Distribution1"/>
      <sheetName val="tender_allowances1"/>
      <sheetName val="Site Expenses"/>
      <sheetName val="Assumptions"/>
      <sheetName val="C9901"/>
      <sheetName val="MPR_PA_1"/>
      <sheetName val="CL MEP -VOL 3"/>
      <sheetName val="Comments"/>
      <sheetName val="POWER"/>
      <sheetName val="EATON SUMMARY"/>
      <sheetName val="Master Equipment List"/>
      <sheetName val="Scatter"/>
      <sheetName val="Site_Expenses"/>
      <sheetName val="Day work"/>
      <sheetName val="SUM"/>
      <sheetName val="Raw Data"/>
      <sheetName val="Summary Transformers"/>
      <sheetName val="Field_Values2"/>
      <sheetName val="PR_Standards_Technopark2"/>
      <sheetName val="BASIS_-DEC_082"/>
      <sheetName val="SHORT_LIST2"/>
      <sheetName val="CABLE_DATA2"/>
      <sheetName val="NR-PS-CL_P1-MEP-00002"/>
      <sheetName val="PROJECT_BRIEF(EX_NEW)2"/>
      <sheetName val="Design_Devmt2"/>
      <sheetName val="BOQ_Distribution2"/>
      <sheetName val="tender_allowances2"/>
      <sheetName val="%_prog_figs_-u5_and_total"/>
      <sheetName val="BOQ_fire_proofing"/>
      <sheetName val="Site_Expenses1"/>
      <sheetName val="CL_MEP_-VOL_3"/>
      <sheetName val="EATON_SUMMARY"/>
      <sheetName val="Master_Equipment_List"/>
      <sheetName val="DETAILED__BOQ"/>
      <sheetName val="Day_work"/>
      <sheetName val="Raw_Data"/>
      <sheetName val="Cash_Flow_Working"/>
      <sheetName val="_S-DIV02-CONCRETE"/>
      <sheetName val="M&amp;A_D"/>
      <sheetName val="M&amp;A_E"/>
      <sheetName val="M&amp;A_G"/>
      <sheetName val="Rate_An"/>
      <sheetName val="Summary_Transformers"/>
      <sheetName val="Summary"/>
      <sheetName val="Siteworks"/>
      <sheetName val="Summary:Siteworks"/>
      <sheetName val="Inter unit set off"/>
      <sheetName val="P Distribution  Detail"/>
      <sheetName val="CALCULATIONS"/>
      <sheetName val="hr"/>
      <sheetName val="Sch 1-11"/>
      <sheetName val="Challan"/>
      <sheetName val="Schedules"/>
      <sheetName val="Summary year Plan"/>
      <sheetName val="pukhraj (HUF)"/>
      <sheetName val="149"/>
      <sheetName val="Legal Risk Analysis"/>
      <sheetName val="keyword"/>
      <sheetName val="Final Bill of Material"/>
      <sheetName val="Pile cap"/>
      <sheetName val="Settings"/>
      <sheetName val="9"/>
      <sheetName val="Arch"/>
      <sheetName val="upa"/>
      <sheetName val="office"/>
      <sheetName val="Lab"/>
      <sheetName val="BOQ_Direct_selling cost"/>
      <sheetName val="BFS"/>
      <sheetName val="strand"/>
      <sheetName val="KQ Cost Controlling"/>
      <sheetName val="KQ Appropriation"/>
      <sheetName val="M"/>
      <sheetName val="N"/>
      <sheetName val="2days16-19-22-23-24-26-27-28"/>
      <sheetName val="FT-05-02IsoBOM"/>
      <sheetName val="SCHEDULE (9)"/>
      <sheetName val="complexall"/>
      <sheetName val="MH(on site)"/>
      <sheetName val="site fab&amp;ernstr"/>
      <sheetName val="RCC,Ret. Wall"/>
      <sheetName val="ABBR"/>
      <sheetName val="Branch Power"/>
      <sheetName val="Distrib"/>
      <sheetName val="Emergency"/>
      <sheetName val="Equipment"/>
      <sheetName val="Lighting"/>
      <sheetName val="LOOSE_FURNITURE"/>
      <sheetName val="Civil_Works1"/>
      <sheetName val="LOOSE_FURNITURE1"/>
      <sheetName val=" "/>
      <sheetName val="TBAL9697 -group wise  sdpl"/>
      <sheetName val="Driveway Beams"/>
      <sheetName val="INTSHEET"/>
      <sheetName val="INTSHEET3"/>
      <sheetName val="1.1 - Capital"/>
      <sheetName val="Cashflows"/>
      <sheetName val="GM &amp; TA"/>
      <sheetName val="lookups"/>
      <sheetName val="ref"/>
      <sheetName val="Costing"/>
      <sheetName val="RA_MKT_INTERIOR"/>
      <sheetName val="Job Data"/>
      <sheetName val="D5"/>
      <sheetName val="D5-P&amp;L"/>
      <sheetName val="Model (Not Merged)"/>
      <sheetName val="Results"/>
      <sheetName val="PLGroupings"/>
      <sheetName val="Lines (1 - 1)"/>
      <sheetName val="11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6"/>
      <sheetName val="8"/>
      <sheetName val="Ra  stair"/>
      <sheetName val="PRICING"/>
      <sheetName val="P&amp;LSum"/>
      <sheetName val="crews"/>
      <sheetName val="Cost summary"/>
      <sheetName val="two way-1"/>
      <sheetName val="Sump"/>
      <sheetName val="sheet6"/>
      <sheetName val="Lead"/>
      <sheetName val="MN T.B."/>
      <sheetName val="BLOCK-A (MEA.SHEET)"/>
      <sheetName val="Internet"/>
      <sheetName val="SITE OVERHEADS"/>
      <sheetName val="HV_SWITCHGEAR1"/>
      <sheetName val="Detailed_Summary_(5)1"/>
      <sheetName val="Sheet3_(2)1"/>
      <sheetName val="Civil_Boq"/>
      <sheetName val="Data_sheet"/>
      <sheetName val="Mat_-Rates1"/>
      <sheetName val="schedule_nos1"/>
      <sheetName val="beam-reinft-IIInd_floor1"/>
      <sheetName val="Channel_Contribution_Analysis1"/>
      <sheetName val="Structure_Bills_Qty1"/>
      <sheetName val="BS,_PL,_SCH_961"/>
      <sheetName val="INPUT_SHEET1"/>
      <sheetName val="SP_Break_Up"/>
      <sheetName val="Budget_CF_-_Overall"/>
      <sheetName val="Cash_Flow"/>
      <sheetName val="Final_Bill_of_Material"/>
      <sheetName val="Project_Budget_Worksheet"/>
      <sheetName val="Beams_"/>
      <sheetName val="labour_coeff"/>
      <sheetName val="S1BOQ_P_8~P_21"/>
      <sheetName val="A(Rev_3)"/>
      <sheetName val="G_1-AV_SYSTEM"/>
      <sheetName val="7_Other_Costs"/>
      <sheetName val="IO_LIST"/>
      <sheetName val="lc_11"/>
      <sheetName val="lc_21"/>
      <sheetName val="costing_sheet"/>
      <sheetName val="Oustanding_Balances"/>
      <sheetName val="MASTER_-_MARCH"/>
      <sheetName val="Branch_Power"/>
      <sheetName val="1_1_-_Capital"/>
      <sheetName val="Basic_Rate"/>
      <sheetName val="Base_data_Security_Procedures"/>
      <sheetName val="Lookup_data"/>
      <sheetName val="10__&amp;_11__Rate_Code_&amp;_BQ"/>
      <sheetName val="PRICE_COMP"/>
      <sheetName val="SITE_OVERHEADS"/>
      <sheetName val="13__Steel_-_Ratio"/>
      <sheetName val="cover_page"/>
      <sheetName val="Basement_Budget"/>
      <sheetName val="Pile_cap"/>
      <sheetName val="Legal_Risk_Analysis"/>
      <sheetName val="BOQ_Direct_selling_cost"/>
      <sheetName val="SCHEDULE_(9)"/>
      <sheetName val="TBAL9697_-group_wise__sdpl"/>
      <sheetName val="Driveway_Beams"/>
      <sheetName val="MH(on_site)"/>
      <sheetName val="site_fab&amp;ernstr"/>
      <sheetName val="MN_T_B_"/>
      <sheetName val="BLOCK-A_(MEA_SHEET)"/>
      <sheetName val="Consolidated"/>
      <sheetName val="BalanceSheet"/>
      <sheetName val="PRECAST lightconc-II"/>
      <sheetName val="cubes_M20"/>
      <sheetName val="Occ, Other Rev, Exp, Dispo"/>
      <sheetName val="FLOOR beam design"/>
      <sheetName val="material "/>
      <sheetName val="Brickwork "/>
      <sheetName val="First Floor "/>
      <sheetName val="Name List"/>
      <sheetName val="RCC,Ret__Wall"/>
      <sheetName val="Mat_Cost"/>
      <sheetName val="電気設備表"/>
      <sheetName val="RFP002"/>
      <sheetName val="Civil_Works2"/>
      <sheetName val="LOOSE_FURNITURE2"/>
      <sheetName val="Occ,_Other_Rev,_Exp,_Dispo"/>
      <sheetName val="GM_&amp;_TA"/>
      <sheetName val="PRECAST_lightconc-II"/>
      <sheetName val="Cashflow"/>
      <sheetName val="Leg 1-1"/>
      <sheetName val="%_prog_figs_-u5_and_total1"/>
      <sheetName val="BOQ_fire_proofing1"/>
      <sheetName val="B'Sheet"/>
      <sheetName val="Asmp"/>
      <sheetName val="RAJU ASSO"/>
      <sheetName val="Dels"/>
      <sheetName val="Cable-data"/>
      <sheetName val="Detailed Summary (3)"/>
      <sheetName val="Cd"/>
      <sheetName val="Cs"/>
      <sheetName val="CPIPE"/>
      <sheetName val="CPIPE 1"/>
      <sheetName val="Config"/>
      <sheetName val="Break Dw"/>
      <sheetName val="SOA"/>
      <sheetName val="Podium Areas"/>
      <sheetName val="s"/>
      <sheetName val="area statement"/>
      <sheetName val="Headings"/>
      <sheetName val="CFForecast detail"/>
      <sheetName val="FORM7"/>
      <sheetName val="Main Sheet"/>
      <sheetName val="ESTIMATE"/>
      <sheetName val="Unit cost- Drain-Protection-1 "/>
      <sheetName val="Designs"/>
      <sheetName val="NLD - Assum"/>
      <sheetName val="Detailed_Summary_(5)2"/>
      <sheetName val="Sheet3_(2)2"/>
      <sheetName val="schedule_nos2"/>
      <sheetName val="beam-reinft-IIInd_floor2"/>
      <sheetName val="HV_SWITCHGEAR2"/>
      <sheetName val="Mat_-Rates2"/>
      <sheetName val="Structure_Bills_Qty2"/>
      <sheetName val="Channel_Contribution_Analysis2"/>
      <sheetName val="BS,_PL,_SCH_962"/>
      <sheetName val="INPUT_SHEET2"/>
      <sheetName val="Cash_Flow_Working1"/>
      <sheetName val="Rate_An1"/>
      <sheetName val="Beams_1"/>
      <sheetName val="labour_coeff1"/>
      <sheetName val="_S-DIV02-CONCRETE1"/>
      <sheetName val="M&amp;A_D1"/>
      <sheetName val="M&amp;A_E1"/>
      <sheetName val="M&amp;A_G1"/>
      <sheetName val="G_1-AV_SYSTEM1"/>
      <sheetName val="costing_sheet1"/>
      <sheetName val="Civil_Boq1"/>
      <sheetName val="lc_111"/>
      <sheetName val="lc_211"/>
      <sheetName val="Cash_Flow1"/>
      <sheetName val="Data_sheet1"/>
      <sheetName val="DETAILED__BOQ1"/>
      <sheetName val="S1BOQ_P_8~P_211"/>
      <sheetName val="A(Rev_3)1"/>
      <sheetName val="7_Other_Costs1"/>
      <sheetName val="IO_LIST1"/>
      <sheetName val="Oustanding_Balances1"/>
      <sheetName val="MASTER_-_MARCH1"/>
      <sheetName val="SP_Break_Up1"/>
      <sheetName val="Basic_Rate1"/>
      <sheetName val="Budget_CF_-_Overall1"/>
      <sheetName val="Base_data_Security_Procedures1"/>
      <sheetName val="Project_Budget_Worksheet1"/>
      <sheetName val="Lookup_data1"/>
      <sheetName val="10__&amp;_11__Rate_Code_&amp;_BQ1"/>
      <sheetName val="PRICE_COMP1"/>
      <sheetName val="Branch_Power1"/>
      <sheetName val="TBAL9697_-group_wise__sdpl1"/>
      <sheetName val="Driveway_Beams1"/>
      <sheetName val="MH(on_site)1"/>
      <sheetName val="site_fab&amp;ernstr1"/>
      <sheetName val="Legal_Risk_Analysis1"/>
      <sheetName val="BASIS_-DEC_083"/>
      <sheetName val="Detailed_Summary_(5)3"/>
      <sheetName val="Sheet3_(2)3"/>
      <sheetName val="schedule_nos3"/>
      <sheetName val="beam-reinft-IIInd_floor3"/>
      <sheetName val="Civil_Works3"/>
      <sheetName val="PROJECT_BRIEF(EX_NEW)3"/>
      <sheetName val="HV_SWITCHGEAR3"/>
      <sheetName val="CABLE_DATA3"/>
      <sheetName val="Mat_-Rates3"/>
      <sheetName val="Structure_Bills_Qty3"/>
      <sheetName val="Channel_Contribution_Analysis3"/>
      <sheetName val="BS,_PL,_SCH_963"/>
      <sheetName val="INPUT_SHEET3"/>
      <sheetName val="Cash_Flow_Working2"/>
      <sheetName val="Rate_An2"/>
      <sheetName val="Beams_2"/>
      <sheetName val="labour_coeff2"/>
      <sheetName val="%_prog_figs_-u5_and_total2"/>
      <sheetName val="_S-DIV02-CONCRETE2"/>
      <sheetName val="M&amp;A_D2"/>
      <sheetName val="M&amp;A_E2"/>
      <sheetName val="M&amp;A_G2"/>
      <sheetName val="G_1-AV_SYSTEM2"/>
      <sheetName val="costing_sheet2"/>
      <sheetName val="Civil_Boq2"/>
      <sheetName val="BOQ_fire_proofing2"/>
      <sheetName val="lc_112"/>
      <sheetName val="lc_212"/>
      <sheetName val="Cash_Flow2"/>
      <sheetName val="Data_sheet2"/>
      <sheetName val="DETAILED__BOQ2"/>
      <sheetName val="S1BOQ_P_8~P_212"/>
      <sheetName val="A(Rev_3)2"/>
      <sheetName val="7_Other_Costs2"/>
      <sheetName val="IO_LIST2"/>
      <sheetName val="Oustanding_Balances2"/>
      <sheetName val="MASTER_-_MARCH2"/>
      <sheetName val="SP_Break_Up2"/>
      <sheetName val="Basic_Rate2"/>
      <sheetName val="Budget_CF_-_Overall2"/>
      <sheetName val="Base_data_Security_Procedures2"/>
      <sheetName val="Project_Budget_Worksheet2"/>
      <sheetName val="Lookup_data2"/>
      <sheetName val="10__&amp;_11__Rate_Code_&amp;_BQ2"/>
      <sheetName val="PRICE_COMP2"/>
      <sheetName val="Branch_Power2"/>
      <sheetName val="TBAL9697_-group_wise__sdpl2"/>
      <sheetName val="Driveway_Beams2"/>
      <sheetName val="MH(on_site)2"/>
      <sheetName val="site_fab&amp;ernstr2"/>
      <sheetName val="Legal_Risk_Analysis2"/>
      <sheetName val="BASIS_-DEC_084"/>
      <sheetName val="Detailed_Summary_(5)4"/>
      <sheetName val="Sheet3_(2)4"/>
      <sheetName val="schedule_nos4"/>
      <sheetName val="beam-reinft-IIInd_floor4"/>
      <sheetName val="Civil_Works4"/>
      <sheetName val="PROJECT_BRIEF(EX_NEW)4"/>
      <sheetName val="HV_SWITCHGEAR4"/>
      <sheetName val="CABLE_DATA4"/>
      <sheetName val="Mat_-Rates4"/>
      <sheetName val="Structure_Bills_Qty4"/>
      <sheetName val="Channel_Contribution_Analysis4"/>
      <sheetName val="BS,_PL,_SCH_964"/>
      <sheetName val="INPUT_SHEET4"/>
      <sheetName val="Cash_Flow_Working3"/>
      <sheetName val="Rate_An3"/>
      <sheetName val="Beams_3"/>
      <sheetName val="labour_coeff3"/>
      <sheetName val="%_prog_figs_-u5_and_total3"/>
      <sheetName val="BOQ_Distribution3"/>
      <sheetName val="_S-DIV02-CONCRETE3"/>
      <sheetName val="M&amp;A_D3"/>
      <sheetName val="M&amp;A_E3"/>
      <sheetName val="M&amp;A_G3"/>
      <sheetName val="G_1-AV_SYSTEM3"/>
      <sheetName val="costing_sheet3"/>
      <sheetName val="Civil_Boq3"/>
      <sheetName val="BOQ_fire_proofing3"/>
      <sheetName val="lc_113"/>
      <sheetName val="lc_213"/>
      <sheetName val="LOOSE_FURNITURE3"/>
      <sheetName val="Cash_Flow3"/>
      <sheetName val="Data_sheet3"/>
      <sheetName val="DETAILED__BOQ3"/>
      <sheetName val="S1BOQ_P_8~P_213"/>
      <sheetName val="A(Rev_3)3"/>
      <sheetName val="7_Other_Costs3"/>
      <sheetName val="IO_LIST3"/>
      <sheetName val="Oustanding_Balances3"/>
      <sheetName val="MASTER_-_MARCH3"/>
      <sheetName val="SP_Break_Up3"/>
      <sheetName val="Basic_Rate3"/>
      <sheetName val="Budget_CF_-_Overall3"/>
      <sheetName val="Base_data_Security_Procedures3"/>
      <sheetName val="Project_Budget_Worksheet3"/>
      <sheetName val="Lookup_data3"/>
      <sheetName val="10__&amp;_11__Rate_Code_&amp;_BQ3"/>
      <sheetName val="PRICE_COMP3"/>
      <sheetName val="Branch_Power3"/>
      <sheetName val="TBAL9697_-group_wise__sdpl3"/>
      <sheetName val="Driveway_Beams3"/>
      <sheetName val="MH(on_site)3"/>
      <sheetName val="site_fab&amp;ernstr3"/>
      <sheetName val="Legal_Risk_Analysis3"/>
      <sheetName val="Executive Summary"/>
      <sheetName val="[Labor bills 22.11.06.xls]Sum_2"/>
      <sheetName val="GR.slab-reinft"/>
      <sheetName val="proposallinked"/>
      <sheetName val="Precalculation"/>
      <sheetName val="Balance Sheet"/>
      <sheetName val="pol-60"/>
      <sheetName val="Budget Lines"/>
      <sheetName val="Tender Summary"/>
      <sheetName val="SRC-B3U2"/>
      <sheetName val="Project Inputs"/>
      <sheetName val="Material"/>
      <sheetName val="BOQ-Part1"/>
      <sheetName val="Sheet3"/>
      <sheetName val="232V-010"/>
      <sheetName val="C-1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jobhist"/>
      <sheetName val="#REF"/>
      <sheetName val="Labor_abs-PW8"/>
      <sheetName val="Labor_abs-NMR8"/>
      <sheetName val="Labor_bill_-_Plastering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Hard_Finish8"/>
      <sheetName val="Labor_bill_Water_proofing8"/>
      <sheetName val="Labor_bill_MS_items8"/>
      <sheetName val="Labor_Painting8"/>
      <sheetName val="Staff_Acco_8"/>
      <sheetName val="Labor_bills_22_11_068"/>
      <sheetName val="key_dates7"/>
      <sheetName val="PROJECT_BRIEF7"/>
      <sheetName val="11B_7"/>
      <sheetName val="BQ-Ext__7"/>
      <sheetName val="Bank_Guarantee7"/>
      <sheetName val="AutoOpen_Stub_Data7"/>
      <sheetName val="final_abstract7"/>
      <sheetName val="Basic_Rates7"/>
      <sheetName val="Fin_Sum7"/>
      <sheetName val="BS_Schedules7"/>
      <sheetName val="Break_up_Sheet7"/>
      <sheetName val="Rate_analysis7"/>
      <sheetName val="Blr_hire4"/>
      <sheetName val="Boq_Block_A1"/>
      <sheetName val="Block_02,_Staircace_&amp;_lift_hea1"/>
      <sheetName val="Cashflow_projection"/>
      <sheetName val="4K_-_(6a)_Non_Manual_Breakdown"/>
      <sheetName val="Fill_this_out_first___"/>
      <sheetName val="Builtup_Area"/>
      <sheetName val="MASTER_RATE_ANALYSIS"/>
      <sheetName val="Materials_Cost(PCC)"/>
      <sheetName val="Lease_rents"/>
      <sheetName val="rcc(_sub)"/>
      <sheetName val="Direct cost shed A-2 "/>
      <sheetName val="Supply I&amp;C"/>
      <sheetName val="Category A - No Material"/>
      <sheetName val="Category B - Major Works"/>
      <sheetName val="Category C - Minor Works"/>
      <sheetName val="Old"/>
      <sheetName val="Operating Statistics"/>
      <sheetName val="Financials"/>
      <sheetName val="2.civil-RA"/>
      <sheetName val="Wordsdata"/>
      <sheetName val="SC Cost FEB 03"/>
      <sheetName val="Mat.Cost"/>
      <sheetName val="Detail In Door Stad"/>
      <sheetName val="QS Name"/>
      <sheetName val="Portfolio Summary"/>
      <sheetName val="steam outlet"/>
      <sheetName val="External"/>
      <sheetName val="SUPPLY -Sanitary Fixtures"/>
      <sheetName val="ITEMS FOR CIVIL TENDER"/>
      <sheetName val="Labels"/>
      <sheetName val="Materials Cost"/>
      <sheetName val="strain"/>
      <sheetName val="E &amp; R"/>
      <sheetName val="acevsSp (ABC)"/>
      <sheetName val=" B1"/>
      <sheetName val="INDIGINEOUS ITEMS "/>
      <sheetName val="Cost working - Building T2"/>
      <sheetName val="Inventory Sheet"/>
      <sheetName val="B2_Construction Details"/>
      <sheetName val="INFLUENCES ON GM"/>
      <sheetName val="Rising Main"/>
      <sheetName val="Steel"/>
      <sheetName val="foot-slab reinft"/>
      <sheetName val="beam-reinft-machine rm"/>
      <sheetName val="11-hsd"/>
      <sheetName val="13-septic"/>
      <sheetName val="7-ug"/>
      <sheetName val="2-utility"/>
      <sheetName val="B1"/>
      <sheetName val="Vision Glass cost"/>
      <sheetName val="Set-up cost"/>
      <sheetName val="Basic"/>
      <sheetName val="Inc.St.-Link"/>
      <sheetName val="Cost_Any."/>
      <sheetName val="A"/>
      <sheetName val="9. Package split - Cost "/>
      <sheetName val="Voucher"/>
      <sheetName val="Price Comparison"/>
      <sheetName val="Rate Ana"/>
      <sheetName val="civil-work"/>
      <sheetName val="Legend"/>
      <sheetName val="OEM "/>
      <sheetName val="Approved MTD Proj #'s"/>
      <sheetName val="Kristal Court"/>
      <sheetName val="ord-lost_98&amp;99"/>
      <sheetName val="A4a"/>
      <sheetName val="Cor Oh"/>
      <sheetName val="11 KV SUPPLY"/>
      <sheetName val="labour rates"/>
      <sheetName val="1,2공구원가계산서"/>
      <sheetName val="2공구산출내역"/>
      <sheetName val="1공구산출내역서"/>
      <sheetName val="S &amp; A"/>
      <sheetName val="Rocker"/>
      <sheetName val="石炭性状"/>
      <sheetName val="6공구(당초)"/>
      <sheetName val="Data.F8.BTR"/>
      <sheetName val="XV10017"/>
      <sheetName val="material_1"/>
      <sheetName val="Brickwork_1"/>
      <sheetName val="First_Floor_1"/>
      <sheetName val="material_"/>
      <sheetName val="Brickwork_"/>
      <sheetName val="First_Floor_"/>
      <sheetName val="Summary_Siteworks"/>
      <sheetName val="_Labor bills 22.11.06.xls_Sum_2"/>
      <sheetName val="&quot;S&quot; Curve"/>
      <sheetName val="NEWtrn"/>
      <sheetName val="Trend"/>
      <sheetName val="FAB별"/>
      <sheetName val="13__Steel_-_Ratio1"/>
      <sheetName val="cover_page1"/>
      <sheetName val="Basement_Budget1"/>
      <sheetName val="Cashflow_projection1"/>
      <sheetName val="4K_-_(6a)_Non_Manual_Breakdown1"/>
      <sheetName val="Fill_this_out_first___1"/>
      <sheetName val="Site"/>
      <sheetName val="P1 SUM"/>
      <sheetName val="4.BSDrainage(Manholes)-Optional"/>
      <sheetName val="SubS2"/>
      <sheetName val="LMP"/>
      <sheetName val="eq_data"/>
      <sheetName val="Services_InitialEst_UtilityServ"/>
      <sheetName val="Risk"/>
      <sheetName val="sheeet7"/>
      <sheetName val="rebrand"/>
      <sheetName val="Mp-team 1"/>
      <sheetName val="EEV(Prilim)"/>
      <sheetName val="Labour"/>
      <sheetName val="Plant &amp;  Machinery"/>
      <sheetName val="P&amp;L-BDMC"/>
      <sheetName val="06.02.17"/>
      <sheetName val="Tables"/>
      <sheetName val="Labour &amp; Plant"/>
      <sheetName val="R20_R30_work"/>
      <sheetName val="dlvoid"/>
      <sheetName val="TRIAL BALANCE"/>
      <sheetName val="typ. column"/>
      <sheetName val="trans. column"/>
      <sheetName val="B2. Column"/>
      <sheetName val="Stub Column"/>
      <sheetName val="COST"/>
      <sheetName val="Bracket"/>
      <sheetName val="P"/>
      <sheetName val="SPT vs PHI"/>
      <sheetName val="M-Book for Conc"/>
      <sheetName val="M-Book for FW"/>
      <sheetName val="MERGED CODES &amp; NAMES"/>
      <sheetName val="TYPES"/>
      <sheetName val="MPC"/>
      <sheetName val="organi synthesis lab"/>
      <sheetName val="BALAN1"/>
      <sheetName val="SCHEDULE OF RATES"/>
      <sheetName val="Tool Metrics (1st Dot Proc)"/>
      <sheetName val="Combined Results "/>
      <sheetName val="Xenon(R2)"/>
      <sheetName val="Input &amp; Calculations"/>
      <sheetName val="Values"/>
      <sheetName val="CABLE"/>
      <sheetName val="number"/>
      <sheetName val="1-Pop Proj"/>
      <sheetName val="Bechtel Norms"/>
      <sheetName val="COST DATA 1"/>
      <sheetName val="COST DATA 2"/>
      <sheetName val="Rates Basic"/>
      <sheetName val="Valves"/>
      <sheetName val="MS Rates"/>
      <sheetName val="DSLP"/>
      <sheetName val="COSTPLAN"/>
      <sheetName val="BO-Ref"/>
      <sheetName val="PriceSummary"/>
      <sheetName val="Inter_unit_set_off"/>
      <sheetName val="Ra__stair"/>
      <sheetName val="Lines_(1_-_1)"/>
      <sheetName val="TOEC"/>
      <sheetName val="EPS"/>
      <sheetName val="LET_BAFO"/>
      <sheetName val="Nature AR"/>
      <sheetName val="Pivot Dépense Nature"/>
      <sheetName val="Risk Categories (examples)"/>
      <sheetName val="실행철강하도"/>
      <sheetName val="96.12"/>
      <sheetName val="EAW Final Accounts - 99"/>
      <sheetName val="beam-reinft"/>
      <sheetName val="BP"/>
      <sheetName val="Civil_Works5"/>
      <sheetName val="LOOSE_FURNITURE5"/>
      <sheetName val="Occ,_Other_Rev,_Exp,_Dispo3"/>
      <sheetName val="Occ,_Other_Rev,_Exp,_Dispo1"/>
      <sheetName val="LOOSE_FURNITURE4"/>
      <sheetName val="Occ,_Other_Rev,_Exp,_Dispo2"/>
      <sheetName val="Civil_Works7"/>
      <sheetName val="LOOSE_FURNITURE7"/>
      <sheetName val="BASIS_-DEC_086"/>
      <sheetName val="INPUT_SHEET6"/>
      <sheetName val="Occ,_Other_Rev,_Exp,_Dispo5"/>
      <sheetName val="Detailed_Summary_(5)6"/>
      <sheetName val="Sheet3_(2)6"/>
      <sheetName val="schedule_nos6"/>
      <sheetName val="beam-reinft-IIInd_floor6"/>
      <sheetName val="PROJECT_BRIEF(EX_NEW)5"/>
      <sheetName val="HV_SWITCHGEAR5"/>
      <sheetName val="CABLE_DATA5"/>
      <sheetName val="Mat_-Rates5"/>
      <sheetName val="Structure_Bills_Qty5"/>
      <sheetName val="BS,_PL,_SCH_965"/>
      <sheetName val="Channel_Contribution_Analysis5"/>
      <sheetName val="%_prog_figs_-u5_and_total5"/>
      <sheetName val="BOQ_Distribution5"/>
      <sheetName val="Cash_Flow_Working5"/>
      <sheetName val="Rate_An5"/>
      <sheetName val="_S-DIV02-CONCRETE5"/>
      <sheetName val="M&amp;A_D5"/>
      <sheetName val="M&amp;A_E5"/>
      <sheetName val="M&amp;A_G5"/>
      <sheetName val="Civil_Boq5"/>
      <sheetName val="Cash_Flow5"/>
      <sheetName val="BOQ_fire_proofing5"/>
      <sheetName val="Data_sheet5"/>
      <sheetName val="DETAILED__BOQ5"/>
      <sheetName val="labour_coeff5"/>
      <sheetName val="S1BOQ_P_8~P_215"/>
      <sheetName val="A(Rev_3)5"/>
      <sheetName val="Beams_5"/>
      <sheetName val="Blr_hire5"/>
      <sheetName val="7_Other_Costs5"/>
      <sheetName val="IO_LIST5"/>
      <sheetName val="G_1-AV_SYSTEM5"/>
      <sheetName val="lc_115"/>
      <sheetName val="lc_215"/>
      <sheetName val="costing_sheet5"/>
      <sheetName val="Oustanding_Balances5"/>
      <sheetName val="MASTER_-_MARCH5"/>
      <sheetName val="Civil_Works6"/>
      <sheetName val="LOOSE_FURNITURE6"/>
      <sheetName val="BASIS_-DEC_085"/>
      <sheetName val="INPUT_SHEET5"/>
      <sheetName val="Occ,_Other_Rev,_Exp,_Dispo4"/>
      <sheetName val="Detailed_Summary_(5)5"/>
      <sheetName val="Sheet3_(2)5"/>
      <sheetName val="schedule_nos5"/>
      <sheetName val="beam-reinft-IIInd_floor5"/>
      <sheetName val="%_prog_figs_-u5_and_total4"/>
      <sheetName val="BOQ_Distribution4"/>
      <sheetName val="Cash_Flow_Working4"/>
      <sheetName val="Rate_An4"/>
      <sheetName val="_S-DIV02-CONCRETE4"/>
      <sheetName val="M&amp;A_D4"/>
      <sheetName val="M&amp;A_E4"/>
      <sheetName val="M&amp;A_G4"/>
      <sheetName val="Civil_Boq4"/>
      <sheetName val="Cash_Flow4"/>
      <sheetName val="BOQ_fire_proofing4"/>
      <sheetName val="Data_sheet4"/>
      <sheetName val="DETAILED__BOQ4"/>
      <sheetName val="labour_coeff4"/>
      <sheetName val="S1BOQ_P_8~P_214"/>
      <sheetName val="A(Rev_3)4"/>
      <sheetName val="Beams_4"/>
      <sheetName val="7_Other_Costs4"/>
      <sheetName val="IO_LIST4"/>
      <sheetName val="G_1-AV_SYSTEM4"/>
      <sheetName val="lc_114"/>
      <sheetName val="lc_214"/>
      <sheetName val="costing_sheet4"/>
      <sheetName val="Oustanding_Balances4"/>
      <sheetName val="MASTER_-_MARCH4"/>
      <sheetName val="Labor_abs-PW9"/>
      <sheetName val="Labor_abs-NMR9"/>
      <sheetName val="Labor_bill_-_Plastering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Hard_Finish9"/>
      <sheetName val="Labor_bill_Water_proofing9"/>
      <sheetName val="Labor_bill_MS_items9"/>
      <sheetName val="Labor_Painting9"/>
      <sheetName val="Staff_Acco_9"/>
      <sheetName val="Civil_Works8"/>
      <sheetName val="key_dates8"/>
      <sheetName val="11B_8"/>
      <sheetName val="final_abstract8"/>
      <sheetName val="LOOSE_FURNITURE8"/>
      <sheetName val="BASIS_-DEC_087"/>
      <sheetName val="INPUT_SHEET7"/>
      <sheetName val="Occ,_Other_Rev,_Exp,_Dispo6"/>
      <sheetName val="Detailed_Summary_(5)7"/>
      <sheetName val="Sheet3_(2)7"/>
      <sheetName val="schedule_nos7"/>
      <sheetName val="beam-reinft-IIInd_floor7"/>
      <sheetName val="PROJECT_BRIEF(EX_NEW)6"/>
      <sheetName val="HV_SWITCHGEAR6"/>
      <sheetName val="CABLE_DATA6"/>
      <sheetName val="Mat_-Rates6"/>
      <sheetName val="Structure_Bills_Qty6"/>
      <sheetName val="BS,_PL,_SCH_966"/>
      <sheetName val="Channel_Contribution_Analysis6"/>
      <sheetName val="%_prog_figs_-u5_and_total6"/>
      <sheetName val="BOQ_Distribution6"/>
      <sheetName val="Cash_Flow_Working6"/>
      <sheetName val="Rate_An6"/>
      <sheetName val="_S-DIV02-CONCRETE6"/>
      <sheetName val="M&amp;A_D6"/>
      <sheetName val="M&amp;A_E6"/>
      <sheetName val="M&amp;A_G6"/>
      <sheetName val="Civil_Boq6"/>
      <sheetName val="Cash_Flow6"/>
      <sheetName val="BOQ_fire_proofing6"/>
      <sheetName val="Data_sheet6"/>
      <sheetName val="DETAILED__BOQ6"/>
      <sheetName val="labour_coeff6"/>
      <sheetName val="S1BOQ_P_8~P_216"/>
      <sheetName val="A(Rev_3)6"/>
      <sheetName val="Beams_6"/>
      <sheetName val="Blr_hire6"/>
      <sheetName val="7_Other_Costs6"/>
      <sheetName val="IO_LIST6"/>
      <sheetName val="G_1-AV_SYSTEM6"/>
      <sheetName val="lc_116"/>
      <sheetName val="lc_216"/>
      <sheetName val="costing_sheet6"/>
      <sheetName val="Oustanding_Balances6"/>
      <sheetName val="MASTER_-_MARCH6"/>
      <sheetName val="Labor_abs-PW10"/>
      <sheetName val="Labor_abs-NMR10"/>
      <sheetName val="Labor_bill_-_Plastering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Hard_Finish10"/>
      <sheetName val="Labor_bill_Water_proofing10"/>
      <sheetName val="Labor_bill_MS_items10"/>
      <sheetName val="Labor_Painting10"/>
      <sheetName val="Staff_Acco_10"/>
      <sheetName val="Civil_Works9"/>
      <sheetName val="key_dates9"/>
      <sheetName val="11B_9"/>
      <sheetName val="Labor_bills_22_11_069"/>
      <sheetName val="final_abstract9"/>
      <sheetName val="Rate_analysis8"/>
      <sheetName val="LOOSE_FURNITURE9"/>
      <sheetName val="BASIS_-DEC_088"/>
      <sheetName val="AutoOpen_Stub_Data8"/>
      <sheetName val="Fin_Sum8"/>
      <sheetName val="INPUT_SHEET8"/>
      <sheetName val="Occ,_Other_Rev,_Exp,_Dispo7"/>
      <sheetName val="PROJECT_BRIEF8"/>
      <sheetName val="BQ-Ext__8"/>
      <sheetName val="Detailed_Summary_(5)8"/>
      <sheetName val="Sheet3_(2)8"/>
      <sheetName val="schedule_nos8"/>
      <sheetName val="beam-reinft-IIInd_floor8"/>
      <sheetName val="PROJECT_BRIEF(EX_NEW)7"/>
      <sheetName val="HV_SWITCHGEAR7"/>
      <sheetName val="CABLE_DATA7"/>
      <sheetName val="Mat_-Rates7"/>
      <sheetName val="Structure_Bills_Qty7"/>
      <sheetName val="BS,_PL,_SCH_967"/>
      <sheetName val="Channel_Contribution_Analysis7"/>
      <sheetName val="%_prog_figs_-u5_and_total7"/>
      <sheetName val="BOQ_Distribution7"/>
      <sheetName val="Cash_Flow_Working7"/>
      <sheetName val="Rate_An7"/>
      <sheetName val="_S-DIV02-CONCRETE7"/>
      <sheetName val="M&amp;A_D7"/>
      <sheetName val="M&amp;A_E7"/>
      <sheetName val="M&amp;A_G7"/>
      <sheetName val="Civil_Boq7"/>
      <sheetName val="Cash_Flow7"/>
      <sheetName val="BOQ_fire_proofing7"/>
      <sheetName val="Data_sheet7"/>
      <sheetName val="DETAILED__BOQ7"/>
      <sheetName val="labour_coeff7"/>
      <sheetName val="S1BOQ_P_8~P_217"/>
      <sheetName val="A(Rev_3)7"/>
      <sheetName val="Beams_7"/>
      <sheetName val="Blr_hire7"/>
      <sheetName val="7_Other_Costs7"/>
      <sheetName val="IO_LIST7"/>
      <sheetName val="G_1-AV_SYSTEM7"/>
      <sheetName val="lc_117"/>
      <sheetName val="lc_217"/>
      <sheetName val="costing_sheet7"/>
      <sheetName val="Oustanding_Balances7"/>
      <sheetName val="MASTER_-_MARCH7"/>
      <sheetName val="Labor_abs-PW11"/>
      <sheetName val="Labor_abs-NMR11"/>
      <sheetName val="Labor_bill_-_Plastering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Hard_Finish11"/>
      <sheetName val="Labor_bill_Water_proofing11"/>
      <sheetName val="Labor_bill_MS_items11"/>
      <sheetName val="Labor_Painting11"/>
      <sheetName val="Staff_Acco_11"/>
      <sheetName val="Civil_Works10"/>
      <sheetName val="key_dates10"/>
      <sheetName val="11B_10"/>
      <sheetName val="Labor_bills_22_11_0610"/>
      <sheetName val="final_abstract10"/>
      <sheetName val="Rate_analysis9"/>
      <sheetName val="LOOSE_FURNITURE10"/>
      <sheetName val="BASIS_-DEC_089"/>
      <sheetName val="AutoOpen_Stub_Data9"/>
      <sheetName val="Bank_Guarantee8"/>
      <sheetName val="Fin_Sum9"/>
      <sheetName val="INPUT_SHEET9"/>
      <sheetName val="Occ,_Other_Rev,_Exp,_Dispo8"/>
      <sheetName val="PROJECT_BRIEF9"/>
      <sheetName val="BQ-Ext__9"/>
      <sheetName val="Detailed_Summary_(5)9"/>
      <sheetName val="Sheet3_(2)9"/>
      <sheetName val="schedule_nos9"/>
      <sheetName val="beam-reinft-IIInd_floor9"/>
      <sheetName val="PROJECT_BRIEF(EX_NEW)8"/>
      <sheetName val="HV_SWITCHGEAR8"/>
      <sheetName val="CABLE_DATA8"/>
      <sheetName val="Mat_-Rates8"/>
      <sheetName val="Basic_Rates8"/>
      <sheetName val="Break_up_Sheet8"/>
      <sheetName val="Structure_Bills_Qty8"/>
      <sheetName val="BS,_PL,_SCH_968"/>
      <sheetName val="Channel_Contribution_Analysis8"/>
      <sheetName val="%_prog_figs_-u5_and_total8"/>
      <sheetName val="BOQ_Distribution8"/>
      <sheetName val="Cash_Flow_Working8"/>
      <sheetName val="Rate_An8"/>
      <sheetName val="_S-DIV02-CONCRETE8"/>
      <sheetName val="M&amp;A_D8"/>
      <sheetName val="M&amp;A_E8"/>
      <sheetName val="M&amp;A_G8"/>
      <sheetName val="Civil_Boq8"/>
      <sheetName val="Cash_Flow8"/>
      <sheetName val="BOQ_fire_proofing8"/>
      <sheetName val="Data_sheet8"/>
      <sheetName val="DETAILED__BOQ8"/>
      <sheetName val="labour_coeff8"/>
      <sheetName val="S1BOQ_P_8~P_218"/>
      <sheetName val="A(Rev_3)8"/>
      <sheetName val="Beams_8"/>
      <sheetName val="BS_Schedules8"/>
      <sheetName val="Blr_hire8"/>
      <sheetName val="7_Other_Costs8"/>
      <sheetName val="IO_LIST8"/>
      <sheetName val="G_1-AV_SYSTEM8"/>
      <sheetName val="lc_118"/>
      <sheetName val="lc_218"/>
      <sheetName val="costing_sheet8"/>
      <sheetName val="Oustanding_Balances8"/>
      <sheetName val="MASTER_-_MARCH8"/>
      <sheetName val="Labor_abs-PW12"/>
      <sheetName val="Labor_abs-NMR12"/>
      <sheetName val="Labor_bill_-_Plastering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Hard_Finish12"/>
      <sheetName val="Labor_bill_Water_proofing12"/>
      <sheetName val="Labor_bill_MS_items12"/>
      <sheetName val="Labor_Painting12"/>
      <sheetName val="Staff_Acco_12"/>
      <sheetName val="Civil_Works11"/>
      <sheetName val="key_dates11"/>
      <sheetName val="11B_11"/>
      <sheetName val="Labor_bills_22_11_0611"/>
      <sheetName val="final_abstract11"/>
      <sheetName val="Rate_analysis10"/>
      <sheetName val="LOOSE_FURNITURE11"/>
      <sheetName val="BASIS_-DEC_0810"/>
      <sheetName val="AutoOpen_Stub_Data10"/>
      <sheetName val="Bank_Guarantee9"/>
      <sheetName val="Fin_Sum10"/>
      <sheetName val="INPUT_SHEET10"/>
      <sheetName val="Occ,_Other_Rev,_Exp,_Dispo9"/>
      <sheetName val="PROJECT_BRIEF10"/>
      <sheetName val="BQ-Ext__10"/>
      <sheetName val="Detailed_Summary_(5)10"/>
      <sheetName val="Sheet3_(2)10"/>
      <sheetName val="schedule_nos10"/>
      <sheetName val="beam-reinft-IIInd_floor10"/>
      <sheetName val="PROJECT_BRIEF(EX_NEW)9"/>
      <sheetName val="HV_SWITCHGEAR9"/>
      <sheetName val="CABLE_DATA9"/>
      <sheetName val="Mat_-Rates9"/>
      <sheetName val="Basic_Rates9"/>
      <sheetName val="Break_up_Sheet9"/>
      <sheetName val="Structure_Bills_Qty9"/>
      <sheetName val="BS,_PL,_SCH_969"/>
      <sheetName val="Channel_Contribution_Analysis9"/>
      <sheetName val="%_prog_figs_-u5_and_total9"/>
      <sheetName val="BOQ_Distribution9"/>
      <sheetName val="Cash_Flow_Working9"/>
      <sheetName val="Rate_An9"/>
      <sheetName val="_S-DIV02-CONCRETE9"/>
      <sheetName val="M&amp;A_D9"/>
      <sheetName val="M&amp;A_E9"/>
      <sheetName val="M&amp;A_G9"/>
      <sheetName val="Civil_Boq9"/>
      <sheetName val="Cash_Flow9"/>
      <sheetName val="BOQ_fire_proofing9"/>
      <sheetName val="Data_sheet9"/>
      <sheetName val="DETAILED__BOQ9"/>
      <sheetName val="labour_coeff9"/>
      <sheetName val="S1BOQ_P_8~P_219"/>
      <sheetName val="A(Rev_3)9"/>
      <sheetName val="Beams_9"/>
      <sheetName val="BS_Schedules9"/>
      <sheetName val="Blr_hire9"/>
      <sheetName val="7_Other_Costs9"/>
      <sheetName val="IO_LIST9"/>
      <sheetName val="G_1-AV_SYSTEM9"/>
      <sheetName val="lc_119"/>
      <sheetName val="lc_219"/>
      <sheetName val="costing_sheet9"/>
      <sheetName val="Oustanding_Balances9"/>
      <sheetName val="MASTER_-_MARCH9"/>
      <sheetName val="Labor_abs-PW13"/>
      <sheetName val="Labor_abs-NMR13"/>
      <sheetName val="Labor_bill_-_Plastering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Hard_Finish13"/>
      <sheetName val="Labor_bill_Water_proofing13"/>
      <sheetName val="Labor_bill_MS_items13"/>
      <sheetName val="Labor_Painting13"/>
      <sheetName val="Staff_Acco_13"/>
      <sheetName val="Civil_Works12"/>
      <sheetName val="key_dates12"/>
      <sheetName val="11B_12"/>
      <sheetName val="Labor_bills_22_11_0612"/>
      <sheetName val="final_abstract12"/>
      <sheetName val="Rate_analysis11"/>
      <sheetName val="LOOSE_FURNITURE12"/>
      <sheetName val="BASIS_-DEC_0811"/>
      <sheetName val="AutoOpen_Stub_Data11"/>
      <sheetName val="Bank_Guarantee10"/>
      <sheetName val="Fin_Sum11"/>
      <sheetName val="INPUT_SHEET11"/>
      <sheetName val="Occ,_Other_Rev,_Exp,_Dispo10"/>
      <sheetName val="PROJECT_BRIEF11"/>
      <sheetName val="BQ-Ext__11"/>
      <sheetName val="Detailed_Summary_(5)11"/>
      <sheetName val="Sheet3_(2)11"/>
      <sheetName val="schedule_nos11"/>
      <sheetName val="beam-reinft-IIInd_floor11"/>
      <sheetName val="PROJECT_BRIEF(EX_NEW)10"/>
      <sheetName val="HV_SWITCHGEAR10"/>
      <sheetName val="CABLE_DATA10"/>
      <sheetName val="Mat_-Rates10"/>
      <sheetName val="Basic_Rates10"/>
      <sheetName val="Break_up_Sheet10"/>
      <sheetName val="Structure_Bills_Qty10"/>
      <sheetName val="BS,_PL,_SCH_9610"/>
      <sheetName val="Channel_Contribution_Analysis10"/>
      <sheetName val="%_prog_figs_-u5_and_total10"/>
      <sheetName val="BOQ_Distribution10"/>
      <sheetName val="Cash_Flow_Working10"/>
      <sheetName val="Rate_An10"/>
      <sheetName val="_S-DIV02-CONCRETE10"/>
      <sheetName val="M&amp;A_D10"/>
      <sheetName val="M&amp;A_E10"/>
      <sheetName val="M&amp;A_G10"/>
      <sheetName val="Civil_Boq10"/>
      <sheetName val="Cash_Flow10"/>
      <sheetName val="BOQ_fire_proofing10"/>
      <sheetName val="Data_sheet10"/>
      <sheetName val="DETAILED__BOQ10"/>
      <sheetName val="labour_coeff10"/>
      <sheetName val="S1BOQ_P_8~P_2110"/>
      <sheetName val="A(Rev_3)10"/>
      <sheetName val="Beams_10"/>
      <sheetName val="BS_Schedules10"/>
      <sheetName val="Blr_hire10"/>
      <sheetName val="7_Other_Costs10"/>
      <sheetName val="IO_LIST10"/>
      <sheetName val="G_1-AV_SYSTEM10"/>
      <sheetName val="lc_1110"/>
      <sheetName val="lc_2110"/>
      <sheetName val="costing_sheet10"/>
      <sheetName val="Oustanding_Balances10"/>
      <sheetName val="MASTER_-_MARCH10"/>
      <sheetName val="Labor_abs-PW14"/>
      <sheetName val="Labor_abs-NMR14"/>
      <sheetName val="Labor_bill_-_Plastering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Hard_Finish14"/>
      <sheetName val="Labor_bill_Water_proofing14"/>
      <sheetName val="Labor_bill_MS_items14"/>
      <sheetName val="Labor_Painting14"/>
      <sheetName val="Staff_Acco_14"/>
      <sheetName val="Civil_Works13"/>
      <sheetName val="key_dates13"/>
      <sheetName val="11B_13"/>
      <sheetName val="Labor_bills_22_11_0613"/>
      <sheetName val="final_abstract13"/>
      <sheetName val="Rate_analysis12"/>
      <sheetName val="LOOSE_FURNITURE13"/>
      <sheetName val="BASIS_-DEC_0812"/>
      <sheetName val="AutoOpen_Stub_Data12"/>
      <sheetName val="Bank_Guarantee11"/>
      <sheetName val="Fin_Sum12"/>
      <sheetName val="INPUT_SHEET12"/>
      <sheetName val="Occ,_Other_Rev,_Exp,_Dispo11"/>
      <sheetName val="PROJECT_BRIEF12"/>
      <sheetName val="BQ-Ext__12"/>
      <sheetName val="Detailed_Summary_(5)12"/>
      <sheetName val="Sheet3_(2)12"/>
      <sheetName val="schedule_nos12"/>
      <sheetName val="beam-reinft-IIInd_floor12"/>
      <sheetName val="PROJECT_BRIEF(EX_NEW)11"/>
      <sheetName val="HV_SWITCHGEAR11"/>
      <sheetName val="CABLE_DATA11"/>
      <sheetName val="Mat_-Rates11"/>
      <sheetName val="Basic_Rates11"/>
      <sheetName val="Break_up_Sheet11"/>
      <sheetName val="Structure_Bills_Qty11"/>
      <sheetName val="BS,_PL,_SCH_9611"/>
      <sheetName val="Channel_Contribution_Analysis11"/>
      <sheetName val="%_prog_figs_-u5_and_total11"/>
      <sheetName val="BOQ_Distribution11"/>
      <sheetName val="Cash_Flow_Working11"/>
      <sheetName val="Rate_An11"/>
      <sheetName val="_S-DIV02-CONCRETE11"/>
      <sheetName val="M&amp;A_D11"/>
      <sheetName val="M&amp;A_E11"/>
      <sheetName val="M&amp;A_G11"/>
      <sheetName val="Civil_Boq11"/>
      <sheetName val="Cash_Flow11"/>
      <sheetName val="BOQ_fire_proofing11"/>
      <sheetName val="Data_sheet11"/>
      <sheetName val="DETAILED__BOQ11"/>
      <sheetName val="labour_coeff11"/>
      <sheetName val="S1BOQ_P_8~P_2111"/>
      <sheetName val="A(Rev_3)11"/>
      <sheetName val="Beams_11"/>
      <sheetName val="BS_Schedules11"/>
      <sheetName val="Blr_hire11"/>
      <sheetName val="7_Other_Costs11"/>
      <sheetName val="IO_LIST11"/>
      <sheetName val="G_1-AV_SYSTEM11"/>
      <sheetName val="lc_1111"/>
      <sheetName val="lc_2111"/>
      <sheetName val="costing_sheet11"/>
      <sheetName val="Oustanding_Balances11"/>
      <sheetName val="MASTER_-_MARCH11"/>
      <sheetName val="Controls"/>
      <sheetName val="Area Ananlysis(v1)"/>
      <sheetName val="KQ_Cost_Controlling"/>
      <sheetName val="KQ_Appropriation"/>
      <sheetName val="CANDY BOQ"/>
      <sheetName val="Variables_x"/>
      <sheetName val="sch_7-19"/>
      <sheetName val="OST_DATA"/>
      <sheetName val="LOCAL RATES"/>
      <sheetName val="cost Sft"/>
      <sheetName val="Cal"/>
      <sheetName val="loadcal"/>
      <sheetName val="Labour productivity"/>
      <sheetName val="cul-invSUBMITTED"/>
      <sheetName val="01"/>
      <sheetName val="Detail"/>
      <sheetName val="Basic Resources"/>
      <sheetName val="Core Data"/>
      <sheetName val="Itemised"/>
      <sheetName val="sum-all"/>
      <sheetName val="SUB_CONTRACT"/>
      <sheetName val="B2.B_Site "/>
      <sheetName val="Dropdowns"/>
      <sheetName val="FITZ MORT 94"/>
      <sheetName val="입찰내역 발주처 양식"/>
      <sheetName val="3. Elemental Summary"/>
      <sheetName val="8. Cover"/>
      <sheetName val="집계표(OPTION)"/>
      <sheetName val="top sheet CORRE"/>
      <sheetName val="GENERAL2"/>
      <sheetName val="FY15-16"/>
      <sheetName val="ICO_budzet_97"/>
      <sheetName val="Service Function"/>
      <sheetName val="Balance Sheet "/>
      <sheetName val="sc"/>
      <sheetName val="Sales_and_Deposits"/>
      <sheetName val="EATON_SUMMARY1"/>
      <sheetName val="EATON_SUMMARY2"/>
      <sheetName val="EATON_SUMMARY3"/>
      <sheetName val="Executive_Summary"/>
      <sheetName val="EATON_SUMMARY4"/>
      <sheetName val="CL_MEP_-VOL_31"/>
      <sheetName val="Site_Expenses2"/>
      <sheetName val="Summary_Transformers1"/>
      <sheetName val="Raw_Data1"/>
      <sheetName val="Ra__stair1"/>
      <sheetName val="Day_work1"/>
      <sheetName val="Executive_Summary1"/>
      <sheetName val="P1_SUM"/>
      <sheetName val="DATI_CONS"/>
      <sheetName val="EATON_SUMMARY5"/>
      <sheetName val="SHORT_LIST3"/>
      <sheetName val="NR-PS-CL_P1-MEP-00003"/>
      <sheetName val="Design_Devmt3"/>
      <sheetName val="tender_allowances3"/>
      <sheetName val="CL_MEP_-VOL_32"/>
      <sheetName val="Unit Cost"/>
      <sheetName val="Storage Units"/>
      <sheetName val="Bill No. 3 POT MAINT(Deliv)"/>
      <sheetName val="총괄표 (2)"/>
      <sheetName val="[Labor bills 22.11.06.xls]Sum_7"/>
      <sheetName val="[Labor bills 22.11.06.xls]Sum_5"/>
      <sheetName val="[Labor bills 22.11.06.xls]Sum_3"/>
      <sheetName val="[Labor bills 22.11.06.xls]Sum_4"/>
      <sheetName val="[Labor bills 22.11.06.xls]Sum_6"/>
      <sheetName val="bs BP 04 SA"/>
      <sheetName val="REVENUES &amp; BS"/>
      <sheetName val="Ward areas"/>
      <sheetName val="DET0900"/>
      <sheetName val="Rates"/>
      <sheetName val="Master01"/>
      <sheetName val="All"/>
      <sheetName val="CONTRACTS AND RENEWALS"/>
      <sheetName val="Summary_year_Plan"/>
      <sheetName val="Sch_1-11"/>
      <sheetName val="Details for Charts"/>
      <sheetName val="RO Summary"/>
      <sheetName val="Setup Variables"/>
      <sheetName val="Road - Kerb stone"/>
      <sheetName val="ELEC_BOQ"/>
      <sheetName val="Cades - Gratuity pending"/>
      <sheetName val="Instructions-Defaults"/>
      <sheetName val="Reference Information"/>
      <sheetName val="Employee List"/>
      <sheetName val="HEAD"/>
      <sheetName val="Sales Office"/>
      <sheetName val="GBW"/>
      <sheetName val="d-safe DELUXE"/>
      <sheetName val="2nd "/>
      <sheetName val="Boq_Block_A4"/>
      <sheetName val="Field_Values5"/>
      <sheetName val="PR_Standards_Technopark5"/>
      <sheetName val="Block_02,_Staircace_&amp;_lift_hea4"/>
      <sheetName val="SP_Break_Up6"/>
      <sheetName val="Budget_CF_-_Overall6"/>
      <sheetName val="Project_Budget_Worksheet6"/>
      <sheetName val="Lookup_data6"/>
      <sheetName val="10__&amp;_11__Rate_Code_&amp;_BQ6"/>
      <sheetName val="Base_data_Security_Procedures6"/>
      <sheetName val="PRICE_COMP6"/>
      <sheetName val="13__Steel_-_Ratio4"/>
      <sheetName val="cover_page4"/>
      <sheetName val="Basement_Budget4"/>
      <sheetName val="Cashflow_projection4"/>
      <sheetName val="4K_-_(6a)_Non_Manual_Breakdown4"/>
      <sheetName val="Fill_this_out_first___4"/>
      <sheetName val="Builtup_Area3"/>
      <sheetName val="Basic_Rate6"/>
      <sheetName val="MASTER_RATE_ANALYSIS3"/>
      <sheetName val="Materials_Cost(PCC)3"/>
      <sheetName val="Lease_rents3"/>
      <sheetName val="rcc(_sub)3"/>
      <sheetName val="SHORT_LIST5"/>
      <sheetName val="NR-PS-CL_P1-MEP-00005"/>
      <sheetName val="Design_Devmt5"/>
      <sheetName val="tender_allowances5"/>
      <sheetName val="Site_Expenses4"/>
      <sheetName val="CL_MEP_-VOL_33"/>
      <sheetName val="Master_Equipment_List3"/>
      <sheetName val="Day_work3"/>
      <sheetName val="Raw_Data3"/>
      <sheetName val="Summary_Transformers3"/>
      <sheetName val="Inter_unit_set_off2"/>
      <sheetName val="P_Distribution__Detail2"/>
      <sheetName val="Sch_1-112"/>
      <sheetName val="Summary_year_Plan2"/>
      <sheetName val="pukhraj_(HUF)2"/>
      <sheetName val="Legal_Risk_Analysis6"/>
      <sheetName val="Final_Bill_of_Material3"/>
      <sheetName val="Pile_cap3"/>
      <sheetName val="BOQ_Direct_selling_cost3"/>
      <sheetName val="KQ_Cost_Controlling2"/>
      <sheetName val="KQ_Appropriation2"/>
      <sheetName val="SCHEDULE_(9)3"/>
      <sheetName val="MH(on_site)6"/>
      <sheetName val="site_fab&amp;ernstr6"/>
      <sheetName val="RCC,Ret__Wall3"/>
      <sheetName val="Branch_Power6"/>
      <sheetName val="_2"/>
      <sheetName val="TBAL9697_-group_wise__sdpl6"/>
      <sheetName val="Driveway_Beams6"/>
      <sheetName val="1_1_-_Capital3"/>
      <sheetName val="GM_&amp;_TA3"/>
      <sheetName val="Job_Data2"/>
      <sheetName val="Model_(Not_Merged)2"/>
      <sheetName val="Cost_summary2"/>
      <sheetName val="two_way-12"/>
      <sheetName val="MN_T_B_3"/>
      <sheetName val="BLOCK-A_(MEA_SHEET)3"/>
      <sheetName val="SITE_OVERHEADS3"/>
      <sheetName val="PRECAST_lightconc-II3"/>
      <sheetName val="FLOOR_beam_design2"/>
      <sheetName val="material_4"/>
      <sheetName val="Brickwork_4"/>
      <sheetName val="First_Floor_4"/>
      <sheetName val="Name_List2"/>
      <sheetName val="Leg_1-12"/>
      <sheetName val="Ra__stair2"/>
      <sheetName val="Lines_(1_-_1)2"/>
      <sheetName val="RAJU_ASSO2"/>
      <sheetName val="Detailed_Summary_(3)2"/>
      <sheetName val="CPIPE_12"/>
      <sheetName val="Break_Dw2"/>
      <sheetName val="Podium_Areas2"/>
      <sheetName val="area_statement2"/>
      <sheetName val="CFForecast_detail2"/>
      <sheetName val="Main_Sheet2"/>
      <sheetName val="Unit_cost-_Drain-Protection-1_2"/>
      <sheetName val="NLD_-_Assum2"/>
      <sheetName val="Executive_Summary2"/>
      <sheetName val="[Labor_bills_22_11_06_xls]Sum_3"/>
      <sheetName val="GR_slab-reinft2"/>
      <sheetName val="Balance_Sheet2"/>
      <sheetName val="Budget_Lines2"/>
      <sheetName val="Tender_Summary2"/>
      <sheetName val="Project_Inputs2"/>
      <sheetName val="Direct_cost_shed_A-2_2"/>
      <sheetName val="Supply_I&amp;C2"/>
      <sheetName val="Category_A_-_No_Material2"/>
      <sheetName val="Category_B_-_Major_Works2"/>
      <sheetName val="Category_C_-_Minor_Works2"/>
      <sheetName val="Operating_Statistics2"/>
      <sheetName val="2_civil-RA2"/>
      <sheetName val="SC_Cost_FEB_032"/>
      <sheetName val="Mat_Cost3"/>
      <sheetName val="Detail_In_Door_Stad2"/>
      <sheetName val="QS_Name2"/>
      <sheetName val="Portfolio_Summary2"/>
      <sheetName val="steam_outlet2"/>
      <sheetName val="SUPPLY_-Sanitary_Fixtures2"/>
      <sheetName val="ITEMS_FOR_CIVIL_TENDER2"/>
      <sheetName val="Materials_Cost2"/>
      <sheetName val="E_&amp;_R2"/>
      <sheetName val="acevsSp_(ABC)2"/>
      <sheetName val="_B12"/>
      <sheetName val="INDIGINEOUS_ITEMS_2"/>
      <sheetName val="Cost_working_-_Building_T22"/>
      <sheetName val="Inventory_Sheet2"/>
      <sheetName val="B2_Construction_Details2"/>
      <sheetName val="INFLUENCES_ON_GM2"/>
      <sheetName val="Rising_Main2"/>
      <sheetName val="foot-slab_reinft2"/>
      <sheetName val="beam-reinft-machine_rm2"/>
      <sheetName val="Vision_Glass_cost2"/>
      <sheetName val="Set-up_cost2"/>
      <sheetName val="Inc_St_-Link2"/>
      <sheetName val="Cost_Any_2"/>
      <sheetName val="9__Package_split_-_Cost_2"/>
      <sheetName val="Price_Comparison2"/>
      <sheetName val="Rate_Ana2"/>
      <sheetName val="OEM_2"/>
      <sheetName val="Approved_MTD_Proj_#'s2"/>
      <sheetName val="Kristal_Court2"/>
      <sheetName val="Cor_Oh2"/>
      <sheetName val="11_KV_SUPPLY2"/>
      <sheetName val="labour_rates2"/>
      <sheetName val="S_&amp;_A2"/>
      <sheetName val="Data_F8_BTR2"/>
      <sheetName val="_Labor_bills_22_11_06_xls_Sum_3"/>
      <sheetName val="&quot;S&quot;_Curve2"/>
      <sheetName val="P1_SUM2"/>
      <sheetName val="4_BSDrainage(Manholes)-Optiona2"/>
      <sheetName val="Mp-team_12"/>
      <sheetName val="Plant_&amp;__Machinery2"/>
      <sheetName val="06_02_172"/>
      <sheetName val="Labour_&amp;_Plant2"/>
      <sheetName val="TRIAL_BALANCE2"/>
      <sheetName val="typ__column2"/>
      <sheetName val="trans__column2"/>
      <sheetName val="B2__Column2"/>
      <sheetName val="Stub_Column2"/>
      <sheetName val="SPT_vs_PHI2"/>
      <sheetName val="M-Book_for_Conc2"/>
      <sheetName val="M-Book_for_FW2"/>
      <sheetName val="MERGED_CODES_&amp;_NAMES2"/>
      <sheetName val="organi_synthesis_lab2"/>
      <sheetName val="SCHEDULE_OF_RATES2"/>
      <sheetName val="Tool_Metrics_(1st_Dot_Proc)2"/>
      <sheetName val="Combined_Results_2"/>
      <sheetName val="Input_&amp;_Calculations2"/>
      <sheetName val="1-Pop_Proj2"/>
      <sheetName val="Bechtel_Norms2"/>
      <sheetName val="COST_DATA_12"/>
      <sheetName val="COST_DATA_22"/>
      <sheetName val="Rates_Basic2"/>
      <sheetName val="MS_Rates2"/>
      <sheetName val="Boq_Block_A3"/>
      <sheetName val="Field_Values4"/>
      <sheetName val="PR_Standards_Technopark4"/>
      <sheetName val="Block_02,_Staircace_&amp;_lift_hea3"/>
      <sheetName val="SP_Break_Up5"/>
      <sheetName val="Budget_CF_-_Overall5"/>
      <sheetName val="Project_Budget_Worksheet5"/>
      <sheetName val="Lookup_data5"/>
      <sheetName val="10__&amp;_11__Rate_Code_&amp;_BQ5"/>
      <sheetName val="Base_data_Security_Procedures5"/>
      <sheetName val="PRICE_COMP5"/>
      <sheetName val="13__Steel_-_Ratio3"/>
      <sheetName val="cover_page3"/>
      <sheetName val="Basement_Budget3"/>
      <sheetName val="Cashflow_projection3"/>
      <sheetName val="4K_-_(6a)_Non_Manual_Breakdown3"/>
      <sheetName val="Fill_this_out_first___3"/>
      <sheetName val="Builtup_Area2"/>
      <sheetName val="Basic_Rate5"/>
      <sheetName val="MASTER_RATE_ANALYSIS2"/>
      <sheetName val="Materials_Cost(PCC)2"/>
      <sheetName val="Lease_rents2"/>
      <sheetName val="rcc(_sub)2"/>
      <sheetName val="SHORT_LIST4"/>
      <sheetName val="NR-PS-CL_P1-MEP-00004"/>
      <sheetName val="Design_Devmt4"/>
      <sheetName val="tender_allowances4"/>
      <sheetName val="Site_Expenses3"/>
      <sheetName val="Master_Equipment_List2"/>
      <sheetName val="Day_work2"/>
      <sheetName val="Raw_Data2"/>
      <sheetName val="Summary_Transformers2"/>
      <sheetName val="Inter_unit_set_off1"/>
      <sheetName val="P_Distribution__Detail1"/>
      <sheetName val="Sch_1-111"/>
      <sheetName val="Summary_year_Plan1"/>
      <sheetName val="pukhraj_(HUF)1"/>
      <sheetName val="Legal_Risk_Analysis5"/>
      <sheetName val="Final_Bill_of_Material2"/>
      <sheetName val="Pile_cap2"/>
      <sheetName val="BOQ_Direct_selling_cost2"/>
      <sheetName val="KQ_Cost_Controlling1"/>
      <sheetName val="KQ_Appropriation1"/>
      <sheetName val="SCHEDULE_(9)2"/>
      <sheetName val="MH(on_site)5"/>
      <sheetName val="site_fab&amp;ernstr5"/>
      <sheetName val="RCC,Ret__Wall2"/>
      <sheetName val="Branch_Power5"/>
      <sheetName val="_1"/>
      <sheetName val="TBAL9697_-group_wise__sdpl5"/>
      <sheetName val="Driveway_Beams5"/>
      <sheetName val="1_1_-_Capital2"/>
      <sheetName val="GM_&amp;_TA2"/>
      <sheetName val="Job_Data1"/>
      <sheetName val="Model_(Not_Merged)1"/>
      <sheetName val="Cost_summary1"/>
      <sheetName val="two_way-11"/>
      <sheetName val="MN_T_B_2"/>
      <sheetName val="BLOCK-A_(MEA_SHEET)2"/>
      <sheetName val="SITE_OVERHEADS2"/>
      <sheetName val="PRECAST_lightconc-II2"/>
      <sheetName val="FLOOR_beam_design1"/>
      <sheetName val="material_3"/>
      <sheetName val="Brickwork_3"/>
      <sheetName val="First_Floor_3"/>
      <sheetName val="Name_List1"/>
      <sheetName val="Leg_1-11"/>
      <sheetName val="Lines_(1_-_1)1"/>
      <sheetName val="RAJU_ASSO1"/>
      <sheetName val="Detailed_Summary_(3)1"/>
      <sheetName val="CPIPE_11"/>
      <sheetName val="Break_Dw1"/>
      <sheetName val="Podium_Areas1"/>
      <sheetName val="area_statement1"/>
      <sheetName val="CFForecast_detail1"/>
      <sheetName val="Main_Sheet1"/>
      <sheetName val="Unit_cost-_Drain-Protection-1_1"/>
      <sheetName val="NLD_-_Assum1"/>
      <sheetName val="[Labor_bills_22_11_06_xls]Sum_1"/>
      <sheetName val="GR_slab-reinft1"/>
      <sheetName val="Balance_Sheet1"/>
      <sheetName val="Budget_Lines1"/>
      <sheetName val="Tender_Summary1"/>
      <sheetName val="Project_Inputs1"/>
      <sheetName val="Direct_cost_shed_A-2_1"/>
      <sheetName val="Supply_I&amp;C1"/>
      <sheetName val="Category_A_-_No_Material1"/>
      <sheetName val="Category_B_-_Major_Works1"/>
      <sheetName val="Category_C_-_Minor_Works1"/>
      <sheetName val="Operating_Statistics1"/>
      <sheetName val="2_civil-RA1"/>
      <sheetName val="SC_Cost_FEB_031"/>
      <sheetName val="Mat_Cost2"/>
      <sheetName val="Detail_In_Door_Stad1"/>
      <sheetName val="QS_Name1"/>
      <sheetName val="Portfolio_Summary1"/>
      <sheetName val="steam_outlet1"/>
      <sheetName val="SUPPLY_-Sanitary_Fixtures1"/>
      <sheetName val="ITEMS_FOR_CIVIL_TENDER1"/>
      <sheetName val="Materials_Cost1"/>
      <sheetName val="E_&amp;_R1"/>
      <sheetName val="acevsSp_(ABC)1"/>
      <sheetName val="_B11"/>
      <sheetName val="INDIGINEOUS_ITEMS_1"/>
      <sheetName val="Cost_working_-_Building_T21"/>
      <sheetName val="Inventory_Sheet1"/>
      <sheetName val="B2_Construction_Details1"/>
      <sheetName val="INFLUENCES_ON_GM1"/>
      <sheetName val="Rising_Main1"/>
      <sheetName val="foot-slab_reinft1"/>
      <sheetName val="beam-reinft-machine_rm1"/>
      <sheetName val="Vision_Glass_cost1"/>
      <sheetName val="Set-up_cost1"/>
      <sheetName val="Inc_St_-Link1"/>
      <sheetName val="Cost_Any_1"/>
      <sheetName val="9__Package_split_-_Cost_1"/>
      <sheetName val="Price_Comparison1"/>
      <sheetName val="Rate_Ana1"/>
      <sheetName val="OEM_1"/>
      <sheetName val="Approved_MTD_Proj_#'s1"/>
      <sheetName val="Kristal_Court1"/>
      <sheetName val="Cor_Oh1"/>
      <sheetName val="11_KV_SUPPLY1"/>
      <sheetName val="labour_rates1"/>
      <sheetName val="S_&amp;_A1"/>
      <sheetName val="Data_F8_BTR1"/>
      <sheetName val="_Labor_bills_22_11_06_xls_Sum_1"/>
      <sheetName val="&quot;S&quot;_Curve1"/>
      <sheetName val="P1_SUM1"/>
      <sheetName val="4_BSDrainage(Manholes)-Optiona1"/>
      <sheetName val="Mp-team_11"/>
      <sheetName val="Plant_&amp;__Machinery1"/>
      <sheetName val="06_02_171"/>
      <sheetName val="Labour_&amp;_Plant1"/>
      <sheetName val="TRIAL_BALANCE1"/>
      <sheetName val="typ__column1"/>
      <sheetName val="trans__column1"/>
      <sheetName val="B2__Column1"/>
      <sheetName val="Stub_Column1"/>
      <sheetName val="SPT_vs_PHI1"/>
      <sheetName val="M-Book_for_Conc1"/>
      <sheetName val="M-Book_for_FW1"/>
      <sheetName val="MERGED_CODES_&amp;_NAMES1"/>
      <sheetName val="organi_synthesis_lab1"/>
      <sheetName val="SCHEDULE_OF_RATES1"/>
      <sheetName val="Tool_Metrics_(1st_Dot_Proc)1"/>
      <sheetName val="Combined_Results_1"/>
      <sheetName val="Input_&amp;_Calculations1"/>
      <sheetName val="1-Pop_Proj1"/>
      <sheetName val="Bechtel_Norms1"/>
      <sheetName val="COST_DATA_11"/>
      <sheetName val="COST_DATA_21"/>
      <sheetName val="Rates_Basic1"/>
      <sheetName val="MS_Rates1"/>
      <sheetName val="Boq_Block_A2"/>
      <sheetName val="Field_Values3"/>
      <sheetName val="PR_Standards_Technopark3"/>
      <sheetName val="Block_02,_Staircace_&amp;_lift_hea2"/>
      <sheetName val="SP_Break_Up4"/>
      <sheetName val="Budget_CF_-_Overall4"/>
      <sheetName val="Project_Budget_Worksheet4"/>
      <sheetName val="Lookup_data4"/>
      <sheetName val="10__&amp;_11__Rate_Code_&amp;_BQ4"/>
      <sheetName val="Base_data_Security_Procedures4"/>
      <sheetName val="PRICE_COMP4"/>
      <sheetName val="13__Steel_-_Ratio2"/>
      <sheetName val="cover_page2"/>
      <sheetName val="Basement_Budget2"/>
      <sheetName val="Cashflow_projection2"/>
      <sheetName val="4K_-_(6a)_Non_Manual_Breakdown2"/>
      <sheetName val="Fill_this_out_first___2"/>
      <sheetName val="Builtup_Area1"/>
      <sheetName val="Basic_Rate4"/>
      <sheetName val="MASTER_RATE_ANALYSIS1"/>
      <sheetName val="Materials_Cost(PCC)1"/>
      <sheetName val="Lease_rents1"/>
      <sheetName val="rcc(_sub)1"/>
      <sheetName val="Master_Equipment_List1"/>
      <sheetName val="P_Distribution__Detail"/>
      <sheetName val="pukhraj_(HUF)"/>
      <sheetName val="Legal_Risk_Analysis4"/>
      <sheetName val="Final_Bill_of_Material1"/>
      <sheetName val="Pile_cap1"/>
      <sheetName val="BOQ_Direct_selling_cost1"/>
      <sheetName val="SCHEDULE_(9)1"/>
      <sheetName val="MH(on_site)4"/>
      <sheetName val="site_fab&amp;ernstr4"/>
      <sheetName val="RCC,Ret__Wall1"/>
      <sheetName val="Branch_Power4"/>
      <sheetName val="_"/>
      <sheetName val="TBAL9697_-group_wise__sdpl4"/>
      <sheetName val="Driveway_Beams4"/>
      <sheetName val="1_1_-_Capital1"/>
      <sheetName val="GM_&amp;_TA1"/>
      <sheetName val="Job_Data"/>
      <sheetName val="Model_(Not_Merged)"/>
      <sheetName val="Cost_summary"/>
      <sheetName val="two_way-1"/>
      <sheetName val="MN_T_B_1"/>
      <sheetName val="BLOCK-A_(MEA_SHEET)1"/>
      <sheetName val="SITE_OVERHEADS1"/>
      <sheetName val="PRECAST_lightconc-II1"/>
      <sheetName val="FLOOR_beam_design"/>
      <sheetName val="material_2"/>
      <sheetName val="Brickwork_2"/>
      <sheetName val="First_Floor_2"/>
      <sheetName val="Name_List"/>
      <sheetName val="Leg_1-1"/>
      <sheetName val="RAJU_ASSO"/>
      <sheetName val="Detailed_Summary_(3)"/>
      <sheetName val="CPIPE_1"/>
      <sheetName val="Break_Dw"/>
      <sheetName val="Podium_Areas"/>
      <sheetName val="area_statement"/>
      <sheetName val="CFForecast_detail"/>
      <sheetName val="Main_Sheet"/>
      <sheetName val="Unit_cost-_Drain-Protection-1_"/>
      <sheetName val="NLD_-_Assum"/>
      <sheetName val="[Labor_bills_22_11_06_xls]Sum_2"/>
      <sheetName val="GR_slab-reinft"/>
      <sheetName val="Balance_Sheet"/>
      <sheetName val="Budget_Lines"/>
      <sheetName val="Tender_Summary"/>
      <sheetName val="Project_Inputs"/>
      <sheetName val="Direct_cost_shed_A-2_"/>
      <sheetName val="Supply_I&amp;C"/>
      <sheetName val="Category_A_-_No_Material"/>
      <sheetName val="Category_B_-_Major_Works"/>
      <sheetName val="Category_C_-_Minor_Works"/>
      <sheetName val="Operating_Statistics"/>
      <sheetName val="2_civil-RA"/>
      <sheetName val="SC_Cost_FEB_03"/>
      <sheetName val="Mat_Cost1"/>
      <sheetName val="Detail_In_Door_Stad"/>
      <sheetName val="QS_Name"/>
      <sheetName val="Portfolio_Summary"/>
      <sheetName val="steam_outlet"/>
      <sheetName val="SUPPLY_-Sanitary_Fixtures"/>
      <sheetName val="ITEMS_FOR_CIVIL_TENDER"/>
      <sheetName val="Materials_Cost"/>
      <sheetName val="E_&amp;_R"/>
      <sheetName val="acevsSp_(ABC)"/>
      <sheetName val="_B1"/>
      <sheetName val="INDIGINEOUS_ITEMS_"/>
      <sheetName val="Cost_working_-_Building_T2"/>
      <sheetName val="Inventory_Sheet"/>
      <sheetName val="B2_Construction_Details"/>
      <sheetName val="INFLUENCES_ON_GM"/>
      <sheetName val="Rising_Main"/>
      <sheetName val="foot-slab_reinft"/>
      <sheetName val="beam-reinft-machine_rm"/>
      <sheetName val="Vision_Glass_cost"/>
      <sheetName val="Set-up_cost"/>
      <sheetName val="Inc_St_-Link"/>
      <sheetName val="Cost_Any_"/>
      <sheetName val="9__Package_split_-_Cost_"/>
      <sheetName val="Price_Comparison"/>
      <sheetName val="Rate_Ana"/>
      <sheetName val="OEM_"/>
      <sheetName val="Approved_MTD_Proj_#'s"/>
      <sheetName val="Kristal_Court"/>
      <sheetName val="Cor_Oh"/>
      <sheetName val="11_KV_SUPPLY"/>
      <sheetName val="labour_rates"/>
      <sheetName val="S_&amp;_A"/>
      <sheetName val="Data_F8_BTR"/>
      <sheetName val="_Labor_bills_22_11_06_xls_Sum_2"/>
      <sheetName val="&quot;S&quot;_Curve"/>
      <sheetName val="4_BSDrainage(Manholes)-Optional"/>
      <sheetName val="Mp-team_1"/>
      <sheetName val="Plant_&amp;__Machinery"/>
      <sheetName val="06_02_17"/>
      <sheetName val="Labour_&amp;_Plant"/>
      <sheetName val="TRIAL_BALANCE"/>
      <sheetName val="typ__column"/>
      <sheetName val="trans__column"/>
      <sheetName val="B2__Column"/>
      <sheetName val="Stub_Column"/>
      <sheetName val="SPT_vs_PHI"/>
      <sheetName val="M-Book_for_Conc"/>
      <sheetName val="M-Book_for_FW"/>
      <sheetName val="MERGED_CODES_&amp;_NAMES"/>
      <sheetName val="organi_synthesis_lab"/>
      <sheetName val="SCHEDULE_OF_RATES"/>
      <sheetName val="Tool_Metrics_(1st_Dot_Proc)"/>
      <sheetName val="Combined_Results_"/>
      <sheetName val="Input_&amp;_Calculations"/>
      <sheetName val="1-Pop_Proj"/>
      <sheetName val="Bechtel_Norms"/>
      <sheetName val="COST_DATA_1"/>
      <sheetName val="COST_DATA_2"/>
      <sheetName val="Rates_Basic"/>
      <sheetName val="MS_Rates"/>
      <sheetName val="std.wt."/>
      <sheetName val="PRSH"/>
      <sheetName val="RA"/>
      <sheetName val="LookupLists"/>
      <sheetName val="Elect."/>
      <sheetName val="Back_Cal_for OMC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Summary_Local"/>
      <sheetName val="11 kV SWGR"/>
      <sheetName val="Intro."/>
      <sheetName val="DLC lookups"/>
      <sheetName val="ancillary"/>
      <sheetName val="DATABASE - UPC FIXTURE CHART"/>
      <sheetName val="BS1"/>
      <sheetName val="Indirect expenses"/>
      <sheetName val="Rate Analysis "/>
      <sheetName val="M.R.List (2)"/>
      <sheetName val="REFERANCE DATA"/>
      <sheetName val="MTTR-Headend"/>
      <sheetName val="PM_Action "/>
      <sheetName val="PE Status"/>
      <sheetName val="Inventory"/>
      <sheetName val="Crtitical Issues"/>
      <sheetName val="RIP"/>
      <sheetName val="Fault Statistics"/>
      <sheetName val="Ageing_Pending_ CLeared"/>
      <sheetName val="Fault Cleared After 24Hrs"/>
      <sheetName val="D-F"/>
      <sheetName val="Codes"/>
      <sheetName val="Indices"/>
      <sheetName val="Sheet 1"/>
      <sheetName val="1C Data"/>
      <sheetName val="BOQ LT"/>
      <sheetName val="RF Vol"/>
      <sheetName val="ASP"/>
      <sheetName val="M.S."/>
      <sheetName val=" IO List"/>
      <sheetName val="Project Charter"/>
      <sheetName val="Fill this out first___"/>
      <sheetName val="A.O.R."/>
      <sheetName val="L.L Rates"/>
      <sheetName val="advice"/>
      <sheetName val="BMct"/>
      <sheetName val="Index"/>
      <sheetName val="RCC_Ret_ Wall"/>
      <sheetName val="DETAIL SHEET"/>
      <sheetName val="InputPO_Del"/>
      <sheetName val="12a. CFTable"/>
      <sheetName val="Operable Wall &amp; Opera Pricing"/>
      <sheetName val="ABSTRUCT "/>
      <sheetName val="DOOR-WINDOW SCHEDULE"/>
      <sheetName val="Mas-2nd floor"/>
      <sheetName val="grid"/>
      <sheetName val="DetEst"/>
      <sheetName val="inWords"/>
      <sheetName val="Standard Cost Codes"/>
      <sheetName val="Calc_ISC"/>
      <sheetName val="S2groupcode"/>
      <sheetName val="HPL"/>
      <sheetName val="Conc"/>
      <sheetName val="Client Vs.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A1">
            <v>0</v>
          </cell>
        </row>
      </sheetData>
      <sheetData sheetId="17">
        <row r="1">
          <cell r="A1">
            <v>0</v>
          </cell>
        </row>
      </sheetData>
      <sheetData sheetId="18">
        <row r="1">
          <cell r="A1">
            <v>0</v>
          </cell>
        </row>
      </sheetData>
      <sheetData sheetId="19">
        <row r="1">
          <cell r="A1">
            <v>0</v>
          </cell>
        </row>
      </sheetData>
      <sheetData sheetId="20">
        <row r="1">
          <cell r="A1">
            <v>0</v>
          </cell>
        </row>
      </sheetData>
      <sheetData sheetId="21">
        <row r="1">
          <cell r="A1">
            <v>0</v>
          </cell>
        </row>
      </sheetData>
      <sheetData sheetId="22">
        <row r="1">
          <cell r="A1">
            <v>0</v>
          </cell>
        </row>
      </sheetData>
      <sheetData sheetId="23">
        <row r="1">
          <cell r="A1">
            <v>0</v>
          </cell>
        </row>
      </sheetData>
      <sheetData sheetId="24">
        <row r="1">
          <cell r="A1">
            <v>0</v>
          </cell>
        </row>
      </sheetData>
      <sheetData sheetId="25">
        <row r="1">
          <cell r="A1">
            <v>0</v>
          </cell>
        </row>
      </sheetData>
      <sheetData sheetId="26">
        <row r="1">
          <cell r="A1">
            <v>0</v>
          </cell>
        </row>
      </sheetData>
      <sheetData sheetId="27">
        <row r="1">
          <cell r="A1">
            <v>0</v>
          </cell>
        </row>
      </sheetData>
      <sheetData sheetId="28">
        <row r="1">
          <cell r="A1">
            <v>0</v>
          </cell>
        </row>
      </sheetData>
      <sheetData sheetId="29">
        <row r="1">
          <cell r="A1">
            <v>0</v>
          </cell>
        </row>
      </sheetData>
      <sheetData sheetId="30">
        <row r="1">
          <cell r="A1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>
            <v>0</v>
          </cell>
        </row>
      </sheetData>
      <sheetData sheetId="86">
        <row r="1">
          <cell r="A1">
            <v>0</v>
          </cell>
        </row>
      </sheetData>
      <sheetData sheetId="87">
        <row r="1">
          <cell r="A1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1">
          <cell r="A1">
            <v>0</v>
          </cell>
        </row>
      </sheetData>
      <sheetData sheetId="106">
        <row r="1">
          <cell r="A1">
            <v>0</v>
          </cell>
        </row>
      </sheetData>
      <sheetData sheetId="107">
        <row r="1">
          <cell r="A1">
            <v>0</v>
          </cell>
        </row>
      </sheetData>
      <sheetData sheetId="108">
        <row r="1">
          <cell r="A1">
            <v>0</v>
          </cell>
        </row>
      </sheetData>
      <sheetData sheetId="109">
        <row r="1">
          <cell r="A1">
            <v>0</v>
          </cell>
        </row>
      </sheetData>
      <sheetData sheetId="110">
        <row r="1">
          <cell r="A1">
            <v>0</v>
          </cell>
        </row>
      </sheetData>
      <sheetData sheetId="111">
        <row r="1">
          <cell r="A1">
            <v>0</v>
          </cell>
        </row>
      </sheetData>
      <sheetData sheetId="112">
        <row r="1">
          <cell r="A1">
            <v>0</v>
          </cell>
        </row>
      </sheetData>
      <sheetData sheetId="113">
        <row r="1">
          <cell r="A1">
            <v>0</v>
          </cell>
        </row>
      </sheetData>
      <sheetData sheetId="114">
        <row r="1">
          <cell r="A1">
            <v>0</v>
          </cell>
        </row>
      </sheetData>
      <sheetData sheetId="115">
        <row r="1">
          <cell r="A1">
            <v>0</v>
          </cell>
        </row>
      </sheetData>
      <sheetData sheetId="116">
        <row r="1">
          <cell r="A1">
            <v>0</v>
          </cell>
        </row>
      </sheetData>
      <sheetData sheetId="117">
        <row r="1">
          <cell r="A1">
            <v>0</v>
          </cell>
        </row>
      </sheetData>
      <sheetData sheetId="118">
        <row r="1">
          <cell r="A1">
            <v>0</v>
          </cell>
        </row>
      </sheetData>
      <sheetData sheetId="119">
        <row r="1">
          <cell r="A1">
            <v>0</v>
          </cell>
        </row>
      </sheetData>
      <sheetData sheetId="120">
        <row r="1">
          <cell r="A1">
            <v>0</v>
          </cell>
        </row>
      </sheetData>
      <sheetData sheetId="121">
        <row r="1">
          <cell r="A1">
            <v>0</v>
          </cell>
        </row>
      </sheetData>
      <sheetData sheetId="122">
        <row r="1">
          <cell r="A1">
            <v>0</v>
          </cell>
        </row>
      </sheetData>
      <sheetData sheetId="123">
        <row r="1">
          <cell r="A1">
            <v>0</v>
          </cell>
        </row>
      </sheetData>
      <sheetData sheetId="124">
        <row r="1">
          <cell r="A1">
            <v>0</v>
          </cell>
        </row>
      </sheetData>
      <sheetData sheetId="125">
        <row r="1">
          <cell r="A1">
            <v>0</v>
          </cell>
        </row>
      </sheetData>
      <sheetData sheetId="126">
        <row r="1">
          <cell r="A1">
            <v>0</v>
          </cell>
        </row>
      </sheetData>
      <sheetData sheetId="127">
        <row r="1">
          <cell r="A1">
            <v>0</v>
          </cell>
        </row>
      </sheetData>
      <sheetData sheetId="128">
        <row r="1">
          <cell r="A1">
            <v>0</v>
          </cell>
        </row>
      </sheetData>
      <sheetData sheetId="129">
        <row r="1">
          <cell r="A1">
            <v>0</v>
          </cell>
        </row>
      </sheetData>
      <sheetData sheetId="130">
        <row r="1">
          <cell r="A1">
            <v>0</v>
          </cell>
        </row>
      </sheetData>
      <sheetData sheetId="131">
        <row r="1">
          <cell r="A1">
            <v>0</v>
          </cell>
        </row>
      </sheetData>
      <sheetData sheetId="132">
        <row r="1">
          <cell r="A1">
            <v>0</v>
          </cell>
        </row>
      </sheetData>
      <sheetData sheetId="133">
        <row r="1">
          <cell r="A1">
            <v>0</v>
          </cell>
        </row>
      </sheetData>
      <sheetData sheetId="134">
        <row r="1">
          <cell r="A1">
            <v>0</v>
          </cell>
        </row>
      </sheetData>
      <sheetData sheetId="135">
        <row r="1">
          <cell r="A1">
            <v>0</v>
          </cell>
        </row>
      </sheetData>
      <sheetData sheetId="136">
        <row r="1">
          <cell r="A1">
            <v>0</v>
          </cell>
        </row>
      </sheetData>
      <sheetData sheetId="137">
        <row r="1">
          <cell r="A1">
            <v>0</v>
          </cell>
        </row>
      </sheetData>
      <sheetData sheetId="138">
        <row r="1">
          <cell r="A1">
            <v>0</v>
          </cell>
        </row>
      </sheetData>
      <sheetData sheetId="139">
        <row r="1">
          <cell r="A1">
            <v>0</v>
          </cell>
        </row>
      </sheetData>
      <sheetData sheetId="140">
        <row r="1">
          <cell r="A1">
            <v>0</v>
          </cell>
        </row>
      </sheetData>
      <sheetData sheetId="141">
        <row r="1">
          <cell r="A1">
            <v>0</v>
          </cell>
        </row>
      </sheetData>
      <sheetData sheetId="142">
        <row r="1">
          <cell r="A1">
            <v>0</v>
          </cell>
        </row>
      </sheetData>
      <sheetData sheetId="143">
        <row r="1">
          <cell r="A1">
            <v>0</v>
          </cell>
        </row>
      </sheetData>
      <sheetData sheetId="144">
        <row r="1">
          <cell r="A1">
            <v>0</v>
          </cell>
        </row>
      </sheetData>
      <sheetData sheetId="145">
        <row r="1">
          <cell r="A1">
            <v>0</v>
          </cell>
        </row>
      </sheetData>
      <sheetData sheetId="146">
        <row r="1">
          <cell r="A1">
            <v>0</v>
          </cell>
        </row>
      </sheetData>
      <sheetData sheetId="147">
        <row r="1">
          <cell r="A1">
            <v>0</v>
          </cell>
        </row>
      </sheetData>
      <sheetData sheetId="148">
        <row r="1">
          <cell r="A1">
            <v>0</v>
          </cell>
        </row>
      </sheetData>
      <sheetData sheetId="149">
        <row r="1">
          <cell r="A1">
            <v>0</v>
          </cell>
        </row>
      </sheetData>
      <sheetData sheetId="150">
        <row r="1">
          <cell r="A1">
            <v>0</v>
          </cell>
        </row>
      </sheetData>
      <sheetData sheetId="151">
        <row r="1">
          <cell r="A1">
            <v>0</v>
          </cell>
        </row>
      </sheetData>
      <sheetData sheetId="152">
        <row r="1">
          <cell r="A1">
            <v>0</v>
          </cell>
        </row>
      </sheetData>
      <sheetData sheetId="153">
        <row r="1">
          <cell r="A1">
            <v>0</v>
          </cell>
        </row>
      </sheetData>
      <sheetData sheetId="154">
        <row r="1">
          <cell r="A1">
            <v>0</v>
          </cell>
        </row>
      </sheetData>
      <sheetData sheetId="155">
        <row r="1">
          <cell r="A1">
            <v>0</v>
          </cell>
        </row>
      </sheetData>
      <sheetData sheetId="156">
        <row r="1">
          <cell r="A1">
            <v>0</v>
          </cell>
        </row>
      </sheetData>
      <sheetData sheetId="157">
        <row r="1">
          <cell r="A1">
            <v>0</v>
          </cell>
        </row>
      </sheetData>
      <sheetData sheetId="158">
        <row r="1">
          <cell r="A1">
            <v>0</v>
          </cell>
        </row>
      </sheetData>
      <sheetData sheetId="159">
        <row r="1">
          <cell r="A1">
            <v>0</v>
          </cell>
        </row>
      </sheetData>
      <sheetData sheetId="160">
        <row r="1">
          <cell r="A1">
            <v>0</v>
          </cell>
        </row>
      </sheetData>
      <sheetData sheetId="161">
        <row r="1">
          <cell r="A1">
            <v>0</v>
          </cell>
        </row>
      </sheetData>
      <sheetData sheetId="162">
        <row r="1">
          <cell r="A1">
            <v>0</v>
          </cell>
        </row>
      </sheetData>
      <sheetData sheetId="163">
        <row r="1">
          <cell r="A1">
            <v>0</v>
          </cell>
        </row>
      </sheetData>
      <sheetData sheetId="164">
        <row r="1">
          <cell r="A1">
            <v>0</v>
          </cell>
        </row>
      </sheetData>
      <sheetData sheetId="165">
        <row r="1">
          <cell r="A1">
            <v>0</v>
          </cell>
        </row>
      </sheetData>
      <sheetData sheetId="166">
        <row r="1">
          <cell r="A1">
            <v>0</v>
          </cell>
        </row>
      </sheetData>
      <sheetData sheetId="167">
        <row r="1">
          <cell r="A1">
            <v>0</v>
          </cell>
        </row>
      </sheetData>
      <sheetData sheetId="168">
        <row r="1">
          <cell r="A1">
            <v>0</v>
          </cell>
        </row>
      </sheetData>
      <sheetData sheetId="169">
        <row r="1">
          <cell r="A1">
            <v>0</v>
          </cell>
        </row>
      </sheetData>
      <sheetData sheetId="170">
        <row r="1">
          <cell r="A1">
            <v>0</v>
          </cell>
        </row>
      </sheetData>
      <sheetData sheetId="171">
        <row r="1">
          <cell r="A1">
            <v>0</v>
          </cell>
        </row>
      </sheetData>
      <sheetData sheetId="172">
        <row r="1">
          <cell r="A1">
            <v>0</v>
          </cell>
        </row>
      </sheetData>
      <sheetData sheetId="173">
        <row r="1">
          <cell r="A1">
            <v>0</v>
          </cell>
        </row>
      </sheetData>
      <sheetData sheetId="174">
        <row r="1">
          <cell r="A1">
            <v>0</v>
          </cell>
        </row>
      </sheetData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>
        <row r="1">
          <cell r="A1">
            <v>0</v>
          </cell>
        </row>
      </sheetData>
      <sheetData sheetId="179">
        <row r="1">
          <cell r="A1">
            <v>0</v>
          </cell>
        </row>
      </sheetData>
      <sheetData sheetId="180">
        <row r="1">
          <cell r="A1">
            <v>0</v>
          </cell>
        </row>
      </sheetData>
      <sheetData sheetId="181">
        <row r="1">
          <cell r="A1">
            <v>0</v>
          </cell>
        </row>
      </sheetData>
      <sheetData sheetId="182">
        <row r="1">
          <cell r="A1">
            <v>0</v>
          </cell>
        </row>
      </sheetData>
      <sheetData sheetId="183">
        <row r="1">
          <cell r="A1">
            <v>0</v>
          </cell>
        </row>
      </sheetData>
      <sheetData sheetId="184">
        <row r="1">
          <cell r="A1">
            <v>0</v>
          </cell>
        </row>
      </sheetData>
      <sheetData sheetId="185">
        <row r="1">
          <cell r="A1">
            <v>0</v>
          </cell>
        </row>
      </sheetData>
      <sheetData sheetId="186">
        <row r="1">
          <cell r="A1">
            <v>0</v>
          </cell>
        </row>
      </sheetData>
      <sheetData sheetId="187">
        <row r="1">
          <cell r="A1">
            <v>0</v>
          </cell>
        </row>
      </sheetData>
      <sheetData sheetId="188">
        <row r="1">
          <cell r="A1">
            <v>0</v>
          </cell>
        </row>
      </sheetData>
      <sheetData sheetId="189">
        <row r="1">
          <cell r="A1">
            <v>0</v>
          </cell>
        </row>
      </sheetData>
      <sheetData sheetId="190">
        <row r="1">
          <cell r="A1">
            <v>0</v>
          </cell>
        </row>
      </sheetData>
      <sheetData sheetId="191">
        <row r="1">
          <cell r="A1">
            <v>0</v>
          </cell>
        </row>
      </sheetData>
      <sheetData sheetId="192">
        <row r="1">
          <cell r="A1">
            <v>0</v>
          </cell>
        </row>
      </sheetData>
      <sheetData sheetId="193">
        <row r="1">
          <cell r="A1">
            <v>0</v>
          </cell>
        </row>
      </sheetData>
      <sheetData sheetId="194">
        <row r="1">
          <cell r="A1">
            <v>0</v>
          </cell>
        </row>
      </sheetData>
      <sheetData sheetId="195">
        <row r="1">
          <cell r="A1">
            <v>0</v>
          </cell>
        </row>
      </sheetData>
      <sheetData sheetId="196">
        <row r="1">
          <cell r="A1">
            <v>0</v>
          </cell>
        </row>
      </sheetData>
      <sheetData sheetId="197">
        <row r="1">
          <cell r="A1">
            <v>0</v>
          </cell>
        </row>
      </sheetData>
      <sheetData sheetId="198">
        <row r="1">
          <cell r="A1">
            <v>0</v>
          </cell>
        </row>
      </sheetData>
      <sheetData sheetId="199">
        <row r="1">
          <cell r="A1">
            <v>0</v>
          </cell>
        </row>
      </sheetData>
      <sheetData sheetId="200">
        <row r="1">
          <cell r="A1">
            <v>0</v>
          </cell>
        </row>
      </sheetData>
      <sheetData sheetId="201">
        <row r="1">
          <cell r="A1">
            <v>0</v>
          </cell>
        </row>
      </sheetData>
      <sheetData sheetId="202">
        <row r="1">
          <cell r="A1">
            <v>0</v>
          </cell>
        </row>
      </sheetData>
      <sheetData sheetId="203">
        <row r="1">
          <cell r="A1">
            <v>0</v>
          </cell>
        </row>
      </sheetData>
      <sheetData sheetId="204">
        <row r="1">
          <cell r="A1">
            <v>0</v>
          </cell>
        </row>
      </sheetData>
      <sheetData sheetId="205">
        <row r="1">
          <cell r="A1">
            <v>0</v>
          </cell>
        </row>
      </sheetData>
      <sheetData sheetId="206">
        <row r="1">
          <cell r="A1">
            <v>0</v>
          </cell>
        </row>
      </sheetData>
      <sheetData sheetId="207">
        <row r="1">
          <cell r="A1">
            <v>0</v>
          </cell>
        </row>
      </sheetData>
      <sheetData sheetId="208">
        <row r="1">
          <cell r="A1">
            <v>0</v>
          </cell>
        </row>
      </sheetData>
      <sheetData sheetId="209">
        <row r="1">
          <cell r="A1">
            <v>0</v>
          </cell>
        </row>
      </sheetData>
      <sheetData sheetId="210">
        <row r="1">
          <cell r="A1">
            <v>0</v>
          </cell>
        </row>
      </sheetData>
      <sheetData sheetId="211">
        <row r="1">
          <cell r="A1">
            <v>0</v>
          </cell>
        </row>
      </sheetData>
      <sheetData sheetId="212">
        <row r="1">
          <cell r="A1">
            <v>0</v>
          </cell>
        </row>
      </sheetData>
      <sheetData sheetId="213">
        <row r="1">
          <cell r="A1">
            <v>0</v>
          </cell>
        </row>
      </sheetData>
      <sheetData sheetId="214">
        <row r="1">
          <cell r="A1">
            <v>0</v>
          </cell>
        </row>
      </sheetData>
      <sheetData sheetId="215">
        <row r="1">
          <cell r="A1">
            <v>0</v>
          </cell>
        </row>
      </sheetData>
      <sheetData sheetId="216">
        <row r="1">
          <cell r="A1">
            <v>0</v>
          </cell>
        </row>
      </sheetData>
      <sheetData sheetId="217">
        <row r="1">
          <cell r="A1">
            <v>0</v>
          </cell>
        </row>
      </sheetData>
      <sheetData sheetId="218">
        <row r="1">
          <cell r="A1">
            <v>0</v>
          </cell>
        </row>
      </sheetData>
      <sheetData sheetId="219">
        <row r="1">
          <cell r="A1">
            <v>0</v>
          </cell>
        </row>
      </sheetData>
      <sheetData sheetId="220">
        <row r="1">
          <cell r="A1">
            <v>0</v>
          </cell>
        </row>
      </sheetData>
      <sheetData sheetId="221">
        <row r="1">
          <cell r="A1">
            <v>0</v>
          </cell>
        </row>
      </sheetData>
      <sheetData sheetId="222">
        <row r="1">
          <cell r="A1">
            <v>0</v>
          </cell>
        </row>
      </sheetData>
      <sheetData sheetId="223">
        <row r="1">
          <cell r="A1">
            <v>0</v>
          </cell>
        </row>
      </sheetData>
      <sheetData sheetId="224">
        <row r="1">
          <cell r="A1">
            <v>0</v>
          </cell>
        </row>
      </sheetData>
      <sheetData sheetId="225">
        <row r="1">
          <cell r="A1">
            <v>0</v>
          </cell>
        </row>
      </sheetData>
      <sheetData sheetId="226">
        <row r="1">
          <cell r="A1">
            <v>0</v>
          </cell>
        </row>
      </sheetData>
      <sheetData sheetId="227">
        <row r="1">
          <cell r="A1">
            <v>0</v>
          </cell>
        </row>
      </sheetData>
      <sheetData sheetId="228">
        <row r="1">
          <cell r="A1">
            <v>0</v>
          </cell>
        </row>
      </sheetData>
      <sheetData sheetId="229">
        <row r="1">
          <cell r="A1">
            <v>0</v>
          </cell>
        </row>
      </sheetData>
      <sheetData sheetId="230">
        <row r="1">
          <cell r="A1">
            <v>0</v>
          </cell>
        </row>
      </sheetData>
      <sheetData sheetId="231">
        <row r="1">
          <cell r="A1">
            <v>0</v>
          </cell>
        </row>
      </sheetData>
      <sheetData sheetId="232">
        <row r="1">
          <cell r="A1">
            <v>0</v>
          </cell>
        </row>
      </sheetData>
      <sheetData sheetId="233">
        <row r="1">
          <cell r="A1">
            <v>0</v>
          </cell>
        </row>
      </sheetData>
      <sheetData sheetId="234">
        <row r="1">
          <cell r="A1">
            <v>0</v>
          </cell>
        </row>
      </sheetData>
      <sheetData sheetId="235">
        <row r="1">
          <cell r="A1">
            <v>0</v>
          </cell>
        </row>
      </sheetData>
      <sheetData sheetId="236">
        <row r="1">
          <cell r="A1">
            <v>0</v>
          </cell>
        </row>
      </sheetData>
      <sheetData sheetId="237">
        <row r="1">
          <cell r="A1">
            <v>0</v>
          </cell>
        </row>
      </sheetData>
      <sheetData sheetId="238">
        <row r="1">
          <cell r="A1">
            <v>0</v>
          </cell>
        </row>
      </sheetData>
      <sheetData sheetId="239">
        <row r="1">
          <cell r="A1">
            <v>0</v>
          </cell>
        </row>
      </sheetData>
      <sheetData sheetId="240">
        <row r="1">
          <cell r="A1">
            <v>0</v>
          </cell>
        </row>
      </sheetData>
      <sheetData sheetId="241">
        <row r="1">
          <cell r="A1">
            <v>0</v>
          </cell>
        </row>
      </sheetData>
      <sheetData sheetId="242">
        <row r="1">
          <cell r="A1">
            <v>0</v>
          </cell>
        </row>
      </sheetData>
      <sheetData sheetId="243">
        <row r="1">
          <cell r="A1">
            <v>0</v>
          </cell>
        </row>
      </sheetData>
      <sheetData sheetId="244">
        <row r="1">
          <cell r="A1">
            <v>0</v>
          </cell>
        </row>
      </sheetData>
      <sheetData sheetId="245">
        <row r="1">
          <cell r="A1">
            <v>0</v>
          </cell>
        </row>
      </sheetData>
      <sheetData sheetId="246">
        <row r="1">
          <cell r="A1">
            <v>0</v>
          </cell>
        </row>
      </sheetData>
      <sheetData sheetId="247">
        <row r="1">
          <cell r="A1">
            <v>0</v>
          </cell>
        </row>
      </sheetData>
      <sheetData sheetId="248">
        <row r="1">
          <cell r="A1">
            <v>0</v>
          </cell>
        </row>
      </sheetData>
      <sheetData sheetId="249">
        <row r="1">
          <cell r="A1">
            <v>0</v>
          </cell>
        </row>
      </sheetData>
      <sheetData sheetId="250">
        <row r="1">
          <cell r="A1">
            <v>0</v>
          </cell>
        </row>
      </sheetData>
      <sheetData sheetId="251">
        <row r="1">
          <cell r="A1">
            <v>0</v>
          </cell>
        </row>
      </sheetData>
      <sheetData sheetId="252">
        <row r="1">
          <cell r="A1">
            <v>0</v>
          </cell>
        </row>
      </sheetData>
      <sheetData sheetId="253">
        <row r="1">
          <cell r="A1">
            <v>0</v>
          </cell>
        </row>
      </sheetData>
      <sheetData sheetId="254">
        <row r="1">
          <cell r="A1">
            <v>0</v>
          </cell>
        </row>
      </sheetData>
      <sheetData sheetId="255">
        <row r="1">
          <cell r="A1">
            <v>0</v>
          </cell>
        </row>
      </sheetData>
      <sheetData sheetId="256">
        <row r="1">
          <cell r="A1">
            <v>0</v>
          </cell>
        </row>
      </sheetData>
      <sheetData sheetId="257">
        <row r="1">
          <cell r="A1">
            <v>0</v>
          </cell>
        </row>
      </sheetData>
      <sheetData sheetId="258">
        <row r="1">
          <cell r="A1">
            <v>0</v>
          </cell>
        </row>
      </sheetData>
      <sheetData sheetId="259">
        <row r="1">
          <cell r="A1">
            <v>0</v>
          </cell>
        </row>
      </sheetData>
      <sheetData sheetId="260">
        <row r="1">
          <cell r="A1">
            <v>0</v>
          </cell>
        </row>
      </sheetData>
      <sheetData sheetId="261">
        <row r="1">
          <cell r="A1">
            <v>0</v>
          </cell>
        </row>
      </sheetData>
      <sheetData sheetId="262">
        <row r="1">
          <cell r="A1">
            <v>0</v>
          </cell>
        </row>
      </sheetData>
      <sheetData sheetId="263">
        <row r="1">
          <cell r="A1">
            <v>0</v>
          </cell>
        </row>
      </sheetData>
      <sheetData sheetId="264">
        <row r="1">
          <cell r="A1">
            <v>0</v>
          </cell>
        </row>
      </sheetData>
      <sheetData sheetId="265">
        <row r="1">
          <cell r="A1">
            <v>0</v>
          </cell>
        </row>
      </sheetData>
      <sheetData sheetId="266">
        <row r="1">
          <cell r="A1">
            <v>0</v>
          </cell>
        </row>
      </sheetData>
      <sheetData sheetId="267">
        <row r="1">
          <cell r="A1">
            <v>0</v>
          </cell>
        </row>
      </sheetData>
      <sheetData sheetId="268">
        <row r="1">
          <cell r="A1">
            <v>0</v>
          </cell>
        </row>
      </sheetData>
      <sheetData sheetId="269">
        <row r="1">
          <cell r="A1">
            <v>0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>
            <v>0</v>
          </cell>
        </row>
      </sheetData>
      <sheetData sheetId="281">
        <row r="1">
          <cell r="A1">
            <v>0</v>
          </cell>
        </row>
      </sheetData>
      <sheetData sheetId="282">
        <row r="1">
          <cell r="A1">
            <v>0</v>
          </cell>
        </row>
      </sheetData>
      <sheetData sheetId="283">
        <row r="1">
          <cell r="A1">
            <v>0</v>
          </cell>
        </row>
      </sheetData>
      <sheetData sheetId="284">
        <row r="1">
          <cell r="A1">
            <v>0</v>
          </cell>
        </row>
      </sheetData>
      <sheetData sheetId="285">
        <row r="1">
          <cell r="A1">
            <v>0</v>
          </cell>
        </row>
      </sheetData>
      <sheetData sheetId="286">
        <row r="1">
          <cell r="A1">
            <v>0</v>
          </cell>
        </row>
      </sheetData>
      <sheetData sheetId="287">
        <row r="1">
          <cell r="A1">
            <v>0</v>
          </cell>
        </row>
      </sheetData>
      <sheetData sheetId="288">
        <row r="1">
          <cell r="A1">
            <v>0</v>
          </cell>
        </row>
      </sheetData>
      <sheetData sheetId="289">
        <row r="1">
          <cell r="A1">
            <v>0</v>
          </cell>
        </row>
      </sheetData>
      <sheetData sheetId="290">
        <row r="1">
          <cell r="A1">
            <v>0</v>
          </cell>
        </row>
      </sheetData>
      <sheetData sheetId="291">
        <row r="1">
          <cell r="A1">
            <v>0</v>
          </cell>
        </row>
      </sheetData>
      <sheetData sheetId="292">
        <row r="1">
          <cell r="A1">
            <v>0</v>
          </cell>
        </row>
      </sheetData>
      <sheetData sheetId="293">
        <row r="1">
          <cell r="A1">
            <v>0</v>
          </cell>
        </row>
      </sheetData>
      <sheetData sheetId="294">
        <row r="1">
          <cell r="A1">
            <v>0</v>
          </cell>
        </row>
      </sheetData>
      <sheetData sheetId="295">
        <row r="1">
          <cell r="A1">
            <v>0</v>
          </cell>
        </row>
      </sheetData>
      <sheetData sheetId="296">
        <row r="1">
          <cell r="A1">
            <v>0</v>
          </cell>
        </row>
      </sheetData>
      <sheetData sheetId="297">
        <row r="1">
          <cell r="A1">
            <v>0</v>
          </cell>
        </row>
      </sheetData>
      <sheetData sheetId="298">
        <row r="1">
          <cell r="A1">
            <v>0</v>
          </cell>
        </row>
      </sheetData>
      <sheetData sheetId="299">
        <row r="1">
          <cell r="A1">
            <v>0</v>
          </cell>
        </row>
      </sheetData>
      <sheetData sheetId="300">
        <row r="1">
          <cell r="A1">
            <v>0</v>
          </cell>
        </row>
      </sheetData>
      <sheetData sheetId="301">
        <row r="1">
          <cell r="A1">
            <v>0</v>
          </cell>
        </row>
      </sheetData>
      <sheetData sheetId="302">
        <row r="1">
          <cell r="A1">
            <v>0</v>
          </cell>
        </row>
      </sheetData>
      <sheetData sheetId="303">
        <row r="1">
          <cell r="A1">
            <v>0</v>
          </cell>
        </row>
      </sheetData>
      <sheetData sheetId="304">
        <row r="1">
          <cell r="A1">
            <v>0</v>
          </cell>
        </row>
      </sheetData>
      <sheetData sheetId="305">
        <row r="1">
          <cell r="A1">
            <v>0</v>
          </cell>
        </row>
      </sheetData>
      <sheetData sheetId="306">
        <row r="1">
          <cell r="A1">
            <v>0</v>
          </cell>
        </row>
      </sheetData>
      <sheetData sheetId="307">
        <row r="1">
          <cell r="A1">
            <v>0</v>
          </cell>
        </row>
      </sheetData>
      <sheetData sheetId="308">
        <row r="1">
          <cell r="A1">
            <v>0</v>
          </cell>
        </row>
      </sheetData>
      <sheetData sheetId="309">
        <row r="1">
          <cell r="A1">
            <v>0</v>
          </cell>
        </row>
      </sheetData>
      <sheetData sheetId="310">
        <row r="1">
          <cell r="A1">
            <v>0</v>
          </cell>
        </row>
      </sheetData>
      <sheetData sheetId="311">
        <row r="1">
          <cell r="A1">
            <v>0</v>
          </cell>
        </row>
      </sheetData>
      <sheetData sheetId="312">
        <row r="1">
          <cell r="A1">
            <v>0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">
          <cell r="A1">
            <v>0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>
        <row r="1">
          <cell r="A1">
            <v>0</v>
          </cell>
        </row>
      </sheetData>
      <sheetData sheetId="408">
        <row r="1">
          <cell r="A1">
            <v>0</v>
          </cell>
        </row>
      </sheetData>
      <sheetData sheetId="409">
        <row r="1">
          <cell r="A1">
            <v>0</v>
          </cell>
        </row>
      </sheetData>
      <sheetData sheetId="410">
        <row r="1">
          <cell r="A1">
            <v>0</v>
          </cell>
        </row>
      </sheetData>
      <sheetData sheetId="411">
        <row r="1">
          <cell r="A1">
            <v>0</v>
          </cell>
        </row>
      </sheetData>
      <sheetData sheetId="412">
        <row r="1">
          <cell r="A1">
            <v>0</v>
          </cell>
        </row>
      </sheetData>
      <sheetData sheetId="413">
        <row r="1">
          <cell r="A1">
            <v>0</v>
          </cell>
        </row>
      </sheetData>
      <sheetData sheetId="414">
        <row r="1">
          <cell r="A1">
            <v>0</v>
          </cell>
        </row>
      </sheetData>
      <sheetData sheetId="415">
        <row r="1">
          <cell r="A1">
            <v>0</v>
          </cell>
        </row>
      </sheetData>
      <sheetData sheetId="416">
        <row r="1">
          <cell r="A1">
            <v>0</v>
          </cell>
        </row>
      </sheetData>
      <sheetData sheetId="417">
        <row r="1">
          <cell r="A1">
            <v>0</v>
          </cell>
        </row>
      </sheetData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1">
          <cell r="A1">
            <v>0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1">
          <cell r="A1">
            <v>0</v>
          </cell>
        </row>
      </sheetData>
      <sheetData sheetId="493">
        <row r="1">
          <cell r="A1">
            <v>0</v>
          </cell>
        </row>
      </sheetData>
      <sheetData sheetId="494">
        <row r="1">
          <cell r="A1">
            <v>0</v>
          </cell>
        </row>
      </sheetData>
      <sheetData sheetId="495">
        <row r="1">
          <cell r="A1">
            <v>0</v>
          </cell>
        </row>
      </sheetData>
      <sheetData sheetId="496">
        <row r="1">
          <cell r="A1">
            <v>0</v>
          </cell>
        </row>
      </sheetData>
      <sheetData sheetId="497">
        <row r="1">
          <cell r="A1">
            <v>0</v>
          </cell>
        </row>
      </sheetData>
      <sheetData sheetId="498">
        <row r="1">
          <cell r="A1">
            <v>0</v>
          </cell>
        </row>
      </sheetData>
      <sheetData sheetId="499">
        <row r="1">
          <cell r="A1">
            <v>0</v>
          </cell>
        </row>
      </sheetData>
      <sheetData sheetId="500">
        <row r="1">
          <cell r="A1">
            <v>0</v>
          </cell>
        </row>
      </sheetData>
      <sheetData sheetId="501">
        <row r="1">
          <cell r="A1">
            <v>0</v>
          </cell>
        </row>
      </sheetData>
      <sheetData sheetId="502">
        <row r="1">
          <cell r="A1">
            <v>0</v>
          </cell>
        </row>
      </sheetData>
      <sheetData sheetId="503">
        <row r="1">
          <cell r="A1">
            <v>0</v>
          </cell>
        </row>
      </sheetData>
      <sheetData sheetId="504">
        <row r="1">
          <cell r="A1">
            <v>0</v>
          </cell>
        </row>
      </sheetData>
      <sheetData sheetId="505">
        <row r="1">
          <cell r="A1">
            <v>0</v>
          </cell>
        </row>
      </sheetData>
      <sheetData sheetId="506">
        <row r="1">
          <cell r="A1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1">
          <cell r="A1">
            <v>0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1">
          <cell r="A1">
            <v>0</v>
          </cell>
        </row>
      </sheetData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1">
          <cell r="A1">
            <v>0</v>
          </cell>
        </row>
      </sheetData>
      <sheetData sheetId="648">
        <row r="1">
          <cell r="A1">
            <v>0</v>
          </cell>
        </row>
      </sheetData>
      <sheetData sheetId="649">
        <row r="1">
          <cell r="A1">
            <v>0</v>
          </cell>
        </row>
      </sheetData>
      <sheetData sheetId="650">
        <row r="1">
          <cell r="A1">
            <v>0</v>
          </cell>
        </row>
      </sheetData>
      <sheetData sheetId="651">
        <row r="1">
          <cell r="A1">
            <v>0</v>
          </cell>
        </row>
      </sheetData>
      <sheetData sheetId="652">
        <row r="1">
          <cell r="A1">
            <v>0</v>
          </cell>
        </row>
      </sheetData>
      <sheetData sheetId="653">
        <row r="1">
          <cell r="A1">
            <v>0</v>
          </cell>
        </row>
      </sheetData>
      <sheetData sheetId="654">
        <row r="1">
          <cell r="A1">
            <v>0</v>
          </cell>
        </row>
      </sheetData>
      <sheetData sheetId="655">
        <row r="1">
          <cell r="A1">
            <v>0</v>
          </cell>
        </row>
      </sheetData>
      <sheetData sheetId="656">
        <row r="1">
          <cell r="A1">
            <v>0</v>
          </cell>
        </row>
      </sheetData>
      <sheetData sheetId="657">
        <row r="1">
          <cell r="A1">
            <v>0</v>
          </cell>
        </row>
      </sheetData>
      <sheetData sheetId="658">
        <row r="1">
          <cell r="A1">
            <v>0</v>
          </cell>
        </row>
      </sheetData>
      <sheetData sheetId="659">
        <row r="1">
          <cell r="A1">
            <v>0</v>
          </cell>
        </row>
      </sheetData>
      <sheetData sheetId="660">
        <row r="1">
          <cell r="A1">
            <v>0</v>
          </cell>
        </row>
      </sheetData>
      <sheetData sheetId="661">
        <row r="1">
          <cell r="A1">
            <v>0</v>
          </cell>
        </row>
      </sheetData>
      <sheetData sheetId="662">
        <row r="1">
          <cell r="A1">
            <v>0</v>
          </cell>
        </row>
      </sheetData>
      <sheetData sheetId="663">
        <row r="1">
          <cell r="A1">
            <v>0</v>
          </cell>
        </row>
      </sheetData>
      <sheetData sheetId="664">
        <row r="1">
          <cell r="A1">
            <v>0</v>
          </cell>
        </row>
      </sheetData>
      <sheetData sheetId="665">
        <row r="1">
          <cell r="A1">
            <v>0</v>
          </cell>
        </row>
      </sheetData>
      <sheetData sheetId="666">
        <row r="1">
          <cell r="A1">
            <v>0</v>
          </cell>
        </row>
      </sheetData>
      <sheetData sheetId="667">
        <row r="1">
          <cell r="A1">
            <v>0</v>
          </cell>
        </row>
      </sheetData>
      <sheetData sheetId="668">
        <row r="1">
          <cell r="A1">
            <v>0</v>
          </cell>
        </row>
      </sheetData>
      <sheetData sheetId="669">
        <row r="1">
          <cell r="A1">
            <v>0</v>
          </cell>
        </row>
      </sheetData>
      <sheetData sheetId="670">
        <row r="1">
          <cell r="A1">
            <v>0</v>
          </cell>
        </row>
      </sheetData>
      <sheetData sheetId="671">
        <row r="1">
          <cell r="A1">
            <v>0</v>
          </cell>
        </row>
      </sheetData>
      <sheetData sheetId="672">
        <row r="1">
          <cell r="A1">
            <v>0</v>
          </cell>
        </row>
      </sheetData>
      <sheetData sheetId="673">
        <row r="1">
          <cell r="A1">
            <v>0</v>
          </cell>
        </row>
      </sheetData>
      <sheetData sheetId="674">
        <row r="1">
          <cell r="A1">
            <v>0</v>
          </cell>
        </row>
      </sheetData>
      <sheetData sheetId="675">
        <row r="1">
          <cell r="A1">
            <v>0</v>
          </cell>
        </row>
      </sheetData>
      <sheetData sheetId="676">
        <row r="1">
          <cell r="A1">
            <v>0</v>
          </cell>
        </row>
      </sheetData>
      <sheetData sheetId="677">
        <row r="1">
          <cell r="A1">
            <v>0</v>
          </cell>
        </row>
      </sheetData>
      <sheetData sheetId="678">
        <row r="1">
          <cell r="A1">
            <v>0</v>
          </cell>
        </row>
      </sheetData>
      <sheetData sheetId="679">
        <row r="1">
          <cell r="A1">
            <v>0</v>
          </cell>
        </row>
      </sheetData>
      <sheetData sheetId="680">
        <row r="1">
          <cell r="A1">
            <v>0</v>
          </cell>
        </row>
      </sheetData>
      <sheetData sheetId="681">
        <row r="1">
          <cell r="A1">
            <v>0</v>
          </cell>
        </row>
      </sheetData>
      <sheetData sheetId="682">
        <row r="1">
          <cell r="A1">
            <v>0</v>
          </cell>
        </row>
      </sheetData>
      <sheetData sheetId="683">
        <row r="1">
          <cell r="A1">
            <v>0</v>
          </cell>
        </row>
      </sheetData>
      <sheetData sheetId="684">
        <row r="1">
          <cell r="A1">
            <v>0</v>
          </cell>
        </row>
      </sheetData>
      <sheetData sheetId="685">
        <row r="1">
          <cell r="A1">
            <v>0</v>
          </cell>
        </row>
      </sheetData>
      <sheetData sheetId="686">
        <row r="1">
          <cell r="A1">
            <v>0</v>
          </cell>
        </row>
      </sheetData>
      <sheetData sheetId="687">
        <row r="1">
          <cell r="A1">
            <v>0</v>
          </cell>
        </row>
      </sheetData>
      <sheetData sheetId="688">
        <row r="1">
          <cell r="A1">
            <v>0</v>
          </cell>
        </row>
      </sheetData>
      <sheetData sheetId="689">
        <row r="1">
          <cell r="A1">
            <v>0</v>
          </cell>
        </row>
      </sheetData>
      <sheetData sheetId="690">
        <row r="1">
          <cell r="A1">
            <v>0</v>
          </cell>
        </row>
      </sheetData>
      <sheetData sheetId="691">
        <row r="1">
          <cell r="A1">
            <v>0</v>
          </cell>
        </row>
      </sheetData>
      <sheetData sheetId="692">
        <row r="1">
          <cell r="A1">
            <v>0</v>
          </cell>
        </row>
      </sheetData>
      <sheetData sheetId="693">
        <row r="1">
          <cell r="A1">
            <v>0</v>
          </cell>
        </row>
      </sheetData>
      <sheetData sheetId="694">
        <row r="1">
          <cell r="A1">
            <v>0</v>
          </cell>
        </row>
      </sheetData>
      <sheetData sheetId="695">
        <row r="1">
          <cell r="A1">
            <v>0</v>
          </cell>
        </row>
      </sheetData>
      <sheetData sheetId="696">
        <row r="1">
          <cell r="A1">
            <v>0</v>
          </cell>
        </row>
      </sheetData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A1">
            <v>0</v>
          </cell>
        </row>
      </sheetData>
      <sheetData sheetId="708" refreshError="1"/>
      <sheetData sheetId="709" refreshError="1"/>
      <sheetData sheetId="710" refreshError="1"/>
      <sheetData sheetId="711">
        <row r="1">
          <cell r="A1">
            <v>0</v>
          </cell>
        </row>
      </sheetData>
      <sheetData sheetId="712">
        <row r="1">
          <cell r="A1">
            <v>0</v>
          </cell>
        </row>
      </sheetData>
      <sheetData sheetId="713">
        <row r="1">
          <cell r="A1">
            <v>0</v>
          </cell>
        </row>
      </sheetData>
      <sheetData sheetId="714">
        <row r="1">
          <cell r="A1">
            <v>0</v>
          </cell>
        </row>
      </sheetData>
      <sheetData sheetId="715">
        <row r="1">
          <cell r="A1">
            <v>0</v>
          </cell>
        </row>
      </sheetData>
      <sheetData sheetId="716" refreshError="1"/>
      <sheetData sheetId="717" refreshError="1"/>
      <sheetData sheetId="718">
        <row r="1">
          <cell r="A1">
            <v>0</v>
          </cell>
        </row>
      </sheetData>
      <sheetData sheetId="719">
        <row r="1">
          <cell r="A1">
            <v>0</v>
          </cell>
        </row>
      </sheetData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1">
          <cell r="A1">
            <v>0</v>
          </cell>
        </row>
      </sheetData>
      <sheetData sheetId="745">
        <row r="1">
          <cell r="A1">
            <v>0</v>
          </cell>
        </row>
      </sheetData>
      <sheetData sheetId="746">
        <row r="1">
          <cell r="A1">
            <v>0</v>
          </cell>
        </row>
      </sheetData>
      <sheetData sheetId="747">
        <row r="1">
          <cell r="A1">
            <v>0</v>
          </cell>
        </row>
      </sheetData>
      <sheetData sheetId="748">
        <row r="1">
          <cell r="A1">
            <v>0</v>
          </cell>
        </row>
      </sheetData>
      <sheetData sheetId="749">
        <row r="1">
          <cell r="A1">
            <v>0</v>
          </cell>
        </row>
      </sheetData>
      <sheetData sheetId="750">
        <row r="1">
          <cell r="A1">
            <v>0</v>
          </cell>
        </row>
      </sheetData>
      <sheetData sheetId="751">
        <row r="1">
          <cell r="A1">
            <v>0</v>
          </cell>
        </row>
      </sheetData>
      <sheetData sheetId="752">
        <row r="1">
          <cell r="A1">
            <v>0</v>
          </cell>
        </row>
      </sheetData>
      <sheetData sheetId="753">
        <row r="1">
          <cell r="A1">
            <v>0</v>
          </cell>
        </row>
      </sheetData>
      <sheetData sheetId="754">
        <row r="1">
          <cell r="A1">
            <v>0</v>
          </cell>
        </row>
      </sheetData>
      <sheetData sheetId="755">
        <row r="1">
          <cell r="A1">
            <v>0</v>
          </cell>
        </row>
      </sheetData>
      <sheetData sheetId="756">
        <row r="1">
          <cell r="A1">
            <v>0</v>
          </cell>
        </row>
      </sheetData>
      <sheetData sheetId="757">
        <row r="1">
          <cell r="A1">
            <v>0</v>
          </cell>
        </row>
      </sheetData>
      <sheetData sheetId="758">
        <row r="1">
          <cell r="A1">
            <v>0</v>
          </cell>
        </row>
      </sheetData>
      <sheetData sheetId="759">
        <row r="1">
          <cell r="A1">
            <v>0</v>
          </cell>
        </row>
      </sheetData>
      <sheetData sheetId="760">
        <row r="1">
          <cell r="A1">
            <v>0</v>
          </cell>
        </row>
      </sheetData>
      <sheetData sheetId="761">
        <row r="1">
          <cell r="A1">
            <v>0</v>
          </cell>
        </row>
      </sheetData>
      <sheetData sheetId="762">
        <row r="1">
          <cell r="A1">
            <v>0</v>
          </cell>
        </row>
      </sheetData>
      <sheetData sheetId="763">
        <row r="1">
          <cell r="A1">
            <v>0</v>
          </cell>
        </row>
      </sheetData>
      <sheetData sheetId="764">
        <row r="1">
          <cell r="A1">
            <v>0</v>
          </cell>
        </row>
      </sheetData>
      <sheetData sheetId="765">
        <row r="1">
          <cell r="A1">
            <v>0</v>
          </cell>
        </row>
      </sheetData>
      <sheetData sheetId="766">
        <row r="1">
          <cell r="A1">
            <v>0</v>
          </cell>
        </row>
      </sheetData>
      <sheetData sheetId="767">
        <row r="1">
          <cell r="A1">
            <v>0</v>
          </cell>
        </row>
      </sheetData>
      <sheetData sheetId="768">
        <row r="1">
          <cell r="A1">
            <v>0</v>
          </cell>
        </row>
      </sheetData>
      <sheetData sheetId="769">
        <row r="1">
          <cell r="A1">
            <v>0</v>
          </cell>
        </row>
      </sheetData>
      <sheetData sheetId="770">
        <row r="1">
          <cell r="A1">
            <v>0</v>
          </cell>
        </row>
      </sheetData>
      <sheetData sheetId="771">
        <row r="1">
          <cell r="A1">
            <v>0</v>
          </cell>
        </row>
      </sheetData>
      <sheetData sheetId="772">
        <row r="1">
          <cell r="A1">
            <v>0</v>
          </cell>
        </row>
      </sheetData>
      <sheetData sheetId="773">
        <row r="1">
          <cell r="A1">
            <v>0</v>
          </cell>
        </row>
      </sheetData>
      <sheetData sheetId="774">
        <row r="1">
          <cell r="A1">
            <v>0</v>
          </cell>
        </row>
      </sheetData>
      <sheetData sheetId="775">
        <row r="1">
          <cell r="A1">
            <v>0</v>
          </cell>
        </row>
      </sheetData>
      <sheetData sheetId="776">
        <row r="1">
          <cell r="A1">
            <v>0</v>
          </cell>
        </row>
      </sheetData>
      <sheetData sheetId="777">
        <row r="1">
          <cell r="A1">
            <v>0</v>
          </cell>
        </row>
      </sheetData>
      <sheetData sheetId="778">
        <row r="1">
          <cell r="A1">
            <v>0</v>
          </cell>
        </row>
      </sheetData>
      <sheetData sheetId="779">
        <row r="1">
          <cell r="A1">
            <v>0</v>
          </cell>
        </row>
      </sheetData>
      <sheetData sheetId="780">
        <row r="1">
          <cell r="A1">
            <v>0</v>
          </cell>
        </row>
      </sheetData>
      <sheetData sheetId="781">
        <row r="1">
          <cell r="A1">
            <v>0</v>
          </cell>
        </row>
      </sheetData>
      <sheetData sheetId="782">
        <row r="1">
          <cell r="A1">
            <v>0</v>
          </cell>
        </row>
      </sheetData>
      <sheetData sheetId="783">
        <row r="1">
          <cell r="A1">
            <v>0</v>
          </cell>
        </row>
      </sheetData>
      <sheetData sheetId="784">
        <row r="1">
          <cell r="A1">
            <v>0</v>
          </cell>
        </row>
      </sheetData>
      <sheetData sheetId="785">
        <row r="1">
          <cell r="A1">
            <v>0</v>
          </cell>
        </row>
      </sheetData>
      <sheetData sheetId="786">
        <row r="1">
          <cell r="A1">
            <v>0</v>
          </cell>
        </row>
      </sheetData>
      <sheetData sheetId="787">
        <row r="1">
          <cell r="A1">
            <v>0</v>
          </cell>
        </row>
      </sheetData>
      <sheetData sheetId="788">
        <row r="1">
          <cell r="A1">
            <v>0</v>
          </cell>
        </row>
      </sheetData>
      <sheetData sheetId="789">
        <row r="1">
          <cell r="A1">
            <v>0</v>
          </cell>
        </row>
      </sheetData>
      <sheetData sheetId="790">
        <row r="1">
          <cell r="A1">
            <v>0</v>
          </cell>
        </row>
      </sheetData>
      <sheetData sheetId="791">
        <row r="1">
          <cell r="A1">
            <v>0</v>
          </cell>
        </row>
      </sheetData>
      <sheetData sheetId="792">
        <row r="1">
          <cell r="A1">
            <v>0</v>
          </cell>
        </row>
      </sheetData>
      <sheetData sheetId="793">
        <row r="1">
          <cell r="A1">
            <v>0</v>
          </cell>
        </row>
      </sheetData>
      <sheetData sheetId="794">
        <row r="1">
          <cell r="A1">
            <v>0</v>
          </cell>
        </row>
      </sheetData>
      <sheetData sheetId="795">
        <row r="1">
          <cell r="A1">
            <v>0</v>
          </cell>
        </row>
      </sheetData>
      <sheetData sheetId="796">
        <row r="1">
          <cell r="A1">
            <v>0</v>
          </cell>
        </row>
      </sheetData>
      <sheetData sheetId="797">
        <row r="1">
          <cell r="A1">
            <v>0</v>
          </cell>
        </row>
      </sheetData>
      <sheetData sheetId="798">
        <row r="1">
          <cell r="A1">
            <v>0</v>
          </cell>
        </row>
      </sheetData>
      <sheetData sheetId="799">
        <row r="1">
          <cell r="A1">
            <v>0</v>
          </cell>
        </row>
      </sheetData>
      <sheetData sheetId="800">
        <row r="1">
          <cell r="A1">
            <v>0</v>
          </cell>
        </row>
      </sheetData>
      <sheetData sheetId="801">
        <row r="1">
          <cell r="A1">
            <v>0</v>
          </cell>
        </row>
      </sheetData>
      <sheetData sheetId="802">
        <row r="1">
          <cell r="A1">
            <v>0</v>
          </cell>
        </row>
      </sheetData>
      <sheetData sheetId="803">
        <row r="1">
          <cell r="A1">
            <v>0</v>
          </cell>
        </row>
      </sheetData>
      <sheetData sheetId="804">
        <row r="1">
          <cell r="A1">
            <v>0</v>
          </cell>
        </row>
      </sheetData>
      <sheetData sheetId="805">
        <row r="1">
          <cell r="A1">
            <v>0</v>
          </cell>
        </row>
      </sheetData>
      <sheetData sheetId="806">
        <row r="1">
          <cell r="A1">
            <v>0</v>
          </cell>
        </row>
      </sheetData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>
        <row r="1">
          <cell r="A1">
            <v>0</v>
          </cell>
        </row>
      </sheetData>
      <sheetData sheetId="814">
        <row r="1">
          <cell r="A1">
            <v>0</v>
          </cell>
        </row>
      </sheetData>
      <sheetData sheetId="815">
        <row r="1">
          <cell r="A1">
            <v>0</v>
          </cell>
        </row>
      </sheetData>
      <sheetData sheetId="816">
        <row r="1">
          <cell r="A1">
            <v>0</v>
          </cell>
        </row>
      </sheetData>
      <sheetData sheetId="817">
        <row r="1">
          <cell r="A1">
            <v>0</v>
          </cell>
        </row>
      </sheetData>
      <sheetData sheetId="818">
        <row r="1">
          <cell r="A1">
            <v>0</v>
          </cell>
        </row>
      </sheetData>
      <sheetData sheetId="819">
        <row r="1">
          <cell r="A1">
            <v>0</v>
          </cell>
        </row>
      </sheetData>
      <sheetData sheetId="820">
        <row r="1">
          <cell r="A1">
            <v>0</v>
          </cell>
        </row>
      </sheetData>
      <sheetData sheetId="821">
        <row r="1">
          <cell r="A1">
            <v>0</v>
          </cell>
        </row>
      </sheetData>
      <sheetData sheetId="822">
        <row r="1">
          <cell r="A1">
            <v>0</v>
          </cell>
        </row>
      </sheetData>
      <sheetData sheetId="823">
        <row r="1">
          <cell r="A1">
            <v>0</v>
          </cell>
        </row>
      </sheetData>
      <sheetData sheetId="824">
        <row r="1">
          <cell r="A1">
            <v>0</v>
          </cell>
        </row>
      </sheetData>
      <sheetData sheetId="825">
        <row r="1">
          <cell r="A1">
            <v>0</v>
          </cell>
        </row>
      </sheetData>
      <sheetData sheetId="826">
        <row r="1">
          <cell r="A1">
            <v>0</v>
          </cell>
        </row>
      </sheetData>
      <sheetData sheetId="827">
        <row r="1">
          <cell r="A1">
            <v>0</v>
          </cell>
        </row>
      </sheetData>
      <sheetData sheetId="828">
        <row r="1">
          <cell r="A1">
            <v>0</v>
          </cell>
        </row>
      </sheetData>
      <sheetData sheetId="829">
        <row r="1">
          <cell r="A1">
            <v>0</v>
          </cell>
        </row>
      </sheetData>
      <sheetData sheetId="830">
        <row r="1">
          <cell r="A1">
            <v>0</v>
          </cell>
        </row>
      </sheetData>
      <sheetData sheetId="831">
        <row r="1">
          <cell r="A1">
            <v>0</v>
          </cell>
        </row>
      </sheetData>
      <sheetData sheetId="832">
        <row r="1">
          <cell r="A1">
            <v>0</v>
          </cell>
        </row>
      </sheetData>
      <sheetData sheetId="833">
        <row r="1">
          <cell r="A1">
            <v>0</v>
          </cell>
        </row>
      </sheetData>
      <sheetData sheetId="834">
        <row r="1">
          <cell r="A1">
            <v>0</v>
          </cell>
        </row>
      </sheetData>
      <sheetData sheetId="835">
        <row r="1">
          <cell r="A1">
            <v>0</v>
          </cell>
        </row>
      </sheetData>
      <sheetData sheetId="836">
        <row r="1">
          <cell r="A1">
            <v>0</v>
          </cell>
        </row>
      </sheetData>
      <sheetData sheetId="837">
        <row r="1">
          <cell r="A1">
            <v>0</v>
          </cell>
        </row>
      </sheetData>
      <sheetData sheetId="838">
        <row r="1">
          <cell r="A1">
            <v>0</v>
          </cell>
        </row>
      </sheetData>
      <sheetData sheetId="839">
        <row r="1">
          <cell r="A1">
            <v>0</v>
          </cell>
        </row>
      </sheetData>
      <sheetData sheetId="840">
        <row r="1">
          <cell r="A1">
            <v>0</v>
          </cell>
        </row>
      </sheetData>
      <sheetData sheetId="841">
        <row r="1">
          <cell r="A1">
            <v>0</v>
          </cell>
        </row>
      </sheetData>
      <sheetData sheetId="842">
        <row r="1">
          <cell r="A1">
            <v>0</v>
          </cell>
        </row>
      </sheetData>
      <sheetData sheetId="843">
        <row r="1">
          <cell r="A1">
            <v>0</v>
          </cell>
        </row>
      </sheetData>
      <sheetData sheetId="844">
        <row r="1">
          <cell r="A1">
            <v>0</v>
          </cell>
        </row>
      </sheetData>
      <sheetData sheetId="845">
        <row r="1">
          <cell r="A1">
            <v>0</v>
          </cell>
        </row>
      </sheetData>
      <sheetData sheetId="846">
        <row r="1">
          <cell r="A1">
            <v>0</v>
          </cell>
        </row>
      </sheetData>
      <sheetData sheetId="847">
        <row r="1">
          <cell r="A1">
            <v>0</v>
          </cell>
        </row>
      </sheetData>
      <sheetData sheetId="848">
        <row r="1">
          <cell r="A1">
            <v>0</v>
          </cell>
        </row>
      </sheetData>
      <sheetData sheetId="849">
        <row r="1">
          <cell r="A1">
            <v>0</v>
          </cell>
        </row>
      </sheetData>
      <sheetData sheetId="850">
        <row r="1">
          <cell r="A1">
            <v>0</v>
          </cell>
        </row>
      </sheetData>
      <sheetData sheetId="851">
        <row r="1">
          <cell r="A1">
            <v>0</v>
          </cell>
        </row>
      </sheetData>
      <sheetData sheetId="852">
        <row r="1">
          <cell r="A1">
            <v>0</v>
          </cell>
        </row>
      </sheetData>
      <sheetData sheetId="853">
        <row r="1">
          <cell r="A1">
            <v>0</v>
          </cell>
        </row>
      </sheetData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>
        <row r="1">
          <cell r="A1">
            <v>0</v>
          </cell>
        </row>
      </sheetData>
      <sheetData sheetId="868">
        <row r="1">
          <cell r="A1">
            <v>0</v>
          </cell>
        </row>
      </sheetData>
      <sheetData sheetId="869">
        <row r="1">
          <cell r="A1">
            <v>0</v>
          </cell>
        </row>
      </sheetData>
      <sheetData sheetId="870">
        <row r="1">
          <cell r="A1">
            <v>0</v>
          </cell>
        </row>
      </sheetData>
      <sheetData sheetId="871">
        <row r="1">
          <cell r="A1">
            <v>0</v>
          </cell>
        </row>
      </sheetData>
      <sheetData sheetId="872">
        <row r="1">
          <cell r="A1">
            <v>0</v>
          </cell>
        </row>
      </sheetData>
      <sheetData sheetId="873">
        <row r="1">
          <cell r="A1">
            <v>0</v>
          </cell>
        </row>
      </sheetData>
      <sheetData sheetId="874">
        <row r="1">
          <cell r="A1">
            <v>0</v>
          </cell>
        </row>
      </sheetData>
      <sheetData sheetId="875">
        <row r="1">
          <cell r="A1">
            <v>0</v>
          </cell>
        </row>
      </sheetData>
      <sheetData sheetId="876">
        <row r="1">
          <cell r="A1">
            <v>0</v>
          </cell>
        </row>
      </sheetData>
      <sheetData sheetId="877">
        <row r="1">
          <cell r="A1">
            <v>0</v>
          </cell>
        </row>
      </sheetData>
      <sheetData sheetId="878">
        <row r="1">
          <cell r="A1">
            <v>0</v>
          </cell>
        </row>
      </sheetData>
      <sheetData sheetId="879">
        <row r="1">
          <cell r="A1">
            <v>0</v>
          </cell>
        </row>
      </sheetData>
      <sheetData sheetId="880">
        <row r="1">
          <cell r="A1">
            <v>0</v>
          </cell>
        </row>
      </sheetData>
      <sheetData sheetId="881">
        <row r="1">
          <cell r="A1">
            <v>0</v>
          </cell>
        </row>
      </sheetData>
      <sheetData sheetId="882">
        <row r="1">
          <cell r="A1">
            <v>0</v>
          </cell>
        </row>
      </sheetData>
      <sheetData sheetId="883">
        <row r="1">
          <cell r="A1">
            <v>0</v>
          </cell>
        </row>
      </sheetData>
      <sheetData sheetId="884">
        <row r="1">
          <cell r="A1">
            <v>0</v>
          </cell>
        </row>
      </sheetData>
      <sheetData sheetId="885">
        <row r="1">
          <cell r="A1">
            <v>0</v>
          </cell>
        </row>
      </sheetData>
      <sheetData sheetId="886">
        <row r="1">
          <cell r="A1">
            <v>0</v>
          </cell>
        </row>
      </sheetData>
      <sheetData sheetId="887">
        <row r="1">
          <cell r="A1">
            <v>0</v>
          </cell>
        </row>
      </sheetData>
      <sheetData sheetId="888">
        <row r="1">
          <cell r="A1">
            <v>0</v>
          </cell>
        </row>
      </sheetData>
      <sheetData sheetId="889">
        <row r="1">
          <cell r="A1">
            <v>0</v>
          </cell>
        </row>
      </sheetData>
      <sheetData sheetId="890">
        <row r="1">
          <cell r="A1">
            <v>0</v>
          </cell>
        </row>
      </sheetData>
      <sheetData sheetId="891">
        <row r="1">
          <cell r="A1">
            <v>0</v>
          </cell>
        </row>
      </sheetData>
      <sheetData sheetId="892">
        <row r="1">
          <cell r="A1">
            <v>0</v>
          </cell>
        </row>
      </sheetData>
      <sheetData sheetId="893">
        <row r="1">
          <cell r="A1">
            <v>0</v>
          </cell>
        </row>
      </sheetData>
      <sheetData sheetId="894">
        <row r="1">
          <cell r="A1">
            <v>0</v>
          </cell>
        </row>
      </sheetData>
      <sheetData sheetId="895">
        <row r="1">
          <cell r="A1">
            <v>0</v>
          </cell>
        </row>
      </sheetData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A1">
            <v>0</v>
          </cell>
        </row>
      </sheetData>
      <sheetData sheetId="906" refreshError="1"/>
      <sheetData sheetId="907" refreshError="1"/>
      <sheetData sheetId="908" refreshError="1"/>
      <sheetData sheetId="909">
        <row r="1">
          <cell r="A1">
            <v>0</v>
          </cell>
        </row>
      </sheetData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>
        <row r="1">
          <cell r="A1">
            <v>0</v>
          </cell>
        </row>
      </sheetData>
      <sheetData sheetId="927">
        <row r="20">
          <cell r="C20" t="str">
            <v>Cover</v>
          </cell>
        </row>
      </sheetData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>
        <row r="1">
          <cell r="A1">
            <v>0</v>
          </cell>
        </row>
      </sheetData>
      <sheetData sheetId="939"/>
      <sheetData sheetId="940"/>
      <sheetData sheetId="941"/>
      <sheetData sheetId="942"/>
      <sheetData sheetId="943">
        <row r="1">
          <cell r="A1">
            <v>0</v>
          </cell>
        </row>
      </sheetData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1">
          <cell r="A1">
            <v>0</v>
          </cell>
        </row>
      </sheetData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>
        <row r="1">
          <cell r="A1">
            <v>0</v>
          </cell>
        </row>
      </sheetData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1">
          <cell r="A1">
            <v>0</v>
          </cell>
        </row>
      </sheetData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>
        <row r="1">
          <cell r="A1">
            <v>0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>
        <row r="1">
          <cell r="A1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>
        <row r="1">
          <cell r="A1">
            <v>0</v>
          </cell>
        </row>
      </sheetData>
      <sheetData sheetId="1565">
        <row r="1">
          <cell r="A1">
            <v>0</v>
          </cell>
        </row>
      </sheetData>
      <sheetData sheetId="1566">
        <row r="1">
          <cell r="A1">
            <v>0</v>
          </cell>
        </row>
      </sheetData>
      <sheetData sheetId="1567">
        <row r="1">
          <cell r="A1">
            <v>0</v>
          </cell>
        </row>
      </sheetData>
      <sheetData sheetId="1568">
        <row r="1">
          <cell r="A1">
            <v>0</v>
          </cell>
        </row>
      </sheetData>
      <sheetData sheetId="1569">
        <row r="1">
          <cell r="A1">
            <v>0</v>
          </cell>
        </row>
      </sheetData>
      <sheetData sheetId="1570">
        <row r="1">
          <cell r="A1">
            <v>0</v>
          </cell>
        </row>
      </sheetData>
      <sheetData sheetId="1571">
        <row r="1">
          <cell r="A1">
            <v>0</v>
          </cell>
        </row>
      </sheetData>
      <sheetData sheetId="1572">
        <row r="1">
          <cell r="A1">
            <v>0</v>
          </cell>
        </row>
      </sheetData>
      <sheetData sheetId="1573">
        <row r="1">
          <cell r="A1">
            <v>0</v>
          </cell>
        </row>
      </sheetData>
      <sheetData sheetId="1574"/>
      <sheetData sheetId="1575">
        <row r="1">
          <cell r="A1">
            <v>0</v>
          </cell>
        </row>
      </sheetData>
      <sheetData sheetId="1576">
        <row r="1">
          <cell r="A1">
            <v>0</v>
          </cell>
        </row>
      </sheetData>
      <sheetData sheetId="1577">
        <row r="1">
          <cell r="A1">
            <v>0</v>
          </cell>
        </row>
      </sheetData>
      <sheetData sheetId="1578">
        <row r="1">
          <cell r="A1">
            <v>0</v>
          </cell>
        </row>
      </sheetData>
      <sheetData sheetId="1579">
        <row r="1">
          <cell r="A1">
            <v>0</v>
          </cell>
        </row>
      </sheetData>
      <sheetData sheetId="1580">
        <row r="1">
          <cell r="A1">
            <v>0</v>
          </cell>
        </row>
      </sheetData>
      <sheetData sheetId="1581">
        <row r="1">
          <cell r="A1">
            <v>0</v>
          </cell>
        </row>
      </sheetData>
      <sheetData sheetId="1582">
        <row r="1">
          <cell r="A1">
            <v>0</v>
          </cell>
        </row>
      </sheetData>
      <sheetData sheetId="1583">
        <row r="1">
          <cell r="A1">
            <v>0</v>
          </cell>
        </row>
      </sheetData>
      <sheetData sheetId="1584"/>
      <sheetData sheetId="1585"/>
      <sheetData sheetId="1586"/>
      <sheetData sheetId="1587">
        <row r="1">
          <cell r="A1">
            <v>0</v>
          </cell>
        </row>
      </sheetData>
      <sheetData sheetId="1588"/>
      <sheetData sheetId="1589"/>
      <sheetData sheetId="1590"/>
      <sheetData sheetId="1591">
        <row r="1">
          <cell r="A1">
            <v>0</v>
          </cell>
        </row>
      </sheetData>
      <sheetData sheetId="1592">
        <row r="1">
          <cell r="A1">
            <v>0</v>
          </cell>
        </row>
      </sheetData>
      <sheetData sheetId="1593">
        <row r="1">
          <cell r="A1">
            <v>0</v>
          </cell>
        </row>
      </sheetData>
      <sheetData sheetId="1594">
        <row r="1">
          <cell r="A1">
            <v>0</v>
          </cell>
        </row>
      </sheetData>
      <sheetData sheetId="1595">
        <row r="1">
          <cell r="A1">
            <v>0</v>
          </cell>
        </row>
      </sheetData>
      <sheetData sheetId="1596">
        <row r="1">
          <cell r="A1">
            <v>0</v>
          </cell>
        </row>
      </sheetData>
      <sheetData sheetId="1597">
        <row r="1">
          <cell r="A1">
            <v>0</v>
          </cell>
        </row>
      </sheetData>
      <sheetData sheetId="1598"/>
      <sheetData sheetId="1599"/>
      <sheetData sheetId="1600">
        <row r="1">
          <cell r="A1">
            <v>0</v>
          </cell>
        </row>
      </sheetData>
      <sheetData sheetId="1601" refreshError="1"/>
      <sheetData sheetId="1602" refreshError="1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/>
      <sheetData sheetId="1639">
        <row r="1">
          <cell r="A1">
            <v>0</v>
          </cell>
        </row>
      </sheetData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>
        <row r="1">
          <cell r="A1">
            <v>0</v>
          </cell>
        </row>
      </sheetData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/>
      <sheetData sheetId="1678" refreshError="1"/>
      <sheetData sheetId="1679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>
        <row r="1">
          <cell r="A1">
            <v>0</v>
          </cell>
        </row>
      </sheetData>
      <sheetData sheetId="2178">
        <row r="1">
          <cell r="A1">
            <v>0</v>
          </cell>
        </row>
      </sheetData>
      <sheetData sheetId="2179">
        <row r="1">
          <cell r="A1">
            <v>0</v>
          </cell>
        </row>
      </sheetData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Labor_abs-PW7"/>
      <sheetName val="Labor_abs-NMR7"/>
      <sheetName val="BS_Schedules6"/>
      <sheetName val="Staff_Acco_6"/>
      <sheetName val="Break_up_Sheet6"/>
      <sheetName val="Rate analysis"/>
      <sheetName val="NC"/>
      <sheetName val="Sheet1"/>
      <sheetName val="labour coeff"/>
      <sheetName val="RA-markate"/>
      <sheetName val="Boq"/>
      <sheetName val="IO LIST"/>
      <sheetName val="basic-data"/>
      <sheetName val="mem-property"/>
      <sheetName val="Boq Block A"/>
      <sheetName val="RES-PLANNING"/>
      <sheetName val="Civil Boq"/>
      <sheetName val="Cost summary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  <sheetName val="DETAILED  BOQ"/>
      <sheetName val="COLUMN"/>
      <sheetName val="Voucher"/>
      <sheetName val="old boq"/>
      <sheetName val="p&amp;m"/>
      <sheetName val="upa"/>
      <sheetName val="232V-010"/>
      <sheetName val="factors"/>
      <sheetName val="final abstract"/>
      <sheetName val="10"/>
      <sheetName val="11"/>
      <sheetName val="12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CO_budzet_97"/>
    </sheetNames>
    <sheetDataSet>
      <sheetData sheetId="0"/>
      <sheetData sheetId="1"/>
      <sheetData sheetId="2" refreshError="1">
        <row r="2">
          <cell r="B2" t="str">
            <v>LABOUR BILL ITEMWISE ABSTRACT - PW</v>
          </cell>
        </row>
        <row r="20">
          <cell r="C20" t="str">
            <v>Cover</v>
          </cell>
        </row>
      </sheetData>
      <sheetData sheetId="3" refreshError="1"/>
      <sheetData sheetId="4">
        <row r="2">
          <cell r="B2" t="str">
            <v>LABOUR BILL ITEMWISE ABSTRACT - PW</v>
          </cell>
        </row>
      </sheetData>
      <sheetData sheetId="5">
        <row r="2">
          <cell r="B2" t="str">
            <v>LABOUR BILL ITEMWISE ABSTRACT - PW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LABOUR BILL ITEMWISE ABSTRACT - PW</v>
          </cell>
        </row>
      </sheetData>
      <sheetData sheetId="20">
        <row r="2">
          <cell r="B2" t="str">
            <v>LABOUR BILL ITEMWISE ABSTRACT - PW</v>
          </cell>
        </row>
      </sheetData>
      <sheetData sheetId="21">
        <row r="2">
          <cell r="B2" t="str">
            <v>LABOUR BILL ITEMWISE ABSTRACT - PW</v>
          </cell>
        </row>
      </sheetData>
      <sheetData sheetId="22">
        <row r="2">
          <cell r="B2" t="str">
            <v>LABOUR BILL ITEMWISE ABSTRACT - PW</v>
          </cell>
        </row>
      </sheetData>
      <sheetData sheetId="23"/>
      <sheetData sheetId="24"/>
      <sheetData sheetId="25">
        <row r="2">
          <cell r="B2" t="str">
            <v>LABOUR BILL ITEMWISE ABSTRACT - PW</v>
          </cell>
        </row>
      </sheetData>
      <sheetData sheetId="26">
        <row r="2">
          <cell r="B2" t="str">
            <v>LABOUR BILL ITEMWISE ABSTRACT - PW</v>
          </cell>
        </row>
      </sheetData>
      <sheetData sheetId="27"/>
      <sheetData sheetId="28"/>
      <sheetData sheetId="29"/>
      <sheetData sheetId="30"/>
      <sheetData sheetId="31">
        <row r="2">
          <cell r="B2" t="str">
            <v>LABOUR BILL ITEMWISE ABSTRACT - PW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">
          <cell r="B2" t="str">
            <v>LABOUR BILL ITEMWISE ABSTRACT - PW</v>
          </cell>
        </row>
      </sheetData>
      <sheetData sheetId="42">
        <row r="2">
          <cell r="B2" t="str">
            <v>LABOUR BILL ITEMWISE ABSTRACT - PW</v>
          </cell>
        </row>
      </sheetData>
      <sheetData sheetId="43">
        <row r="2">
          <cell r="B2" t="str">
            <v>LABOUR BILL ITEMWISE ABSTRACT - PW</v>
          </cell>
        </row>
      </sheetData>
      <sheetData sheetId="44">
        <row r="2">
          <cell r="B2" t="str">
            <v>LABOUR BILL ITEMWISE ABSTRACT - PW</v>
          </cell>
        </row>
      </sheetData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>
        <row r="2">
          <cell r="B2" t="str">
            <v>LABOUR BILL ITEMWISE ABSTRACT - PW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2">
          <cell r="B2" t="str">
            <v>LABOUR BILL ITEMWISE ABSTRACT - PW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Slab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 Labour bills -Excav,Conc &amp; Rft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Cash Details"/>
      <sheetName val="upa"/>
      <sheetName val="COLUMN-CR"/>
      <sheetName val="bending stress"/>
      <sheetName val="VENDQRY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OH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  <sheetName val="crs_-G-1_x001a_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214">
          <cell r="A214" t="str">
            <v>ADMINISTRATIVE &amp; MANAGEMENT EXPENSES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>
        <row r="214">
          <cell r="A214" t="str">
            <v>ADMINISTRATIVE &amp; MANAGEMENT EXPENSES</v>
          </cell>
        </row>
      </sheetData>
      <sheetData sheetId="130" refreshError="1"/>
      <sheetData sheetId="131" refreshError="1"/>
      <sheetData sheetId="132" refreshError="1"/>
      <sheetData sheetId="133">
        <row r="214">
          <cell r="A214" t="str">
            <v>ADMINISTRATIVE &amp; MANAGEMENT EXPENSES</v>
          </cell>
        </row>
      </sheetData>
      <sheetData sheetId="134">
        <row r="214">
          <cell r="A214" t="str">
            <v>ADMINISTRATIVE &amp; MANAGEMENT EXPENSES</v>
          </cell>
        </row>
      </sheetData>
      <sheetData sheetId="135">
        <row r="214">
          <cell r="A214" t="str">
            <v>ADMINISTRATIVE &amp; MANAGEMENT EXPENSES</v>
          </cell>
        </row>
      </sheetData>
      <sheetData sheetId="136">
        <row r="214">
          <cell r="A214" t="str">
            <v>ADMINISTRATIVE &amp; MANAGEMENT EXPENSES</v>
          </cell>
        </row>
      </sheetData>
      <sheetData sheetId="137">
        <row r="214">
          <cell r="A214" t="str">
            <v>ADMINISTRATIVE &amp; MANAGEMENT EXPENSES</v>
          </cell>
        </row>
      </sheetData>
      <sheetData sheetId="138">
        <row r="214">
          <cell r="A214" t="str">
            <v>ADMINISTRATIVE &amp; MANAGEMENT EXPENSES</v>
          </cell>
        </row>
      </sheetData>
      <sheetData sheetId="139">
        <row r="214">
          <cell r="A214" t="str">
            <v>ADMINISTRATIVE &amp; MANAGEMENT EXPENSES</v>
          </cell>
        </row>
      </sheetData>
      <sheetData sheetId="140">
        <row r="214">
          <cell r="A214" t="str">
            <v>ADMINISTRATIVE &amp; MANAGEMENT EXPENSES</v>
          </cell>
        </row>
      </sheetData>
      <sheetData sheetId="141">
        <row r="214">
          <cell r="A214" t="str">
            <v>ADMINISTRATIVE &amp; MANAGEMENT EXPENSES</v>
          </cell>
        </row>
      </sheetData>
      <sheetData sheetId="142">
        <row r="214">
          <cell r="A214" t="str">
            <v>ADMINISTRATIVE &amp; MANAGEMENT EXPENSES</v>
          </cell>
        </row>
      </sheetData>
      <sheetData sheetId="143">
        <row r="214">
          <cell r="A214" t="str">
            <v>ADMINISTRATIVE &amp; MANAGEMENT EXPENSES</v>
          </cell>
        </row>
      </sheetData>
      <sheetData sheetId="144">
        <row r="214">
          <cell r="A214" t="str">
            <v>ADMINISTRATIVE &amp; MANAGEMENT EXPENSES</v>
          </cell>
        </row>
      </sheetData>
      <sheetData sheetId="145">
        <row r="214">
          <cell r="A214" t="str">
            <v>ADMINISTRATIVE &amp; MANAGEMENT EXPENSES</v>
          </cell>
        </row>
      </sheetData>
      <sheetData sheetId="146">
        <row r="214">
          <cell r="A214" t="str">
            <v>ADMINISTRATIVE &amp; MANAGEMENT EXPENSES</v>
          </cell>
        </row>
      </sheetData>
      <sheetData sheetId="147">
        <row r="214">
          <cell r="A214" t="str">
            <v>ADMINISTRATIVE &amp; MANAGEMENT EXPENSES</v>
          </cell>
        </row>
      </sheetData>
      <sheetData sheetId="148">
        <row r="214">
          <cell r="A214" t="str">
            <v>ADMINISTRATIVE &amp; MANAGEMENT EXPENSES</v>
          </cell>
        </row>
      </sheetData>
      <sheetData sheetId="149">
        <row r="214">
          <cell r="A214" t="str">
            <v>ADMINISTRATIVE &amp; MANAGEMENT EXPENSES</v>
          </cell>
        </row>
      </sheetData>
      <sheetData sheetId="150">
        <row r="214">
          <cell r="A214" t="str">
            <v>ADMINISTRATIVE &amp; MANAGEMENT EXPENSES</v>
          </cell>
        </row>
      </sheetData>
      <sheetData sheetId="151">
        <row r="214">
          <cell r="A214" t="str">
            <v>ADMINISTRATIVE &amp; MANAGEMENT EXPENSES</v>
          </cell>
        </row>
      </sheetData>
      <sheetData sheetId="152">
        <row r="214">
          <cell r="A214" t="str">
            <v>ADMINISTRATIVE &amp; MANAGEMENT EXPENSES</v>
          </cell>
        </row>
      </sheetData>
      <sheetData sheetId="153">
        <row r="214">
          <cell r="A214" t="str">
            <v>ADMINISTRATIVE &amp; MANAGEMENT EXPENSES</v>
          </cell>
        </row>
      </sheetData>
      <sheetData sheetId="154">
        <row r="214">
          <cell r="A214" t="str">
            <v>ADMINISTRATIVE &amp; MANAGEMENT EXPENSES</v>
          </cell>
        </row>
      </sheetData>
      <sheetData sheetId="155">
        <row r="214">
          <cell r="A214" t="str">
            <v>ADMINISTRATIVE &amp; MANAGEMENT EXPENSES</v>
          </cell>
        </row>
      </sheetData>
      <sheetData sheetId="156">
        <row r="214">
          <cell r="A214" t="str">
            <v>ADMINISTRATIVE &amp; MANAGEMENT EXPENSES</v>
          </cell>
        </row>
      </sheetData>
      <sheetData sheetId="157">
        <row r="214">
          <cell r="A214" t="str">
            <v>ADMINISTRATIVE &amp; MANAGEMENT EXPENSES</v>
          </cell>
        </row>
      </sheetData>
      <sheetData sheetId="158">
        <row r="214">
          <cell r="A214" t="str">
            <v>ADMINISTRATIVE &amp; MANAGEMENT EXPENSES</v>
          </cell>
        </row>
      </sheetData>
      <sheetData sheetId="159">
        <row r="214">
          <cell r="A214" t="str">
            <v>ADMINISTRATIVE &amp; MANAGEMENT EXPENSES</v>
          </cell>
        </row>
      </sheetData>
      <sheetData sheetId="160">
        <row r="214">
          <cell r="A214" t="str">
            <v>ADMINISTRATIVE &amp; MANAGEMENT EXPENSES</v>
          </cell>
        </row>
      </sheetData>
      <sheetData sheetId="161">
        <row r="214">
          <cell r="A214" t="str">
            <v>ADMINISTRATIVE &amp; MANAGEMENT EXPENSES</v>
          </cell>
        </row>
      </sheetData>
      <sheetData sheetId="162">
        <row r="214">
          <cell r="A214" t="str">
            <v>ADMINISTRATIVE &amp; MANAGEMENT EXPENSES</v>
          </cell>
        </row>
      </sheetData>
      <sheetData sheetId="163">
        <row r="214">
          <cell r="A214" t="str">
            <v>ADMINISTRATIVE &amp; MANAGEMENT EXPENSES</v>
          </cell>
        </row>
      </sheetData>
      <sheetData sheetId="164">
        <row r="214">
          <cell r="A214" t="str">
            <v>ADMINISTRATIVE &amp; MANAGEMENT EXPENSES</v>
          </cell>
        </row>
      </sheetData>
      <sheetData sheetId="165">
        <row r="214">
          <cell r="A214" t="str">
            <v>ADMINISTRATIVE &amp; MANAGEMENT EXPENSES</v>
          </cell>
        </row>
      </sheetData>
      <sheetData sheetId="166">
        <row r="214">
          <cell r="A214" t="str">
            <v>ADMINISTRATIVE &amp; MANAGEMENT EXPENSES</v>
          </cell>
        </row>
      </sheetData>
      <sheetData sheetId="167">
        <row r="214">
          <cell r="A214" t="str">
            <v>ADMINISTRATIVE &amp; MANAGEMENT EXPENSES</v>
          </cell>
        </row>
      </sheetData>
      <sheetData sheetId="168">
        <row r="214">
          <cell r="A214" t="str">
            <v>ADMINISTRATIVE &amp; MANAGEMENT EXPENSES</v>
          </cell>
        </row>
      </sheetData>
      <sheetData sheetId="169">
        <row r="214">
          <cell r="A214" t="str">
            <v>ADMINISTRATIVE &amp; MANAGEMENT EXPENSES</v>
          </cell>
        </row>
      </sheetData>
      <sheetData sheetId="170">
        <row r="214">
          <cell r="A214" t="str">
            <v>ADMINISTRATIVE &amp; MANAGEMENT EXPENSES</v>
          </cell>
        </row>
      </sheetData>
      <sheetData sheetId="171">
        <row r="214">
          <cell r="A214" t="str">
            <v>ADMINISTRATIVE &amp; MANAGEMENT EXPENSES</v>
          </cell>
        </row>
      </sheetData>
      <sheetData sheetId="172">
        <row r="214">
          <cell r="A214" t="str">
            <v>ADMINISTRATIVE &amp; MANAGEMENT EXPENSES</v>
          </cell>
        </row>
      </sheetData>
      <sheetData sheetId="173">
        <row r="214">
          <cell r="A214" t="str">
            <v>ADMINISTRATIVE &amp; MANAGEMENT EXPENSES</v>
          </cell>
        </row>
      </sheetData>
      <sheetData sheetId="174">
        <row r="214">
          <cell r="A214" t="str">
            <v>ADMINISTRATIVE &amp; MANAGEMENT EXPENSES</v>
          </cell>
        </row>
      </sheetData>
      <sheetData sheetId="175">
        <row r="214">
          <cell r="A214" t="str">
            <v>ADMINISTRATIVE &amp; MANAGEMENT EXPENSES</v>
          </cell>
        </row>
      </sheetData>
      <sheetData sheetId="176">
        <row r="214">
          <cell r="A214" t="str">
            <v>ADMINISTRATIVE &amp; MANAGEMENT EXPENSES</v>
          </cell>
        </row>
      </sheetData>
      <sheetData sheetId="177">
        <row r="214">
          <cell r="A214" t="str">
            <v>ADMINISTRATIVE &amp; MANAGEMENT EXPENSES</v>
          </cell>
        </row>
      </sheetData>
      <sheetData sheetId="178">
        <row r="214">
          <cell r="A214" t="str">
            <v>ADMINISTRATIVE &amp; MANAGEMENT EXPENSES</v>
          </cell>
        </row>
      </sheetData>
      <sheetData sheetId="179">
        <row r="214">
          <cell r="A214" t="str">
            <v>ADMINISTRATIVE &amp; MANAGEMENT EXPENSES</v>
          </cell>
        </row>
      </sheetData>
      <sheetData sheetId="180">
        <row r="214">
          <cell r="A214" t="str">
            <v>ADMINISTRATIVE &amp; MANAGEMENT EXPENSES</v>
          </cell>
        </row>
      </sheetData>
      <sheetData sheetId="181">
        <row r="214">
          <cell r="A214" t="str">
            <v>ADMINISTRATIVE &amp; MANAGEMENT EXPENSES</v>
          </cell>
        </row>
      </sheetData>
      <sheetData sheetId="182">
        <row r="214">
          <cell r="A214" t="str">
            <v>ADMINISTRATIVE &amp; MANAGEMENT EXPENSES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214">
          <cell r="A214" t="str">
            <v>ADMINISTRATIVE &amp; MANAGEMENT EXPENSES</v>
          </cell>
        </row>
      </sheetData>
      <sheetData sheetId="223">
        <row r="214">
          <cell r="A214" t="str">
            <v>ADMINISTRATIVE &amp; MANAGEMENT EXPENSES</v>
          </cell>
        </row>
      </sheetData>
      <sheetData sheetId="224">
        <row r="214">
          <cell r="A214" t="str">
            <v>ADMINISTRATIVE &amp; MANAGEMENT EXPENSES</v>
          </cell>
        </row>
      </sheetData>
      <sheetData sheetId="225">
        <row r="214">
          <cell r="A214" t="str">
            <v>ADMINISTRATIVE &amp; MANAGEMENT EXPENSES</v>
          </cell>
        </row>
      </sheetData>
      <sheetData sheetId="226">
        <row r="214">
          <cell r="A214" t="str">
            <v>ADMINISTRATIVE &amp; MANAGEMENT EXPENSES</v>
          </cell>
        </row>
      </sheetData>
      <sheetData sheetId="227" refreshError="1"/>
      <sheetData sheetId="228">
        <row r="214">
          <cell r="A214" t="str">
            <v>ADMINISTRATIVE &amp; MANAGEMENT EXPENSES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>
        <row r="214">
          <cell r="A214" t="str">
            <v>ADMINISTRATIVE &amp; MANAGEMENT EXPENSES</v>
          </cell>
        </row>
      </sheetData>
      <sheetData sheetId="234">
        <row r="214">
          <cell r="A214" t="str">
            <v>ADMINISTRATIVE &amp; MANAGEMENT EXPENSES</v>
          </cell>
        </row>
      </sheetData>
      <sheetData sheetId="235">
        <row r="214">
          <cell r="A214" t="str">
            <v>ADMINISTRATIVE &amp; MANAGEMENT EXPENSES</v>
          </cell>
        </row>
      </sheetData>
      <sheetData sheetId="236">
        <row r="214">
          <cell r="A214" t="str">
            <v>ADMINISTRATIVE &amp; MANAGEMENT EXPENSES</v>
          </cell>
        </row>
      </sheetData>
      <sheetData sheetId="237">
        <row r="214">
          <cell r="A214" t="str">
            <v>ADMINISTRATIVE &amp; MANAGEMENT EXPENSES</v>
          </cell>
        </row>
      </sheetData>
      <sheetData sheetId="238">
        <row r="214">
          <cell r="A214" t="str">
            <v>ADMINISTRATIVE &amp; MANAGEMENT EXPENSES</v>
          </cell>
        </row>
      </sheetData>
      <sheetData sheetId="239">
        <row r="214">
          <cell r="A214" t="str">
            <v>ADMINISTRATIVE &amp; MANAGEMENT EXPENSES</v>
          </cell>
        </row>
      </sheetData>
      <sheetData sheetId="240">
        <row r="214">
          <cell r="A214" t="str">
            <v>ADMINISTRATIVE &amp; MANAGEMENT EXPENSES</v>
          </cell>
        </row>
      </sheetData>
      <sheetData sheetId="241">
        <row r="214">
          <cell r="A214" t="str">
            <v>ADMINISTRATIVE &amp; MANAGEMENT EXPENSES</v>
          </cell>
        </row>
      </sheetData>
      <sheetData sheetId="242">
        <row r="214">
          <cell r="A214" t="str">
            <v>ADMINISTRATIVE &amp; MANAGEMENT EXPENSES</v>
          </cell>
        </row>
      </sheetData>
      <sheetData sheetId="243">
        <row r="214">
          <cell r="A214" t="str">
            <v>ADMINISTRATIVE &amp; MANAGEMENT EXPENSES</v>
          </cell>
        </row>
      </sheetData>
      <sheetData sheetId="244">
        <row r="214">
          <cell r="A214" t="str">
            <v>ADMINISTRATIVE &amp; MANAGEMENT EXPENSES</v>
          </cell>
        </row>
      </sheetData>
      <sheetData sheetId="245">
        <row r="214">
          <cell r="A214" t="str">
            <v>ADMINISTRATIVE &amp; MANAGEMENT EXPENSES</v>
          </cell>
        </row>
      </sheetData>
      <sheetData sheetId="246">
        <row r="214">
          <cell r="A214" t="str">
            <v>ADMINISTRATIVE &amp; MANAGEMENT EXPENSES</v>
          </cell>
        </row>
      </sheetData>
      <sheetData sheetId="247">
        <row r="214">
          <cell r="A214" t="str">
            <v>ADMINISTRATIVE &amp; MANAGEMENT EXPENSES</v>
          </cell>
        </row>
      </sheetData>
      <sheetData sheetId="248">
        <row r="214">
          <cell r="A214" t="str">
            <v>ADMINISTRATIVE &amp; MANAGEMENT EXPENSES</v>
          </cell>
        </row>
      </sheetData>
      <sheetData sheetId="249">
        <row r="214">
          <cell r="A214" t="str">
            <v>ADMINISTRATIVE &amp; MANAGEMENT EXPENSES</v>
          </cell>
        </row>
      </sheetData>
      <sheetData sheetId="250">
        <row r="214">
          <cell r="A214" t="str">
            <v>ADMINISTRATIVE &amp; MANAGEMENT EXPENSES</v>
          </cell>
        </row>
      </sheetData>
      <sheetData sheetId="251">
        <row r="214">
          <cell r="A214" t="str">
            <v>ADMINISTRATIVE &amp; MANAGEMENT EXPENSES</v>
          </cell>
        </row>
      </sheetData>
      <sheetData sheetId="252">
        <row r="214">
          <cell r="A214" t="str">
            <v>ADMINISTRATIVE &amp; MANAGEMENT EXPENSES</v>
          </cell>
        </row>
      </sheetData>
      <sheetData sheetId="253">
        <row r="214">
          <cell r="A214" t="str">
            <v>ADMINISTRATIVE &amp; MANAGEMENT EXPENSES</v>
          </cell>
        </row>
      </sheetData>
      <sheetData sheetId="254">
        <row r="214">
          <cell r="A214" t="str">
            <v>ADMINISTRATIVE &amp; MANAGEMENT EXPENSES</v>
          </cell>
        </row>
      </sheetData>
      <sheetData sheetId="255">
        <row r="214">
          <cell r="A214" t="str">
            <v>ADMINISTRATIVE &amp; MANAGEMENT EXPENSES</v>
          </cell>
        </row>
      </sheetData>
      <sheetData sheetId="256">
        <row r="214">
          <cell r="A214" t="str">
            <v>ADMINISTRATIVE &amp; MANAGEMENT EXPENSES</v>
          </cell>
        </row>
      </sheetData>
      <sheetData sheetId="257">
        <row r="214">
          <cell r="A214" t="str">
            <v>ADMINISTRATIVE &amp; MANAGEMENT EXPENSES</v>
          </cell>
        </row>
      </sheetData>
      <sheetData sheetId="258">
        <row r="214">
          <cell r="A214" t="str">
            <v>ADMINISTRATIVE &amp; MANAGEMENT EXPENSES</v>
          </cell>
        </row>
      </sheetData>
      <sheetData sheetId="259">
        <row r="214">
          <cell r="A214" t="str">
            <v>ADMINISTRATIVE &amp; MANAGEMENT EXPENSES</v>
          </cell>
        </row>
      </sheetData>
      <sheetData sheetId="260">
        <row r="214">
          <cell r="A214" t="str">
            <v>ADMINISTRATIVE &amp; MANAGEMENT EXPENSES</v>
          </cell>
        </row>
      </sheetData>
      <sheetData sheetId="261">
        <row r="214">
          <cell r="A214" t="str">
            <v>ADMINISTRATIVE &amp; MANAGEMENT EXPENSES</v>
          </cell>
        </row>
      </sheetData>
      <sheetData sheetId="262">
        <row r="214">
          <cell r="A214" t="str">
            <v>ADMINISTRATIVE &amp; MANAGEMENT EXPENSES</v>
          </cell>
        </row>
      </sheetData>
      <sheetData sheetId="263">
        <row r="214">
          <cell r="A214" t="str">
            <v>ADMINISTRATIVE &amp; MANAGEMENT EXPENSES</v>
          </cell>
        </row>
      </sheetData>
      <sheetData sheetId="264">
        <row r="214">
          <cell r="A214" t="str">
            <v>ADMINISTRATIVE &amp; MANAGEMENT EXPENSES</v>
          </cell>
        </row>
      </sheetData>
      <sheetData sheetId="265">
        <row r="214">
          <cell r="A214" t="str">
            <v>ADMINISTRATIVE &amp; MANAGEMENT EXPENSES</v>
          </cell>
        </row>
      </sheetData>
      <sheetData sheetId="266">
        <row r="214">
          <cell r="A214" t="str">
            <v>ADMINISTRATIVE &amp; MANAGEMENT EXPENSES</v>
          </cell>
        </row>
      </sheetData>
      <sheetData sheetId="267">
        <row r="214">
          <cell r="A214" t="str">
            <v>ADMINISTRATIVE &amp; MANAGEMENT EXPENSES</v>
          </cell>
        </row>
      </sheetData>
      <sheetData sheetId="268">
        <row r="214">
          <cell r="A214" t="str">
            <v>ADMINISTRATIVE &amp; MANAGEMENT EXPENSES</v>
          </cell>
        </row>
      </sheetData>
      <sheetData sheetId="269">
        <row r="214">
          <cell r="A214" t="str">
            <v>ADMINISTRATIVE &amp; MANAGEMENT EXPENSES</v>
          </cell>
        </row>
      </sheetData>
      <sheetData sheetId="270">
        <row r="214">
          <cell r="A214" t="str">
            <v>ADMINISTRATIVE &amp; MANAGEMENT EXPENSES</v>
          </cell>
        </row>
      </sheetData>
      <sheetData sheetId="271">
        <row r="214">
          <cell r="A214" t="str">
            <v>ADMINISTRATIVE &amp; MANAGEMENT EXPENSES</v>
          </cell>
        </row>
      </sheetData>
      <sheetData sheetId="272">
        <row r="214">
          <cell r="A214" t="str">
            <v>ADMINISTRATIVE &amp; MANAGEMENT EXPENSES</v>
          </cell>
        </row>
      </sheetData>
      <sheetData sheetId="273">
        <row r="214">
          <cell r="A214" t="str">
            <v>ADMINISTRATIVE &amp; MANAGEMENT EXPENSES</v>
          </cell>
        </row>
      </sheetData>
      <sheetData sheetId="274">
        <row r="214">
          <cell r="A214" t="str">
            <v>ADMINISTRATIVE &amp; MANAGEMENT EXPENSES</v>
          </cell>
        </row>
      </sheetData>
      <sheetData sheetId="275">
        <row r="214">
          <cell r="A214" t="str">
            <v>ADMINISTRATIVE &amp; MANAGEMENT EXPENSES</v>
          </cell>
        </row>
      </sheetData>
      <sheetData sheetId="276">
        <row r="214">
          <cell r="A214" t="str">
            <v>ADMINISTRATIVE &amp; MANAGEMENT EXPENSES</v>
          </cell>
        </row>
      </sheetData>
      <sheetData sheetId="277">
        <row r="214">
          <cell r="A214" t="str">
            <v>ADMINISTRATIVE &amp; MANAGEMENT EXPENSES</v>
          </cell>
        </row>
      </sheetData>
      <sheetData sheetId="278">
        <row r="214">
          <cell r="A214" t="str">
            <v>ADMINISTRATIVE &amp; MANAGEMENT EXPENSES</v>
          </cell>
        </row>
      </sheetData>
      <sheetData sheetId="279">
        <row r="214">
          <cell r="A214" t="str">
            <v>ADMINISTRATIVE &amp; MANAGEMENT EXPENSES</v>
          </cell>
        </row>
      </sheetData>
      <sheetData sheetId="280">
        <row r="214">
          <cell r="A214" t="str">
            <v>ADMINISTRATIVE &amp; MANAGEMENT EXPENSES</v>
          </cell>
        </row>
      </sheetData>
      <sheetData sheetId="281">
        <row r="214">
          <cell r="A214" t="str">
            <v>ADMINISTRATIVE &amp; MANAGEMENT EXPENSES</v>
          </cell>
        </row>
      </sheetData>
      <sheetData sheetId="282">
        <row r="214">
          <cell r="A214" t="str">
            <v>ADMINISTRATIVE &amp; MANAGEMENT EXPENSES</v>
          </cell>
        </row>
      </sheetData>
      <sheetData sheetId="283">
        <row r="214">
          <cell r="A214" t="str">
            <v>ADMINISTRATIVE &amp; MANAGEMENT EXPENSES</v>
          </cell>
        </row>
      </sheetData>
      <sheetData sheetId="284">
        <row r="214">
          <cell r="A214" t="str">
            <v>ADMINISTRATIVE &amp; MANAGEMENT EXPENSES</v>
          </cell>
        </row>
      </sheetData>
      <sheetData sheetId="285">
        <row r="214">
          <cell r="A214" t="str">
            <v>ADMINISTRATIVE &amp; MANAGEMENT EXPENSES</v>
          </cell>
        </row>
      </sheetData>
      <sheetData sheetId="286">
        <row r="214">
          <cell r="A214" t="str">
            <v>ADMINISTRATIVE &amp; MANAGEMENT EXPENSES</v>
          </cell>
        </row>
      </sheetData>
      <sheetData sheetId="287">
        <row r="214">
          <cell r="A214" t="str">
            <v>ADMINISTRATIVE &amp; MANAGEMENT EXPENSES</v>
          </cell>
        </row>
      </sheetData>
      <sheetData sheetId="288">
        <row r="214">
          <cell r="A214" t="str">
            <v>ADMINISTRATIVE &amp; MANAGEMENT EXPENSES</v>
          </cell>
        </row>
      </sheetData>
      <sheetData sheetId="289">
        <row r="214">
          <cell r="A214" t="str">
            <v>ADMINISTRATIVE &amp; MANAGEMENT EXPENSES</v>
          </cell>
        </row>
      </sheetData>
      <sheetData sheetId="290">
        <row r="214">
          <cell r="A214" t="str">
            <v>ADMINISTRATIVE &amp; MANAGEMENT EXPENSES</v>
          </cell>
        </row>
      </sheetData>
      <sheetData sheetId="291">
        <row r="214">
          <cell r="A214" t="str">
            <v>ADMINISTRATIVE &amp; MANAGEMENT EXPENSES</v>
          </cell>
        </row>
      </sheetData>
      <sheetData sheetId="292">
        <row r="214">
          <cell r="A214" t="str">
            <v>ADMINISTRATIVE &amp; MANAGEMENT EXPENSES</v>
          </cell>
        </row>
      </sheetData>
      <sheetData sheetId="293">
        <row r="214">
          <cell r="A214" t="str">
            <v>ADMINISTRATIVE &amp; MANAGEMENT EXPENSES</v>
          </cell>
        </row>
      </sheetData>
      <sheetData sheetId="294">
        <row r="214">
          <cell r="A214" t="str">
            <v>ADMINISTRATIVE &amp; MANAGEMENT EXPENSES</v>
          </cell>
        </row>
      </sheetData>
      <sheetData sheetId="295">
        <row r="214">
          <cell r="A214" t="str">
            <v>ADMINISTRATIVE &amp; MANAGEMENT EXPENSES</v>
          </cell>
        </row>
      </sheetData>
      <sheetData sheetId="296">
        <row r="214">
          <cell r="A214" t="str">
            <v>ADMINISTRATIVE &amp; MANAGEMENT EXPENSES</v>
          </cell>
        </row>
      </sheetData>
      <sheetData sheetId="297">
        <row r="214">
          <cell r="A214" t="str">
            <v>ADMINISTRATIVE &amp; MANAGEMENT EXPENSES</v>
          </cell>
        </row>
      </sheetData>
      <sheetData sheetId="298">
        <row r="214">
          <cell r="A214" t="str">
            <v>ADMINISTRATIVE &amp; MANAGEMENT EXPENSES</v>
          </cell>
        </row>
      </sheetData>
      <sheetData sheetId="299">
        <row r="214">
          <cell r="A214" t="str">
            <v>ADMINISTRATIVE &amp; MANAGEMENT EXPENSES</v>
          </cell>
        </row>
      </sheetData>
      <sheetData sheetId="300">
        <row r="214">
          <cell r="A214" t="str">
            <v>ADMINISTRATIVE &amp; MANAGEMENT EXPENSES</v>
          </cell>
        </row>
      </sheetData>
      <sheetData sheetId="301">
        <row r="214">
          <cell r="A214" t="str">
            <v>ADMINISTRATIVE &amp; MANAGEMENT EXPENSES</v>
          </cell>
        </row>
      </sheetData>
      <sheetData sheetId="302">
        <row r="214">
          <cell r="A214" t="str">
            <v>ADMINISTRATIVE &amp; MANAGEMENT EXPENSES</v>
          </cell>
        </row>
      </sheetData>
      <sheetData sheetId="303">
        <row r="214">
          <cell r="A214" t="str">
            <v>ADMINISTRATIVE &amp; MANAGEMENT EXPENSES</v>
          </cell>
        </row>
      </sheetData>
      <sheetData sheetId="304">
        <row r="214">
          <cell r="A214" t="str">
            <v>ADMINISTRATIVE &amp; MANAGEMENT EXPENSES</v>
          </cell>
        </row>
      </sheetData>
      <sheetData sheetId="305">
        <row r="214">
          <cell r="A214" t="str">
            <v>ADMINISTRATIVE &amp; MANAGEMENT EXPENSES</v>
          </cell>
        </row>
      </sheetData>
      <sheetData sheetId="306">
        <row r="214">
          <cell r="A214" t="str">
            <v>ADMINISTRATIVE &amp; MANAGEMENT EXPENSES</v>
          </cell>
        </row>
      </sheetData>
      <sheetData sheetId="307">
        <row r="214">
          <cell r="A214" t="str">
            <v>ADMINISTRATIVE &amp; MANAGEMENT EXPENSES</v>
          </cell>
        </row>
      </sheetData>
      <sheetData sheetId="308">
        <row r="214">
          <cell r="A214" t="str">
            <v>ADMINISTRATIVE &amp; MANAGEMENT EXPENSES</v>
          </cell>
        </row>
      </sheetData>
      <sheetData sheetId="309">
        <row r="214">
          <cell r="A214" t="str">
            <v>ADMINISTRATIVE &amp; MANAGEMENT EXPENSES</v>
          </cell>
        </row>
      </sheetData>
      <sheetData sheetId="310">
        <row r="214">
          <cell r="A214" t="str">
            <v>ADMINISTRATIVE &amp; MANAGEMENT EXPENSES</v>
          </cell>
        </row>
      </sheetData>
      <sheetData sheetId="311">
        <row r="214">
          <cell r="A214" t="str">
            <v>ADMINISTRATIVE &amp; MANAGEMENT EXPENSES</v>
          </cell>
        </row>
      </sheetData>
      <sheetData sheetId="312">
        <row r="214">
          <cell r="A214" t="str">
            <v>ADMINISTRATIVE &amp; MANAGEMENT EXPENSES</v>
          </cell>
        </row>
      </sheetData>
      <sheetData sheetId="313">
        <row r="214">
          <cell r="A214" t="str">
            <v>ADMINISTRATIVE &amp; MANAGEMENT EXPENSES</v>
          </cell>
        </row>
      </sheetData>
      <sheetData sheetId="314">
        <row r="214">
          <cell r="A214" t="str">
            <v>ADMINISTRATIVE &amp; MANAGEMENT EXPENSES</v>
          </cell>
        </row>
      </sheetData>
      <sheetData sheetId="315">
        <row r="214">
          <cell r="A214" t="str">
            <v>ADMINISTRATIVE &amp; MANAGEMENT EXPENSES</v>
          </cell>
        </row>
      </sheetData>
      <sheetData sheetId="316">
        <row r="214">
          <cell r="A214" t="str">
            <v>ADMINISTRATIVE &amp; MANAGEMENT EXPENSES</v>
          </cell>
        </row>
      </sheetData>
      <sheetData sheetId="317">
        <row r="214">
          <cell r="A214" t="str">
            <v>ADMINISTRATIVE &amp; MANAGEMENT EXPENSES</v>
          </cell>
        </row>
      </sheetData>
      <sheetData sheetId="318">
        <row r="214">
          <cell r="A214" t="str">
            <v>ADMINISTRATIVE &amp; MANAGEMENT EXPENSES</v>
          </cell>
        </row>
      </sheetData>
      <sheetData sheetId="319">
        <row r="214">
          <cell r="A214" t="str">
            <v>ADMINISTRATIVE &amp; MANAGEMENT EXPENSES</v>
          </cell>
        </row>
      </sheetData>
      <sheetData sheetId="320">
        <row r="214">
          <cell r="A214" t="str">
            <v>ADMINISTRATIVE &amp; MANAGEMENT EXPENSES</v>
          </cell>
        </row>
      </sheetData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214">
          <cell r="A214" t="str">
            <v>ADMINISTRATIVE &amp; MANAGEMENT EXPENSES</v>
          </cell>
        </row>
      </sheetData>
      <sheetData sheetId="332">
        <row r="214">
          <cell r="A214" t="str">
            <v>ADMINISTRATIVE &amp; MANAGEMENT EXPENSES</v>
          </cell>
        </row>
      </sheetData>
      <sheetData sheetId="333">
        <row r="214">
          <cell r="A214" t="str">
            <v>ADMINISTRATIVE &amp; MANAGEMENT EXPENSES</v>
          </cell>
        </row>
      </sheetData>
      <sheetData sheetId="334">
        <row r="214">
          <cell r="A214" t="str">
            <v>ADMINISTRATIVE &amp; MANAGEMENT EXPENSES</v>
          </cell>
        </row>
      </sheetData>
      <sheetData sheetId="335">
        <row r="214">
          <cell r="A214" t="str">
            <v>ADMINISTRATIVE &amp; MANAGEMENT EXPENSES</v>
          </cell>
        </row>
      </sheetData>
      <sheetData sheetId="336">
        <row r="214">
          <cell r="A214" t="str">
            <v>ADMINISTRATIVE &amp; MANAGEMENT EXPENSES</v>
          </cell>
        </row>
      </sheetData>
      <sheetData sheetId="337">
        <row r="214">
          <cell r="A214" t="str">
            <v>ADMINISTRATIVE &amp; MANAGEMENT EXPENSES</v>
          </cell>
        </row>
      </sheetData>
      <sheetData sheetId="338">
        <row r="214">
          <cell r="A214" t="str">
            <v>ADMINISTRATIVE &amp; MANAGEMENT EXPENSES</v>
          </cell>
        </row>
      </sheetData>
      <sheetData sheetId="339">
        <row r="214">
          <cell r="A214" t="str">
            <v>ADMINISTRATIVE &amp; MANAGEMENT EXPENSES</v>
          </cell>
        </row>
      </sheetData>
      <sheetData sheetId="340">
        <row r="214">
          <cell r="A214" t="str">
            <v>ADMINISTRATIVE &amp; MANAGEMENT EXPENSES</v>
          </cell>
        </row>
      </sheetData>
      <sheetData sheetId="341">
        <row r="214">
          <cell r="A214" t="str">
            <v>ADMINISTRATIVE &amp; MANAGEMENT EXPENSES</v>
          </cell>
        </row>
      </sheetData>
      <sheetData sheetId="342">
        <row r="214">
          <cell r="A214" t="str">
            <v>ADMINISTRATIVE &amp; MANAGEMENT EXPENSES</v>
          </cell>
        </row>
      </sheetData>
      <sheetData sheetId="343">
        <row r="214">
          <cell r="A214" t="str">
            <v>ADMINISTRATIVE &amp; MANAGEMENT EXPENSES</v>
          </cell>
        </row>
      </sheetData>
      <sheetData sheetId="344">
        <row r="214">
          <cell r="A214" t="str">
            <v>ADMINISTRATIVE &amp; MANAGEMENT EXPENSES</v>
          </cell>
        </row>
      </sheetData>
      <sheetData sheetId="345">
        <row r="214">
          <cell r="A214" t="str">
            <v>ADMINISTRATIVE &amp; MANAGEMENT EXPENSES</v>
          </cell>
        </row>
      </sheetData>
      <sheetData sheetId="346">
        <row r="214">
          <cell r="A214" t="str">
            <v>ADMINISTRATIVE &amp; MANAGEMENT EXPENSES</v>
          </cell>
        </row>
      </sheetData>
      <sheetData sheetId="347">
        <row r="214">
          <cell r="A214" t="str">
            <v>ADMINISTRATIVE &amp; MANAGEMENT EXPENSES</v>
          </cell>
        </row>
      </sheetData>
      <sheetData sheetId="348">
        <row r="214">
          <cell r="A214" t="str">
            <v>ADMINISTRATIVE &amp; MANAGEMENT EXPENSES</v>
          </cell>
        </row>
      </sheetData>
      <sheetData sheetId="349">
        <row r="214">
          <cell r="A214" t="str">
            <v>ADMINISTRATIVE &amp; MANAGEMENT EXPENSES</v>
          </cell>
        </row>
      </sheetData>
      <sheetData sheetId="350">
        <row r="214">
          <cell r="A214" t="str">
            <v>ADMINISTRATIVE &amp; MANAGEMENT EXPENSES</v>
          </cell>
        </row>
      </sheetData>
      <sheetData sheetId="351">
        <row r="214">
          <cell r="A214" t="str">
            <v>ADMINISTRATIVE &amp; MANAGEMENT EXPENSES</v>
          </cell>
        </row>
      </sheetData>
      <sheetData sheetId="352">
        <row r="214">
          <cell r="A214" t="str">
            <v>ADMINISTRATIVE &amp; MANAGEMENT EXPENSES</v>
          </cell>
        </row>
      </sheetData>
      <sheetData sheetId="353">
        <row r="214">
          <cell r="A214" t="str">
            <v>ADMINISTRATIVE &amp; MANAGEMENT EXPENSES</v>
          </cell>
        </row>
      </sheetData>
      <sheetData sheetId="354">
        <row r="214">
          <cell r="A214" t="str">
            <v>ADMINISTRATIVE &amp; MANAGEMENT EXPENSES</v>
          </cell>
        </row>
      </sheetData>
      <sheetData sheetId="355">
        <row r="214">
          <cell r="A214" t="str">
            <v>ADMINISTRATIVE &amp; MANAGEMENT EXPENSES</v>
          </cell>
        </row>
      </sheetData>
      <sheetData sheetId="356">
        <row r="214">
          <cell r="A214" t="str">
            <v>ADMINISTRATIVE &amp; MANAGEMENT EXPENSES</v>
          </cell>
        </row>
      </sheetData>
      <sheetData sheetId="357">
        <row r="214">
          <cell r="A214" t="str">
            <v>ADMINISTRATIVE &amp; MANAGEMENT EXPENSES</v>
          </cell>
        </row>
      </sheetData>
      <sheetData sheetId="358">
        <row r="214">
          <cell r="A214" t="str">
            <v>ADMINISTRATIVE &amp; MANAGEMENT EXPENSES</v>
          </cell>
        </row>
      </sheetData>
      <sheetData sheetId="359">
        <row r="214">
          <cell r="A214" t="str">
            <v>ADMINISTRATIVE &amp; MANAGEMENT EXPENSES</v>
          </cell>
        </row>
      </sheetData>
      <sheetData sheetId="360">
        <row r="214">
          <cell r="A214" t="str">
            <v>ADMINISTRATIVE &amp; MANAGEMENT EXPENSES</v>
          </cell>
        </row>
      </sheetData>
      <sheetData sheetId="361">
        <row r="214">
          <cell r="A214" t="str">
            <v>ADMINISTRATIVE &amp; MANAGEMENT EXPENSES</v>
          </cell>
        </row>
      </sheetData>
      <sheetData sheetId="362">
        <row r="214">
          <cell r="A214" t="str">
            <v>ADMINISTRATIVE &amp; MANAGEMENT EXPENSES</v>
          </cell>
        </row>
      </sheetData>
      <sheetData sheetId="363">
        <row r="214">
          <cell r="A214" t="str">
            <v>ADMINISTRATIVE &amp; MANAGEMENT EXPENSES</v>
          </cell>
        </row>
      </sheetData>
      <sheetData sheetId="364">
        <row r="214">
          <cell r="A214" t="str">
            <v>ADMINISTRATIVE &amp; MANAGEMENT EXPENSES</v>
          </cell>
        </row>
      </sheetData>
      <sheetData sheetId="365">
        <row r="214">
          <cell r="A214" t="str">
            <v>ADMINISTRATIVE &amp; MANAGEMENT EXPENSES</v>
          </cell>
        </row>
      </sheetData>
      <sheetData sheetId="366">
        <row r="214">
          <cell r="A214" t="str">
            <v>ADMINISTRATIVE &amp; MANAGEMENT EXPENSES</v>
          </cell>
        </row>
      </sheetData>
      <sheetData sheetId="367">
        <row r="214">
          <cell r="A214" t="str">
            <v>ADMINISTRATIVE &amp; MANAGEMENT EXPENSES</v>
          </cell>
        </row>
      </sheetData>
      <sheetData sheetId="368">
        <row r="214">
          <cell r="A214" t="str">
            <v>ADMINISTRATIVE &amp; MANAGEMENT EXPENSES</v>
          </cell>
        </row>
      </sheetData>
      <sheetData sheetId="369">
        <row r="214">
          <cell r="A214" t="str">
            <v>ADMINISTRATIVE &amp; MANAGEMENT EXPENSES</v>
          </cell>
        </row>
      </sheetData>
      <sheetData sheetId="370">
        <row r="214">
          <cell r="A214" t="str">
            <v>ADMINISTRATIVE &amp; MANAGEMENT EXPENSES</v>
          </cell>
        </row>
      </sheetData>
      <sheetData sheetId="371">
        <row r="214">
          <cell r="A214" t="str">
            <v>ADMINISTRATIVE &amp; MANAGEMENT EXPENSES</v>
          </cell>
        </row>
      </sheetData>
      <sheetData sheetId="372">
        <row r="214">
          <cell r="A214" t="str">
            <v>ADMINISTRATIVE &amp; MANAGEMENT EXPENSES</v>
          </cell>
        </row>
      </sheetData>
      <sheetData sheetId="373">
        <row r="214">
          <cell r="A214" t="str">
            <v>ADMINISTRATIVE &amp; MANAGEMENT EXPENSES</v>
          </cell>
        </row>
      </sheetData>
      <sheetData sheetId="374">
        <row r="214">
          <cell r="A214" t="str">
            <v>ADMINISTRATIVE &amp; MANAGEMENT EXPENSES</v>
          </cell>
        </row>
      </sheetData>
      <sheetData sheetId="375">
        <row r="214">
          <cell r="A214" t="str">
            <v>ADMINISTRATIVE &amp; MANAGEMENT EXPENSES</v>
          </cell>
        </row>
      </sheetData>
      <sheetData sheetId="376">
        <row r="214">
          <cell r="A214" t="str">
            <v>ADMINISTRATIVE &amp; MANAGEMENT EXPENSES</v>
          </cell>
        </row>
      </sheetData>
      <sheetData sheetId="377">
        <row r="214">
          <cell r="A214" t="str">
            <v>ADMINISTRATIVE &amp; MANAGEMENT EXPENSES</v>
          </cell>
        </row>
      </sheetData>
      <sheetData sheetId="378">
        <row r="214">
          <cell r="A214" t="str">
            <v>ADMINISTRATIVE &amp; MANAGEMENT EXPENSES</v>
          </cell>
        </row>
      </sheetData>
      <sheetData sheetId="379">
        <row r="214">
          <cell r="A214" t="str">
            <v>ADMINISTRATIVE &amp; MANAGEMENT EXPENSES</v>
          </cell>
        </row>
      </sheetData>
      <sheetData sheetId="380">
        <row r="214">
          <cell r="A214" t="str">
            <v>ADMINISTRATIVE &amp; MANAGEMENT EXPENSES</v>
          </cell>
        </row>
      </sheetData>
      <sheetData sheetId="381">
        <row r="214">
          <cell r="A214" t="str">
            <v>ADMINISTRATIVE &amp; MANAGEMENT EXPENSES</v>
          </cell>
        </row>
      </sheetData>
      <sheetData sheetId="382">
        <row r="214">
          <cell r="A214" t="str">
            <v>ADMINISTRATIVE &amp; MANAGEMENT EXPENSES</v>
          </cell>
        </row>
      </sheetData>
      <sheetData sheetId="383">
        <row r="214">
          <cell r="A214" t="str">
            <v>ADMINISTRATIVE &amp; MANAGEMENT EXPENSES</v>
          </cell>
        </row>
      </sheetData>
      <sheetData sheetId="384">
        <row r="214">
          <cell r="A214" t="str">
            <v>ADMINISTRATIVE &amp; MANAGEMENT EXPENSES</v>
          </cell>
        </row>
      </sheetData>
      <sheetData sheetId="385">
        <row r="214">
          <cell r="A214" t="str">
            <v>ADMINISTRATIVE &amp; MANAGEMENT EXPENSES</v>
          </cell>
        </row>
      </sheetData>
      <sheetData sheetId="386">
        <row r="214">
          <cell r="A214" t="str">
            <v>ADMINISTRATIVE &amp; MANAGEMENT EXPENSES</v>
          </cell>
        </row>
      </sheetData>
      <sheetData sheetId="387">
        <row r="214">
          <cell r="A214" t="str">
            <v>ADMINISTRATIVE &amp; MANAGEMENT EXPENSES</v>
          </cell>
        </row>
      </sheetData>
      <sheetData sheetId="388">
        <row r="214">
          <cell r="A214" t="str">
            <v>ADMINISTRATIVE &amp; MANAGEMENT EXPENSES</v>
          </cell>
        </row>
      </sheetData>
      <sheetData sheetId="389">
        <row r="214">
          <cell r="A214" t="str">
            <v>ADMINISTRATIVE &amp; MANAGEMENT EXPENSES</v>
          </cell>
        </row>
      </sheetData>
      <sheetData sheetId="390">
        <row r="214">
          <cell r="A214" t="str">
            <v>ADMINISTRATIVE &amp; MANAGEMENT EXPENSES</v>
          </cell>
        </row>
      </sheetData>
      <sheetData sheetId="391">
        <row r="214">
          <cell r="A214" t="str">
            <v>ADMINISTRATIVE &amp; MANAGEMENT EXPENSES</v>
          </cell>
        </row>
      </sheetData>
      <sheetData sheetId="392">
        <row r="214">
          <cell r="A214" t="str">
            <v>ADMINISTRATIVE &amp; MANAGEMENT EXPENSES</v>
          </cell>
        </row>
      </sheetData>
      <sheetData sheetId="393">
        <row r="214">
          <cell r="A214" t="str">
            <v>ADMINISTRATIVE &amp; MANAGEMENT EXPENSES</v>
          </cell>
        </row>
      </sheetData>
      <sheetData sheetId="394">
        <row r="214">
          <cell r="A214" t="str">
            <v>ADMINISTRATIVE &amp; MANAGEMENT EXPENSES</v>
          </cell>
        </row>
      </sheetData>
      <sheetData sheetId="395">
        <row r="214">
          <cell r="A214" t="str">
            <v>ADMINISTRATIVE &amp; MANAGEMENT EXPENSES</v>
          </cell>
        </row>
      </sheetData>
      <sheetData sheetId="396">
        <row r="214">
          <cell r="A214" t="str">
            <v>ADMINISTRATIVE &amp; MANAGEMENT EXPENSES</v>
          </cell>
        </row>
      </sheetData>
      <sheetData sheetId="397">
        <row r="214">
          <cell r="A214" t="str">
            <v>ADMINISTRATIVE &amp; MANAGEMENT EXPENSES</v>
          </cell>
        </row>
      </sheetData>
      <sheetData sheetId="398">
        <row r="214">
          <cell r="A214" t="str">
            <v>ADMINISTRATIVE &amp; MANAGEMENT EXPENSES</v>
          </cell>
        </row>
      </sheetData>
      <sheetData sheetId="399">
        <row r="214">
          <cell r="A214" t="str">
            <v>ADMINISTRATIVE &amp; MANAGEMENT EXPENSES</v>
          </cell>
        </row>
      </sheetData>
      <sheetData sheetId="400">
        <row r="214">
          <cell r="A214" t="str">
            <v>ADMINISTRATIVE &amp; MANAGEMENT EXPENSES</v>
          </cell>
        </row>
      </sheetData>
      <sheetData sheetId="401">
        <row r="214">
          <cell r="A214" t="str">
            <v>ADMINISTRATIVE &amp; MANAGEMENT EXPENSES</v>
          </cell>
        </row>
      </sheetData>
      <sheetData sheetId="402">
        <row r="214">
          <cell r="A214" t="str">
            <v>ADMINISTRATIVE &amp; MANAGEMENT EXPENSES</v>
          </cell>
        </row>
      </sheetData>
      <sheetData sheetId="403">
        <row r="214">
          <cell r="A214" t="str">
            <v>ADMINISTRATIVE &amp; MANAGEMENT EXPENSES</v>
          </cell>
        </row>
      </sheetData>
      <sheetData sheetId="404">
        <row r="214">
          <cell r="A214" t="str">
            <v>ADMINISTRATIVE &amp; MANAGEMENT EXPENSES</v>
          </cell>
        </row>
      </sheetData>
      <sheetData sheetId="405">
        <row r="214">
          <cell r="A214" t="str">
            <v>ADMINISTRATIVE &amp; MANAGEMENT EXPENSES</v>
          </cell>
        </row>
      </sheetData>
      <sheetData sheetId="406">
        <row r="214">
          <cell r="A214" t="str">
            <v>ADMINISTRATIVE &amp; MANAGEMENT EXPENSES</v>
          </cell>
        </row>
      </sheetData>
      <sheetData sheetId="407">
        <row r="214">
          <cell r="A214" t="str">
            <v>ADMINISTRATIVE &amp; MANAGEMENT EXPENSES</v>
          </cell>
        </row>
      </sheetData>
      <sheetData sheetId="408">
        <row r="214">
          <cell r="A214" t="str">
            <v>ADMINISTRATIVE &amp; MANAGEMENT EXPENSES</v>
          </cell>
        </row>
      </sheetData>
      <sheetData sheetId="409">
        <row r="214">
          <cell r="A214" t="str">
            <v>ADMINISTRATIVE &amp; MANAGEMENT EXPENSES</v>
          </cell>
        </row>
      </sheetData>
      <sheetData sheetId="410">
        <row r="214">
          <cell r="A214" t="str">
            <v>ADMINISTRATIVE &amp; MANAGEMENT EXPENSES</v>
          </cell>
        </row>
      </sheetData>
      <sheetData sheetId="411">
        <row r="214">
          <cell r="A214" t="str">
            <v>ADMINISTRATIVE &amp; MANAGEMENT EXPENSES</v>
          </cell>
        </row>
      </sheetData>
      <sheetData sheetId="412">
        <row r="214">
          <cell r="A214" t="str">
            <v>ADMINISTRATIVE &amp; MANAGEMENT EXPENSES</v>
          </cell>
        </row>
      </sheetData>
      <sheetData sheetId="413">
        <row r="214">
          <cell r="A214" t="str">
            <v>ADMINISTRATIVE &amp; MANAGEMENT EXPENSES</v>
          </cell>
        </row>
      </sheetData>
      <sheetData sheetId="414">
        <row r="214">
          <cell r="A214" t="str">
            <v>ADMINISTRATIVE &amp; MANAGEMENT EXPENSES</v>
          </cell>
        </row>
      </sheetData>
      <sheetData sheetId="415">
        <row r="214">
          <cell r="A214" t="str">
            <v>ADMINISTRATIVE &amp; MANAGEMENT EXPENSES</v>
          </cell>
        </row>
      </sheetData>
      <sheetData sheetId="416">
        <row r="214">
          <cell r="A214" t="str">
            <v>ADMINISTRATIVE &amp; MANAGEMENT EXPENSES</v>
          </cell>
        </row>
      </sheetData>
      <sheetData sheetId="417">
        <row r="214">
          <cell r="A214" t="str">
            <v>ADMINISTRATIVE &amp; MANAGEMENT EXPENSES</v>
          </cell>
        </row>
      </sheetData>
      <sheetData sheetId="418">
        <row r="214">
          <cell r="A214" t="str">
            <v>ADMINISTRATIVE &amp; MANAGEMENT EXPENSES</v>
          </cell>
        </row>
      </sheetData>
      <sheetData sheetId="419">
        <row r="214">
          <cell r="A214" t="str">
            <v>ADMINISTRATIVE &amp; MANAGEMENT EXPENSES</v>
          </cell>
        </row>
      </sheetData>
      <sheetData sheetId="420">
        <row r="214">
          <cell r="A214" t="str">
            <v>ADMINISTRATIVE &amp; MANAGEMENT EXPENSES</v>
          </cell>
        </row>
      </sheetData>
      <sheetData sheetId="421">
        <row r="214">
          <cell r="A214" t="str">
            <v>ADMINISTRATIVE &amp; MANAGEMENT EXPENSES</v>
          </cell>
        </row>
      </sheetData>
      <sheetData sheetId="422">
        <row r="214">
          <cell r="A214" t="str">
            <v>ADMINISTRATIVE &amp; MANAGEMENT EXPENSES</v>
          </cell>
        </row>
      </sheetData>
      <sheetData sheetId="423">
        <row r="214">
          <cell r="A214" t="str">
            <v>ADMINISTRATIVE &amp; MANAGEMENT EXPENSES</v>
          </cell>
        </row>
      </sheetData>
      <sheetData sheetId="424">
        <row r="214">
          <cell r="A214" t="str">
            <v>ADMINISTRATIVE &amp; MANAGEMENT EXPENSES</v>
          </cell>
        </row>
      </sheetData>
      <sheetData sheetId="425">
        <row r="214">
          <cell r="A214" t="str">
            <v>ADMINISTRATIVE &amp; MANAGEMENT EXPENSES</v>
          </cell>
        </row>
      </sheetData>
      <sheetData sheetId="426">
        <row r="214">
          <cell r="A214" t="str">
            <v>ADMINISTRATIVE &amp; MANAGEMENT EXPENSES</v>
          </cell>
        </row>
      </sheetData>
      <sheetData sheetId="427">
        <row r="214">
          <cell r="A214" t="str">
            <v>ADMINISTRATIVE &amp; MANAGEMENT EXPENSES</v>
          </cell>
        </row>
      </sheetData>
      <sheetData sheetId="428">
        <row r="214">
          <cell r="A214" t="str">
            <v>ADMINISTRATIVE &amp; MANAGEMENT EXPENSES</v>
          </cell>
        </row>
      </sheetData>
      <sheetData sheetId="429">
        <row r="214">
          <cell r="A214" t="str">
            <v>ADMINISTRATIVE &amp; MANAGEMENT EXPENSES</v>
          </cell>
        </row>
      </sheetData>
      <sheetData sheetId="430">
        <row r="214">
          <cell r="A214" t="str">
            <v>ADMINISTRATIVE &amp; MANAGEMENT EXPENSES</v>
          </cell>
        </row>
      </sheetData>
      <sheetData sheetId="431">
        <row r="214">
          <cell r="A214" t="str">
            <v>ADMINISTRATIVE &amp; MANAGEMENT EXPENSES</v>
          </cell>
        </row>
      </sheetData>
      <sheetData sheetId="432">
        <row r="214">
          <cell r="A214" t="str">
            <v>ADMINISTRATIVE &amp; MANAGEMENT EXPENSES</v>
          </cell>
        </row>
      </sheetData>
      <sheetData sheetId="433">
        <row r="214">
          <cell r="A214" t="str">
            <v>ADMINISTRATIVE &amp; MANAGEMENT EXPENSES</v>
          </cell>
        </row>
      </sheetData>
      <sheetData sheetId="434">
        <row r="214">
          <cell r="A214" t="str">
            <v>ADMINISTRATIVE &amp; MANAGEMENT EXPENSES</v>
          </cell>
        </row>
      </sheetData>
      <sheetData sheetId="435">
        <row r="214">
          <cell r="A214" t="str">
            <v>ADMINISTRATIVE &amp; MANAGEMENT EXPENSES</v>
          </cell>
        </row>
      </sheetData>
      <sheetData sheetId="436">
        <row r="214">
          <cell r="A214" t="str">
            <v>ADMINISTRATIVE &amp; MANAGEMENT EXPENSES</v>
          </cell>
        </row>
      </sheetData>
      <sheetData sheetId="437">
        <row r="214">
          <cell r="A214" t="str">
            <v>ADMINISTRATIVE &amp; MANAGEMENT EXPENSES</v>
          </cell>
        </row>
      </sheetData>
      <sheetData sheetId="438">
        <row r="214">
          <cell r="A214" t="str">
            <v>ADMINISTRATIVE &amp; MANAGEMENT EXPENSES</v>
          </cell>
        </row>
      </sheetData>
      <sheetData sheetId="439">
        <row r="214">
          <cell r="A214" t="str">
            <v>ADMINISTRATIVE &amp; MANAGEMENT EXPENSES</v>
          </cell>
        </row>
      </sheetData>
      <sheetData sheetId="440">
        <row r="214">
          <cell r="A214" t="str">
            <v>ADMINISTRATIVE &amp; MANAGEMENT EXPENSES</v>
          </cell>
        </row>
      </sheetData>
      <sheetData sheetId="441">
        <row r="214">
          <cell r="A214" t="str">
            <v>ADMINISTRATIVE &amp; MANAGEMENT EXPENSES</v>
          </cell>
        </row>
      </sheetData>
      <sheetData sheetId="442">
        <row r="214">
          <cell r="A214" t="str">
            <v>ADMINISTRATIVE &amp; MANAGEMENT EXPENSES</v>
          </cell>
        </row>
      </sheetData>
      <sheetData sheetId="443">
        <row r="214">
          <cell r="A214" t="str">
            <v>ADMINISTRATIVE &amp; MANAGEMENT EXPENSES</v>
          </cell>
        </row>
      </sheetData>
      <sheetData sheetId="444">
        <row r="214">
          <cell r="A214" t="str">
            <v>ADMINISTRATIVE &amp; MANAGEMENT EXPENSES</v>
          </cell>
        </row>
      </sheetData>
      <sheetData sheetId="445">
        <row r="214">
          <cell r="A214" t="str">
            <v>ADMINISTRATIVE &amp; MANAGEMENT EXPENSES</v>
          </cell>
        </row>
      </sheetData>
      <sheetData sheetId="446">
        <row r="214">
          <cell r="A214" t="str">
            <v>ADMINISTRATIVE &amp; MANAGEMENT EXPENSES</v>
          </cell>
        </row>
      </sheetData>
      <sheetData sheetId="447">
        <row r="214">
          <cell r="A214" t="str">
            <v>ADMINISTRATIVE &amp; MANAGEMENT EXPENSES</v>
          </cell>
        </row>
      </sheetData>
      <sheetData sheetId="448">
        <row r="214">
          <cell r="A214" t="str">
            <v>ADMINISTRATIVE &amp; MANAGEMENT EXPENSES</v>
          </cell>
        </row>
      </sheetData>
      <sheetData sheetId="449">
        <row r="214">
          <cell r="A214" t="str">
            <v>ADMINISTRATIVE &amp; MANAGEMENT EXPENSES</v>
          </cell>
        </row>
      </sheetData>
      <sheetData sheetId="450">
        <row r="214">
          <cell r="A214" t="str">
            <v>ADMINISTRATIVE &amp; MANAGEMENT EXPENSES</v>
          </cell>
        </row>
      </sheetData>
      <sheetData sheetId="451">
        <row r="214">
          <cell r="A214" t="str">
            <v>ADMINISTRATIVE &amp; MANAGEMENT EXPENSES</v>
          </cell>
        </row>
      </sheetData>
      <sheetData sheetId="452">
        <row r="214">
          <cell r="A214" t="str">
            <v>ADMINISTRATIVE &amp; MANAGEMENT EXPENSES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>
        <row r="214">
          <cell r="A214" t="str">
            <v>ADMINISTRATIVE &amp; MANAGEMENT EXPENSES</v>
          </cell>
        </row>
      </sheetData>
      <sheetData sheetId="458">
        <row r="214">
          <cell r="A214" t="str">
            <v>ADMINISTRATIVE &amp; MANAGEMENT EXPENSES</v>
          </cell>
        </row>
      </sheetData>
      <sheetData sheetId="459">
        <row r="214">
          <cell r="A214" t="str">
            <v>ADMINISTRATIVE &amp; MANAGEMENT EXPENSES</v>
          </cell>
        </row>
      </sheetData>
      <sheetData sheetId="460">
        <row r="214">
          <cell r="A214" t="str">
            <v>ADMINISTRATIVE &amp; MANAGEMENT EXPENSES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214">
          <cell r="A214" t="str">
            <v>ADMINISTRATIVE &amp; MANAGEMENT EXPENSES</v>
          </cell>
        </row>
      </sheetData>
      <sheetData sheetId="467">
        <row r="214">
          <cell r="A214" t="str">
            <v>ADMINISTRATIVE &amp; MANAGEMENT EXPENSES</v>
          </cell>
        </row>
      </sheetData>
      <sheetData sheetId="468">
        <row r="214">
          <cell r="A214" t="str">
            <v>ADMINISTRATIVE &amp; MANAGEMENT EXPENSES</v>
          </cell>
        </row>
      </sheetData>
      <sheetData sheetId="469">
        <row r="214">
          <cell r="A214" t="str">
            <v>ADMINISTRATIVE &amp; MANAGEMENT EXPENSES</v>
          </cell>
        </row>
      </sheetData>
      <sheetData sheetId="470">
        <row r="214">
          <cell r="A214" t="str">
            <v>ADMINISTRATIVE &amp; MANAGEMENT EXPENSES</v>
          </cell>
        </row>
      </sheetData>
      <sheetData sheetId="471">
        <row r="214">
          <cell r="A214" t="str">
            <v>ADMINISTRATIVE &amp; MANAGEMENT EXPENSES</v>
          </cell>
        </row>
      </sheetData>
      <sheetData sheetId="472">
        <row r="214">
          <cell r="A214" t="str">
            <v>ADMINISTRATIVE &amp; MANAGEMENT EXPENSES</v>
          </cell>
        </row>
      </sheetData>
      <sheetData sheetId="473">
        <row r="214">
          <cell r="A214" t="str">
            <v>ADMINISTRATIVE &amp; MANAGEMENT EXPENSES</v>
          </cell>
        </row>
      </sheetData>
      <sheetData sheetId="474">
        <row r="214">
          <cell r="A214" t="str">
            <v>ADMINISTRATIVE &amp; MANAGEMENT EXPENSES</v>
          </cell>
        </row>
      </sheetData>
      <sheetData sheetId="475">
        <row r="214">
          <cell r="A214" t="str">
            <v>ADMINISTRATIVE &amp; MANAGEMENT EXPENSES</v>
          </cell>
        </row>
      </sheetData>
      <sheetData sheetId="476">
        <row r="214">
          <cell r="A214" t="str">
            <v>ADMINISTRATIVE &amp; MANAGEMENT EXPENSES</v>
          </cell>
        </row>
      </sheetData>
      <sheetData sheetId="477">
        <row r="214">
          <cell r="A214" t="str">
            <v>ADMINISTRATIVE &amp; MANAGEMENT EXPENSES</v>
          </cell>
        </row>
      </sheetData>
      <sheetData sheetId="478">
        <row r="214">
          <cell r="A214" t="str">
            <v>ADMINISTRATIVE &amp; MANAGEMENT EXPENSES</v>
          </cell>
        </row>
      </sheetData>
      <sheetData sheetId="479">
        <row r="214">
          <cell r="A214" t="str">
            <v>ADMINISTRATIVE &amp; MANAGEMENT EXPENSES</v>
          </cell>
        </row>
      </sheetData>
      <sheetData sheetId="480">
        <row r="214">
          <cell r="A214" t="str">
            <v>ADMINISTRATIVE &amp; MANAGEMENT EXPENSES</v>
          </cell>
        </row>
      </sheetData>
      <sheetData sheetId="481">
        <row r="214">
          <cell r="A214" t="str">
            <v>ADMINISTRATIVE &amp; MANAGEMENT EXPENSES</v>
          </cell>
        </row>
      </sheetData>
      <sheetData sheetId="482">
        <row r="214">
          <cell r="A214" t="str">
            <v>ADMINISTRATIVE &amp; MANAGEMENT EXPENSES</v>
          </cell>
        </row>
      </sheetData>
      <sheetData sheetId="483">
        <row r="214">
          <cell r="A214" t="str">
            <v>ADMINISTRATIVE &amp; MANAGEMENT EXPENSES</v>
          </cell>
        </row>
      </sheetData>
      <sheetData sheetId="484">
        <row r="214">
          <cell r="A214" t="str">
            <v>ADMINISTRATIVE &amp; MANAGEMENT EXPENSES</v>
          </cell>
        </row>
      </sheetData>
      <sheetData sheetId="485">
        <row r="214">
          <cell r="A214" t="str">
            <v>ADMINISTRATIVE &amp; MANAGEMENT EXPENSES</v>
          </cell>
        </row>
      </sheetData>
      <sheetData sheetId="486">
        <row r="214">
          <cell r="A214" t="str">
            <v>ADMINISTRATIVE &amp; MANAGEMENT EXPENSES</v>
          </cell>
        </row>
      </sheetData>
      <sheetData sheetId="487">
        <row r="214">
          <cell r="A214" t="str">
            <v>ADMINISTRATIVE &amp; MANAGEMENT EXPENSES</v>
          </cell>
        </row>
      </sheetData>
      <sheetData sheetId="488">
        <row r="214">
          <cell r="A214" t="str">
            <v>ADMINISTRATIVE &amp; MANAGEMENT EXPENSES</v>
          </cell>
        </row>
      </sheetData>
      <sheetData sheetId="489">
        <row r="214">
          <cell r="A214" t="str">
            <v>ADMINISTRATIVE &amp; MANAGEMENT EXPENSES</v>
          </cell>
        </row>
      </sheetData>
      <sheetData sheetId="490">
        <row r="214">
          <cell r="A214" t="str">
            <v>ADMINISTRATIVE &amp; MANAGEMENT EXPENSES</v>
          </cell>
        </row>
      </sheetData>
      <sheetData sheetId="491">
        <row r="214">
          <cell r="A214" t="str">
            <v>ADMINISTRATIVE &amp; MANAGEMENT EXPENSES</v>
          </cell>
        </row>
      </sheetData>
      <sheetData sheetId="492">
        <row r="214">
          <cell r="A214" t="str">
            <v>ADMINISTRATIVE &amp; MANAGEMENT EXPENSES</v>
          </cell>
        </row>
      </sheetData>
      <sheetData sheetId="493">
        <row r="214">
          <cell r="A214" t="str">
            <v>ADMINISTRATIVE &amp; MANAGEMENT EXPENSES</v>
          </cell>
        </row>
      </sheetData>
      <sheetData sheetId="494">
        <row r="214">
          <cell r="A214" t="str">
            <v>ADMINISTRATIVE &amp; MANAGEMENT EXPENSES</v>
          </cell>
        </row>
      </sheetData>
      <sheetData sheetId="495">
        <row r="214">
          <cell r="A214" t="str">
            <v>ADMINISTRATIVE &amp; MANAGEMENT EXPENSES</v>
          </cell>
        </row>
      </sheetData>
      <sheetData sheetId="496">
        <row r="214">
          <cell r="A214" t="str">
            <v>ADMINISTRATIVE &amp; MANAGEMENT EXPENSES</v>
          </cell>
        </row>
      </sheetData>
      <sheetData sheetId="497">
        <row r="214">
          <cell r="A214" t="str">
            <v>ADMINISTRATIVE &amp; MANAGEMENT EXPENSES</v>
          </cell>
        </row>
      </sheetData>
      <sheetData sheetId="498">
        <row r="214">
          <cell r="A214" t="str">
            <v>ADMINISTRATIVE &amp; MANAGEMENT EXPENSES</v>
          </cell>
        </row>
      </sheetData>
      <sheetData sheetId="499">
        <row r="214">
          <cell r="A214" t="str">
            <v>ADMINISTRATIVE &amp; MANAGEMENT EXPENSES</v>
          </cell>
        </row>
      </sheetData>
      <sheetData sheetId="500">
        <row r="214">
          <cell r="A214" t="str">
            <v>ADMINISTRATIVE &amp; MANAGEMENT EXPENSES</v>
          </cell>
        </row>
      </sheetData>
      <sheetData sheetId="501">
        <row r="214">
          <cell r="A214" t="str">
            <v>ADMINISTRATIVE &amp; MANAGEMENT EXPENSES</v>
          </cell>
        </row>
      </sheetData>
      <sheetData sheetId="502">
        <row r="214">
          <cell r="A214" t="str">
            <v>ADMINISTRATIVE &amp; MANAGEMENT EXPENSES</v>
          </cell>
        </row>
      </sheetData>
      <sheetData sheetId="503">
        <row r="214">
          <cell r="A214" t="str">
            <v>ADMINISTRATIVE &amp; MANAGEMENT EXPENSES</v>
          </cell>
        </row>
      </sheetData>
      <sheetData sheetId="504">
        <row r="214">
          <cell r="A214" t="str">
            <v>ADMINISTRATIVE &amp; MANAGEMENT EXPENSES</v>
          </cell>
        </row>
      </sheetData>
      <sheetData sheetId="505">
        <row r="214">
          <cell r="A214" t="str">
            <v>ADMINISTRATIVE &amp; MANAGEMENT EXPENSES</v>
          </cell>
        </row>
      </sheetData>
      <sheetData sheetId="506">
        <row r="214">
          <cell r="A214" t="str">
            <v>ADMINISTRATIVE &amp; MANAGEMENT EXPENSES</v>
          </cell>
        </row>
      </sheetData>
      <sheetData sheetId="507">
        <row r="214">
          <cell r="A214" t="str">
            <v>ADMINISTRATIVE &amp; MANAGEMENT EXPENSES</v>
          </cell>
        </row>
      </sheetData>
      <sheetData sheetId="508">
        <row r="214">
          <cell r="A214" t="str">
            <v>ADMINISTRATIVE &amp; MANAGEMENT EXPENSES</v>
          </cell>
        </row>
      </sheetData>
      <sheetData sheetId="509">
        <row r="214">
          <cell r="A214" t="str">
            <v>ADMINISTRATIVE &amp; MANAGEMENT EXPENSES</v>
          </cell>
        </row>
      </sheetData>
      <sheetData sheetId="510">
        <row r="214">
          <cell r="A214" t="str">
            <v>ADMINISTRATIVE &amp; MANAGEMENT EXPENSES</v>
          </cell>
        </row>
      </sheetData>
      <sheetData sheetId="511">
        <row r="214">
          <cell r="A214" t="str">
            <v>ADMINISTRATIVE &amp; MANAGEMENT EXPENSES</v>
          </cell>
        </row>
      </sheetData>
      <sheetData sheetId="512">
        <row r="214">
          <cell r="A214" t="str">
            <v>ADMINISTRATIVE &amp; MANAGEMENT EXPENSES</v>
          </cell>
        </row>
      </sheetData>
      <sheetData sheetId="513">
        <row r="214">
          <cell r="A214" t="str">
            <v>ADMINISTRATIVE &amp; MANAGEMENT EXPENSES</v>
          </cell>
        </row>
      </sheetData>
      <sheetData sheetId="514">
        <row r="214">
          <cell r="A214" t="str">
            <v>ADMINISTRATIVE &amp; MANAGEMENT EXPENSES</v>
          </cell>
        </row>
      </sheetData>
      <sheetData sheetId="515">
        <row r="214">
          <cell r="A214" t="str">
            <v>ADMINISTRATIVE &amp; MANAGEMENT EXPENSES</v>
          </cell>
        </row>
      </sheetData>
      <sheetData sheetId="516">
        <row r="214">
          <cell r="A214" t="str">
            <v>ADMINISTRATIVE &amp; MANAGEMENT EXPENSES</v>
          </cell>
        </row>
      </sheetData>
      <sheetData sheetId="517" refreshError="1"/>
      <sheetData sheetId="518" refreshError="1"/>
      <sheetData sheetId="519" refreshError="1"/>
      <sheetData sheetId="520">
        <row r="214">
          <cell r="A214" t="str">
            <v>ADMINISTRATIVE &amp; MANAGEMENT EXPENSES</v>
          </cell>
        </row>
      </sheetData>
      <sheetData sheetId="521" refreshError="1"/>
      <sheetData sheetId="522" refreshError="1"/>
      <sheetData sheetId="523">
        <row r="214">
          <cell r="A214" t="str">
            <v>ADMINISTRATIVE &amp; MANAGEMENT EXPENSES</v>
          </cell>
        </row>
      </sheetData>
      <sheetData sheetId="524">
        <row r="214">
          <cell r="A214" t="str">
            <v>ADMINISTRATIVE &amp; MANAGEMENT EXPENSES</v>
          </cell>
        </row>
      </sheetData>
      <sheetData sheetId="525">
        <row r="214">
          <cell r="A214" t="str">
            <v>ADMINISTRATIVE &amp; MANAGEMENT EXPENSES</v>
          </cell>
        </row>
      </sheetData>
      <sheetData sheetId="526">
        <row r="214">
          <cell r="A214" t="str">
            <v>ADMINISTRATIVE &amp; MANAGEMENT EXPENSES</v>
          </cell>
        </row>
      </sheetData>
      <sheetData sheetId="527">
        <row r="214">
          <cell r="A214" t="str">
            <v>ADMINISTRATIVE &amp; MANAGEMENT EXPENSES</v>
          </cell>
        </row>
      </sheetData>
      <sheetData sheetId="528">
        <row r="214">
          <cell r="A214" t="str">
            <v>ADMINISTRATIVE &amp; MANAGEMENT EXPENSES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14">
          <cell r="A214" t="str">
            <v>ADMINISTRATIVE &amp; MANAGEMENT EXPENSES</v>
          </cell>
        </row>
      </sheetData>
      <sheetData sheetId="539">
        <row r="214">
          <cell r="A214" t="str">
            <v>ADMINISTRATIVE &amp; MANAGEMENT EXPENSES</v>
          </cell>
        </row>
      </sheetData>
      <sheetData sheetId="540">
        <row r="214">
          <cell r="A214" t="str">
            <v>ADMINISTRATIVE &amp; MANAGEMENT EXPENSES</v>
          </cell>
        </row>
      </sheetData>
      <sheetData sheetId="541">
        <row r="214">
          <cell r="A214" t="str">
            <v>ADMINISTRATIVE &amp; MANAGEMENT EXPENSES</v>
          </cell>
        </row>
      </sheetData>
      <sheetData sheetId="542" refreshError="1"/>
      <sheetData sheetId="543">
        <row r="214">
          <cell r="A214" t="str">
            <v>ADMINISTRATIVE &amp; MANAGEMENT EXPENSES</v>
          </cell>
        </row>
      </sheetData>
      <sheetData sheetId="544">
        <row r="214">
          <cell r="A214" t="str">
            <v>ADMINISTRATIVE &amp; MANAGEMENT EXPENSES</v>
          </cell>
        </row>
      </sheetData>
      <sheetData sheetId="545">
        <row r="214">
          <cell r="A214" t="str">
            <v>ADMINISTRATIVE &amp; MANAGEMENT EXPENSES</v>
          </cell>
        </row>
      </sheetData>
      <sheetData sheetId="546">
        <row r="214">
          <cell r="A214" t="str">
            <v>ADMINISTRATIVE &amp; MANAGEMENT EXPENSES</v>
          </cell>
        </row>
      </sheetData>
      <sheetData sheetId="547">
        <row r="214">
          <cell r="A214" t="str">
            <v>ADMINISTRATIVE &amp; MANAGEMENT EXPENSES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214">
          <cell r="A214" t="str">
            <v>ADMINISTRATIVE &amp; MANAGEMENT EXPENSES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>
        <row r="214">
          <cell r="A214" t="str">
            <v>ADMINISTRATIVE &amp; MANAGEMENT EXPENSES</v>
          </cell>
        </row>
      </sheetData>
      <sheetData sheetId="803">
        <row r="214">
          <cell r="A214" t="str">
            <v>ADMINISTRATIVE &amp; MANAGEMENT EXPENSES</v>
          </cell>
        </row>
      </sheetData>
      <sheetData sheetId="804">
        <row r="214">
          <cell r="A214" t="str">
            <v>ADMINISTRATIVE &amp; MANAGEMENT EXPENSES</v>
          </cell>
        </row>
      </sheetData>
      <sheetData sheetId="805">
        <row r="214">
          <cell r="A214" t="str">
            <v>ADMINISTRATIVE &amp; MANAGEMENT EXPENSES</v>
          </cell>
        </row>
      </sheetData>
      <sheetData sheetId="806">
        <row r="214">
          <cell r="A214" t="str">
            <v>ADMINISTRATIVE &amp; MANAGEMENT EXPENSES</v>
          </cell>
        </row>
      </sheetData>
      <sheetData sheetId="807">
        <row r="214">
          <cell r="A214" t="str">
            <v>ADMINISTRATIVE &amp; MANAGEMENT EXPENSES</v>
          </cell>
        </row>
      </sheetData>
      <sheetData sheetId="808">
        <row r="214">
          <cell r="A214" t="str">
            <v>ADMINISTRATIVE &amp; MANAGEMENT EXPENSES</v>
          </cell>
        </row>
      </sheetData>
      <sheetData sheetId="809">
        <row r="214">
          <cell r="A214" t="str">
            <v>ADMINISTRATIVE &amp; MANAGEMENT EXPENSES</v>
          </cell>
        </row>
      </sheetData>
      <sheetData sheetId="810">
        <row r="214">
          <cell r="A214" t="str">
            <v>ADMINISTRATIVE &amp; MANAGEMENT EXPENSES</v>
          </cell>
        </row>
      </sheetData>
      <sheetData sheetId="811">
        <row r="214">
          <cell r="A214" t="str">
            <v>ADMINISTRATIVE &amp; MANAGEMENT EXPENSES</v>
          </cell>
        </row>
      </sheetData>
      <sheetData sheetId="812">
        <row r="214">
          <cell r="A214" t="str">
            <v>ADMINISTRATIVE &amp; MANAGEMENT EXPENSES</v>
          </cell>
        </row>
      </sheetData>
      <sheetData sheetId="813">
        <row r="214">
          <cell r="A214" t="str">
            <v>ADMINISTRATIVE &amp; MANAGEMENT EXPENSES</v>
          </cell>
        </row>
      </sheetData>
      <sheetData sheetId="814">
        <row r="214">
          <cell r="A214" t="str">
            <v>ADMINISTRATIVE &amp; MANAGEMENT EXPENSES</v>
          </cell>
        </row>
      </sheetData>
      <sheetData sheetId="815">
        <row r="214">
          <cell r="A214" t="str">
            <v>ADMINISTRATIVE &amp; MANAGEMENT EXPENSES</v>
          </cell>
        </row>
      </sheetData>
      <sheetData sheetId="816">
        <row r="214">
          <cell r="A214" t="str">
            <v>ADMINISTRATIVE &amp; MANAGEMENT EXPENSES</v>
          </cell>
        </row>
      </sheetData>
      <sheetData sheetId="817">
        <row r="214">
          <cell r="A214" t="str">
            <v>ADMINISTRATIVE &amp; MANAGEMENT EXPENSES</v>
          </cell>
        </row>
      </sheetData>
      <sheetData sheetId="818">
        <row r="214">
          <cell r="A214" t="str">
            <v>ADMINISTRATIVE &amp; MANAGEMENT EXPENSES</v>
          </cell>
        </row>
      </sheetData>
      <sheetData sheetId="819">
        <row r="214">
          <cell r="A214" t="str">
            <v>ADMINISTRATIVE &amp; MANAGEMENT EXPENSES</v>
          </cell>
        </row>
      </sheetData>
      <sheetData sheetId="820">
        <row r="214">
          <cell r="A214" t="str">
            <v>ADMINISTRATIVE &amp; MANAGEMENT EXPENSES</v>
          </cell>
        </row>
      </sheetData>
      <sheetData sheetId="821">
        <row r="214">
          <cell r="A214" t="str">
            <v>ADMINISTRATIVE &amp; MANAGEMENT EXPENSES</v>
          </cell>
        </row>
      </sheetData>
      <sheetData sheetId="822">
        <row r="214">
          <cell r="A214" t="str">
            <v>ADMINISTRATIVE &amp; MANAGEMENT EXPENSES</v>
          </cell>
        </row>
      </sheetData>
      <sheetData sheetId="823">
        <row r="214">
          <cell r="A214" t="str">
            <v>ADMINISTRATIVE &amp; MANAGEMENT EXPENSES</v>
          </cell>
        </row>
      </sheetData>
      <sheetData sheetId="824">
        <row r="214">
          <cell r="A214" t="str">
            <v>ADMINISTRATIVE &amp; MANAGEMENT EXPENSES</v>
          </cell>
        </row>
      </sheetData>
      <sheetData sheetId="825">
        <row r="214">
          <cell r="A214" t="str">
            <v>ADMINISTRATIVE &amp; MANAGEMENT EXPENSES</v>
          </cell>
        </row>
      </sheetData>
      <sheetData sheetId="826">
        <row r="214">
          <cell r="A214" t="str">
            <v>ADMINISTRATIVE &amp; MANAGEMENT EXPENSES</v>
          </cell>
        </row>
      </sheetData>
      <sheetData sheetId="827">
        <row r="214">
          <cell r="A214" t="str">
            <v>ADMINISTRATIVE &amp; MANAGEMENT EXPENSES</v>
          </cell>
        </row>
      </sheetData>
      <sheetData sheetId="828">
        <row r="214">
          <cell r="A214" t="str">
            <v>ADMINISTRATIVE &amp; MANAGEMENT EXPENSES</v>
          </cell>
        </row>
      </sheetData>
      <sheetData sheetId="829">
        <row r="214">
          <cell r="A214" t="str">
            <v>ADMINISTRATIVE &amp; MANAGEMENT EXPENSES</v>
          </cell>
        </row>
      </sheetData>
      <sheetData sheetId="830">
        <row r="214">
          <cell r="A214" t="str">
            <v>ADMINISTRATIVE &amp; MANAGEMENT EXPENSES</v>
          </cell>
        </row>
      </sheetData>
      <sheetData sheetId="831">
        <row r="214">
          <cell r="A214" t="str">
            <v>ADMINISTRATIVE &amp; MANAGEMENT EXPENSES</v>
          </cell>
        </row>
      </sheetData>
      <sheetData sheetId="832">
        <row r="214">
          <cell r="A214" t="str">
            <v>ADMINISTRATIVE &amp; MANAGEMENT EXPENSES</v>
          </cell>
        </row>
      </sheetData>
      <sheetData sheetId="833">
        <row r="214">
          <cell r="A214" t="str">
            <v>ADMINISTRATIVE &amp; MANAGEMENT EXPENSES</v>
          </cell>
        </row>
      </sheetData>
      <sheetData sheetId="834">
        <row r="214">
          <cell r="A214" t="str">
            <v>ADMINISTRATIVE &amp; MANAGEMENT EXPENSES</v>
          </cell>
        </row>
      </sheetData>
      <sheetData sheetId="835">
        <row r="214">
          <cell r="A214" t="str">
            <v>ADMINISTRATIVE &amp; MANAGEMENT EXPENSES</v>
          </cell>
        </row>
      </sheetData>
      <sheetData sheetId="836">
        <row r="214">
          <cell r="A214" t="str">
            <v>ADMINISTRATIVE &amp; MANAGEMENT EXPENSES</v>
          </cell>
        </row>
      </sheetData>
      <sheetData sheetId="837">
        <row r="214">
          <cell r="A214" t="str">
            <v>ADMINISTRATIVE &amp; MANAGEMENT EXPENSES</v>
          </cell>
        </row>
      </sheetData>
      <sheetData sheetId="838">
        <row r="214">
          <cell r="A214" t="str">
            <v>ADMINISTRATIVE &amp; MANAGEMENT EXPENSES</v>
          </cell>
        </row>
      </sheetData>
      <sheetData sheetId="839">
        <row r="214">
          <cell r="A214" t="str">
            <v>ADMINISTRATIVE &amp; MANAGEMENT EXPENSES</v>
          </cell>
        </row>
      </sheetData>
      <sheetData sheetId="840">
        <row r="214">
          <cell r="A214" t="str">
            <v>ADMINISTRATIVE &amp; MANAGEMENT EXPENSES</v>
          </cell>
        </row>
      </sheetData>
      <sheetData sheetId="841">
        <row r="214">
          <cell r="A214" t="str">
            <v>ADMINISTRATIVE &amp; MANAGEMENT EXPENSES</v>
          </cell>
        </row>
      </sheetData>
      <sheetData sheetId="842">
        <row r="214">
          <cell r="A214" t="str">
            <v>ADMINISTRATIVE &amp; MANAGEMENT EXPENSES</v>
          </cell>
        </row>
      </sheetData>
      <sheetData sheetId="843">
        <row r="214">
          <cell r="A214" t="str">
            <v>ADMINISTRATIVE &amp; MANAGEMENT EXPENSES</v>
          </cell>
        </row>
      </sheetData>
      <sheetData sheetId="844">
        <row r="214">
          <cell r="A214" t="str">
            <v>ADMINISTRATIVE &amp; MANAGEMENT EXPENSES</v>
          </cell>
        </row>
      </sheetData>
      <sheetData sheetId="845">
        <row r="214">
          <cell r="A214" t="str">
            <v>ADMINISTRATIVE &amp; MANAGEMENT EXPENSES</v>
          </cell>
        </row>
      </sheetData>
      <sheetData sheetId="846">
        <row r="214">
          <cell r="A214" t="str">
            <v>ADMINISTRATIVE &amp; MANAGEMENT EXPENSES</v>
          </cell>
        </row>
      </sheetData>
      <sheetData sheetId="847">
        <row r="214">
          <cell r="A214" t="str">
            <v>ADMINISTRATIVE &amp; MANAGEMENT EXPENSES</v>
          </cell>
        </row>
      </sheetData>
      <sheetData sheetId="848">
        <row r="214">
          <cell r="A214" t="str">
            <v>ADMINISTRATIVE &amp; MANAGEMENT EXPENSES</v>
          </cell>
        </row>
      </sheetData>
      <sheetData sheetId="849">
        <row r="214">
          <cell r="A214" t="str">
            <v>ADMINISTRATIVE &amp; MANAGEMENT EXPENSES</v>
          </cell>
        </row>
      </sheetData>
      <sheetData sheetId="850">
        <row r="214">
          <cell r="A214" t="str">
            <v>ADMINISTRATIVE &amp; MANAGEMENT EXPENSES</v>
          </cell>
        </row>
      </sheetData>
      <sheetData sheetId="851">
        <row r="214">
          <cell r="A214" t="str">
            <v>ADMINISTRATIVE &amp; MANAGEMENT EXPENSES</v>
          </cell>
        </row>
      </sheetData>
      <sheetData sheetId="852">
        <row r="214">
          <cell r="A214" t="str">
            <v>ADMINISTRATIVE &amp; MANAGEMENT EXPENSES</v>
          </cell>
        </row>
      </sheetData>
      <sheetData sheetId="853">
        <row r="214">
          <cell r="A214" t="str">
            <v>ADMINISTRATIVE &amp; MANAGEMENT EXPENSES</v>
          </cell>
        </row>
      </sheetData>
      <sheetData sheetId="854">
        <row r="214">
          <cell r="A214" t="str">
            <v>ADMINISTRATIVE &amp; MANAGEMENT EXPENSES</v>
          </cell>
        </row>
      </sheetData>
      <sheetData sheetId="855">
        <row r="214">
          <cell r="A214" t="str">
            <v>ADMINISTRATIVE &amp; MANAGEMENT EXPENSES</v>
          </cell>
        </row>
      </sheetData>
      <sheetData sheetId="856">
        <row r="214">
          <cell r="A214" t="str">
            <v>ADMINISTRATIVE &amp; MANAGEMENT EXPENSES</v>
          </cell>
        </row>
      </sheetData>
      <sheetData sheetId="857">
        <row r="214">
          <cell r="A214" t="str">
            <v>ADMINISTRATIVE &amp; MANAGEMENT EXPENSES</v>
          </cell>
        </row>
      </sheetData>
      <sheetData sheetId="858">
        <row r="214">
          <cell r="A214" t="str">
            <v>ADMINISTRATIVE &amp; MANAGEMENT EXPENSES</v>
          </cell>
        </row>
      </sheetData>
      <sheetData sheetId="859">
        <row r="214">
          <cell r="A214" t="str">
            <v>ADMINISTRATIVE &amp; MANAGEMENT EXPENSES</v>
          </cell>
        </row>
      </sheetData>
      <sheetData sheetId="860">
        <row r="214">
          <cell r="A214" t="str">
            <v>ADMINISTRATIVE &amp; MANAGEMENT EXPENSES</v>
          </cell>
        </row>
      </sheetData>
      <sheetData sheetId="861">
        <row r="214">
          <cell r="A214" t="str">
            <v>ADMINISTRATIVE &amp; MANAGEMENT EXPENSES</v>
          </cell>
        </row>
      </sheetData>
      <sheetData sheetId="862">
        <row r="214">
          <cell r="A214" t="str">
            <v>ADMINISTRATIVE &amp; MANAGEMENT EXPENSES</v>
          </cell>
        </row>
      </sheetData>
      <sheetData sheetId="863">
        <row r="214">
          <cell r="A214" t="str">
            <v>ADMINISTRATIVE &amp; MANAGEMENT EXPENSES</v>
          </cell>
        </row>
      </sheetData>
      <sheetData sheetId="864">
        <row r="214">
          <cell r="A214" t="str">
            <v>ADMINISTRATIVE &amp; MANAGEMENT EXPENSES</v>
          </cell>
        </row>
      </sheetData>
      <sheetData sheetId="865">
        <row r="214">
          <cell r="A214" t="str">
            <v>ADMINISTRATIVE &amp; MANAGEMENT EXPENSES</v>
          </cell>
        </row>
      </sheetData>
      <sheetData sheetId="866">
        <row r="214">
          <cell r="A214" t="str">
            <v>ADMINISTRATIVE &amp; MANAGEMENT EXPENSES</v>
          </cell>
        </row>
      </sheetData>
      <sheetData sheetId="867">
        <row r="214">
          <cell r="A214" t="str">
            <v>ADMINISTRATIVE &amp; MANAGEMENT EXPENSES</v>
          </cell>
        </row>
      </sheetData>
      <sheetData sheetId="868">
        <row r="214">
          <cell r="A214" t="str">
            <v>ADMINISTRATIVE &amp; MANAGEMENT EXPENSES</v>
          </cell>
        </row>
      </sheetData>
      <sheetData sheetId="869">
        <row r="214">
          <cell r="A214" t="str">
            <v>ADMINISTRATIVE &amp; MANAGEMENT EXPENSES</v>
          </cell>
        </row>
      </sheetData>
      <sheetData sheetId="870">
        <row r="214">
          <cell r="A214" t="str">
            <v>ADMINISTRATIVE &amp; MANAGEMENT EXPENSES</v>
          </cell>
        </row>
      </sheetData>
      <sheetData sheetId="871">
        <row r="214">
          <cell r="A214" t="str">
            <v>ADMINISTRATIVE &amp; MANAGEMENT EXPENSES</v>
          </cell>
        </row>
      </sheetData>
      <sheetData sheetId="872">
        <row r="214">
          <cell r="A214" t="str">
            <v>ADMINISTRATIVE &amp; MANAGEMENT EXPENSES</v>
          </cell>
        </row>
      </sheetData>
      <sheetData sheetId="873">
        <row r="214">
          <cell r="A214" t="str">
            <v>ADMINISTRATIVE &amp; MANAGEMENT EXPENSES</v>
          </cell>
        </row>
      </sheetData>
      <sheetData sheetId="874">
        <row r="214">
          <cell r="A214" t="str">
            <v>ADMINISTRATIVE &amp; MANAGEMENT EXPENSES</v>
          </cell>
        </row>
      </sheetData>
      <sheetData sheetId="875">
        <row r="214">
          <cell r="A214" t="str">
            <v>ADMINISTRATIVE &amp; MANAGEMENT EXPENSES</v>
          </cell>
        </row>
      </sheetData>
      <sheetData sheetId="876">
        <row r="214">
          <cell r="A214" t="str">
            <v>ADMINISTRATIVE &amp; MANAGEMENT EXPENSES</v>
          </cell>
        </row>
      </sheetData>
      <sheetData sheetId="877">
        <row r="214">
          <cell r="A214" t="str">
            <v>ADMINISTRATIVE &amp; MANAGEMENT EXPENSES</v>
          </cell>
        </row>
      </sheetData>
      <sheetData sheetId="878">
        <row r="214">
          <cell r="A214" t="str">
            <v>ADMINISTRATIVE &amp; MANAGEMENT EXPENSES</v>
          </cell>
        </row>
      </sheetData>
      <sheetData sheetId="879">
        <row r="214">
          <cell r="A214" t="str">
            <v>ADMINISTRATIVE &amp; MANAGEMENT EXPENSES</v>
          </cell>
        </row>
      </sheetData>
      <sheetData sheetId="880">
        <row r="214">
          <cell r="A214" t="str">
            <v>ADMINISTRATIVE &amp; MANAGEMENT EXPENSES</v>
          </cell>
        </row>
      </sheetData>
      <sheetData sheetId="881">
        <row r="214">
          <cell r="A214" t="str">
            <v>ADMINISTRATIVE &amp; MANAGEMENT EXPENSES</v>
          </cell>
        </row>
      </sheetData>
      <sheetData sheetId="882">
        <row r="214">
          <cell r="A214" t="str">
            <v>ADMINISTRATIVE &amp; MANAGEMENT EXPENSES</v>
          </cell>
        </row>
      </sheetData>
      <sheetData sheetId="883">
        <row r="214">
          <cell r="A214" t="str">
            <v>ADMINISTRATIVE &amp; MANAGEMENT EXPENSES</v>
          </cell>
        </row>
      </sheetData>
      <sheetData sheetId="884">
        <row r="214">
          <cell r="A214" t="str">
            <v>ADMINISTRATIVE &amp; MANAGEMENT EXPENSES</v>
          </cell>
        </row>
      </sheetData>
      <sheetData sheetId="885">
        <row r="214">
          <cell r="A214" t="str">
            <v>ADMINISTRATIVE &amp; MANAGEMENT EXPENSES</v>
          </cell>
        </row>
      </sheetData>
      <sheetData sheetId="886">
        <row r="214">
          <cell r="A214" t="str">
            <v>ADMINISTRATIVE &amp; MANAGEMENT EXPENSES</v>
          </cell>
        </row>
      </sheetData>
      <sheetData sheetId="887">
        <row r="214">
          <cell r="A214" t="str">
            <v>ADMINISTRATIVE &amp; MANAGEMENT EXPENSES</v>
          </cell>
        </row>
      </sheetData>
      <sheetData sheetId="888">
        <row r="214">
          <cell r="A214" t="str">
            <v>ADMINISTRATIVE &amp; MANAGEMENT EXPENSES</v>
          </cell>
        </row>
      </sheetData>
      <sheetData sheetId="889">
        <row r="214">
          <cell r="A214" t="str">
            <v>ADMINISTRATIVE &amp; MANAGEMENT EXPENSES</v>
          </cell>
        </row>
      </sheetData>
      <sheetData sheetId="890">
        <row r="214">
          <cell r="A214" t="str">
            <v>ADMINISTRATIVE &amp; MANAGEMENT EXPENSES</v>
          </cell>
        </row>
      </sheetData>
      <sheetData sheetId="891">
        <row r="214">
          <cell r="A214" t="str">
            <v>ADMINISTRATIVE &amp; MANAGEMENT EXPENSES</v>
          </cell>
        </row>
      </sheetData>
      <sheetData sheetId="892">
        <row r="214">
          <cell r="A214" t="str">
            <v>ADMINISTRATIVE &amp; MANAGEMENT EXPENSES</v>
          </cell>
        </row>
      </sheetData>
      <sheetData sheetId="893">
        <row r="214">
          <cell r="A214" t="str">
            <v>ADMINISTRATIVE &amp; MANAGEMENT EXPENSES</v>
          </cell>
        </row>
      </sheetData>
      <sheetData sheetId="894">
        <row r="214">
          <cell r="A214" t="str">
            <v>ADMINISTRATIVE &amp; MANAGEMENT EXPENSES</v>
          </cell>
        </row>
      </sheetData>
      <sheetData sheetId="895">
        <row r="214">
          <cell r="A214" t="str">
            <v>ADMINISTRATIVE &amp; MANAGEMENT EXPENSES</v>
          </cell>
        </row>
      </sheetData>
      <sheetData sheetId="896">
        <row r="214">
          <cell r="A214" t="str">
            <v>ADMINISTRATIVE &amp; MANAGEMENT EXPENSES</v>
          </cell>
        </row>
      </sheetData>
      <sheetData sheetId="897">
        <row r="214">
          <cell r="A214" t="str">
            <v>ADMINISTRATIVE &amp; MANAGEMENT EXPENSES</v>
          </cell>
        </row>
      </sheetData>
      <sheetData sheetId="898">
        <row r="214">
          <cell r="A214" t="str">
            <v>ADMINISTRATIVE &amp; MANAGEMENT EXPENSES</v>
          </cell>
        </row>
      </sheetData>
      <sheetData sheetId="899">
        <row r="214">
          <cell r="A214" t="str">
            <v>ADMINISTRATIVE &amp; MANAGEMENT EXPENSES</v>
          </cell>
        </row>
      </sheetData>
      <sheetData sheetId="900">
        <row r="214">
          <cell r="A214" t="str">
            <v>ADMINISTRATIVE &amp; MANAGEMENT EXPENSES</v>
          </cell>
        </row>
      </sheetData>
      <sheetData sheetId="901">
        <row r="214">
          <cell r="A214" t="str">
            <v>ADMINISTRATIVE &amp; MANAGEMENT EXPENSES</v>
          </cell>
        </row>
      </sheetData>
      <sheetData sheetId="902">
        <row r="214">
          <cell r="A214" t="str">
            <v>ADMINISTRATIVE &amp; MANAGEMENT EXPENSES</v>
          </cell>
        </row>
      </sheetData>
      <sheetData sheetId="903">
        <row r="214">
          <cell r="A214" t="str">
            <v>ADMINISTRATIVE &amp; MANAGEMENT EXPENSES</v>
          </cell>
        </row>
      </sheetData>
      <sheetData sheetId="904">
        <row r="214">
          <cell r="A214" t="str">
            <v>ADMINISTRATIVE &amp; MANAGEMENT EXPENSES</v>
          </cell>
        </row>
      </sheetData>
      <sheetData sheetId="905">
        <row r="214">
          <cell r="A214" t="str">
            <v>ADMINISTRATIVE &amp; MANAGEMENT EXPENSES</v>
          </cell>
        </row>
      </sheetData>
      <sheetData sheetId="906">
        <row r="214">
          <cell r="A214" t="str">
            <v>ADMINISTRATIVE &amp; MANAGEMENT EXPENSES</v>
          </cell>
        </row>
      </sheetData>
      <sheetData sheetId="907">
        <row r="214">
          <cell r="A214" t="str">
            <v>ADMINISTRATIVE &amp; MANAGEMENT EXPENSES</v>
          </cell>
        </row>
      </sheetData>
      <sheetData sheetId="908">
        <row r="214">
          <cell r="A214" t="str">
            <v>ADMINISTRATIVE &amp; MANAGEMENT EXPENSES</v>
          </cell>
        </row>
      </sheetData>
      <sheetData sheetId="909">
        <row r="214">
          <cell r="A214" t="str">
            <v>ADMINISTRATIVE &amp; MANAGEMENT EXPENSES</v>
          </cell>
        </row>
      </sheetData>
      <sheetData sheetId="910">
        <row r="214">
          <cell r="A214" t="str">
            <v>ADMINISTRATIVE &amp; MANAGEMENT EXPENSES</v>
          </cell>
        </row>
      </sheetData>
      <sheetData sheetId="911">
        <row r="214">
          <cell r="A214" t="str">
            <v>ADMINISTRATIVE &amp; MANAGEMENT EXPENSES</v>
          </cell>
        </row>
      </sheetData>
      <sheetData sheetId="912">
        <row r="214">
          <cell r="A214" t="str">
            <v>ADMINISTRATIVE &amp; MANAGEMENT EXPENSES</v>
          </cell>
        </row>
      </sheetData>
      <sheetData sheetId="913">
        <row r="214">
          <cell r="A214" t="str">
            <v>ADMINISTRATIVE &amp; MANAGEMENT EXPENSES</v>
          </cell>
        </row>
      </sheetData>
      <sheetData sheetId="914">
        <row r="214">
          <cell r="A214" t="str">
            <v>ADMINISTRATIVE &amp; MANAGEMENT EXPENSES</v>
          </cell>
        </row>
      </sheetData>
      <sheetData sheetId="915">
        <row r="214">
          <cell r="A214" t="str">
            <v>ADMINISTRATIVE &amp; MANAGEMENT EXPENSES</v>
          </cell>
        </row>
      </sheetData>
      <sheetData sheetId="916">
        <row r="214">
          <cell r="A214" t="str">
            <v>ADMINISTRATIVE &amp; MANAGEMENT EXPENSES</v>
          </cell>
        </row>
      </sheetData>
      <sheetData sheetId="917">
        <row r="214">
          <cell r="A214" t="str">
            <v>ADMINISTRATIVE &amp; MANAGEMENT EXPENSES</v>
          </cell>
        </row>
      </sheetData>
      <sheetData sheetId="918">
        <row r="214">
          <cell r="A214" t="str">
            <v>ADMINISTRATIVE &amp; MANAGEMENT EXPENSES</v>
          </cell>
        </row>
      </sheetData>
      <sheetData sheetId="919">
        <row r="214">
          <cell r="A214" t="str">
            <v>ADMINISTRATIVE &amp; MANAGEMENT EXPENSES</v>
          </cell>
        </row>
      </sheetData>
      <sheetData sheetId="920">
        <row r="214">
          <cell r="A214" t="str">
            <v>ADMINISTRATIVE &amp; MANAGEMENT EXPENSES</v>
          </cell>
        </row>
      </sheetData>
      <sheetData sheetId="921">
        <row r="214">
          <cell r="A214" t="str">
            <v>ADMINISTRATIVE &amp; MANAGEMENT EXPENSES</v>
          </cell>
        </row>
      </sheetData>
      <sheetData sheetId="922">
        <row r="214">
          <cell r="A214" t="str">
            <v>ADMINISTRATIVE &amp; MANAGEMENT EXPENSES</v>
          </cell>
        </row>
      </sheetData>
      <sheetData sheetId="923">
        <row r="214">
          <cell r="A214" t="str">
            <v>ADMINISTRATIVE &amp; MANAGEMENT EXPENSES</v>
          </cell>
        </row>
      </sheetData>
      <sheetData sheetId="924">
        <row r="214">
          <cell r="A214" t="str">
            <v>ADMINISTRATIVE &amp; MANAGEMENT EXPENSES</v>
          </cell>
        </row>
      </sheetData>
      <sheetData sheetId="925">
        <row r="214">
          <cell r="A214" t="str">
            <v>ADMINISTRATIVE &amp; MANAGEMENT EXPENSES</v>
          </cell>
        </row>
      </sheetData>
      <sheetData sheetId="926">
        <row r="214">
          <cell r="A214" t="str">
            <v>ADMINISTRATIVE &amp; MANAGEMENT EXPENSES</v>
          </cell>
        </row>
      </sheetData>
      <sheetData sheetId="927">
        <row r="214">
          <cell r="A214" t="str">
            <v>ADMINISTRATIVE &amp; MANAGEMENT EXPENSES</v>
          </cell>
        </row>
      </sheetData>
      <sheetData sheetId="928">
        <row r="214">
          <cell r="A214" t="str">
            <v>ADMINISTRATIVE &amp; MANAGEMENT EXPENSES</v>
          </cell>
        </row>
      </sheetData>
      <sheetData sheetId="929">
        <row r="214">
          <cell r="A214" t="str">
            <v>ADMINISTRATIVE &amp; MANAGEMENT EXPENSES</v>
          </cell>
        </row>
      </sheetData>
      <sheetData sheetId="930">
        <row r="214">
          <cell r="A214" t="str">
            <v>ADMINISTRATIVE &amp; MANAGEMENT EXPENSES</v>
          </cell>
        </row>
      </sheetData>
      <sheetData sheetId="931">
        <row r="214">
          <cell r="A214" t="str">
            <v>ADMINISTRATIVE &amp; MANAGEMENT EXPENSES</v>
          </cell>
        </row>
      </sheetData>
      <sheetData sheetId="932">
        <row r="214">
          <cell r="A214" t="str">
            <v>ADMINISTRATIVE &amp; MANAGEMENT EXPENSES</v>
          </cell>
        </row>
      </sheetData>
      <sheetData sheetId="933">
        <row r="214">
          <cell r="A214" t="str">
            <v>ADMINISTRATIVE &amp; MANAGEMENT EXPENSES</v>
          </cell>
        </row>
      </sheetData>
      <sheetData sheetId="934">
        <row r="214">
          <cell r="A214" t="str">
            <v>ADMINISTRATIVE &amp; MANAGEMENT EXPENSES</v>
          </cell>
        </row>
      </sheetData>
      <sheetData sheetId="935">
        <row r="214">
          <cell r="A214" t="str">
            <v>ADMINISTRATIVE &amp; MANAGEMENT EXPENSES</v>
          </cell>
        </row>
      </sheetData>
      <sheetData sheetId="936">
        <row r="214">
          <cell r="A214" t="str">
            <v>ADMINISTRATIVE &amp; MANAGEMENT EXPENSES</v>
          </cell>
        </row>
      </sheetData>
      <sheetData sheetId="937">
        <row r="214">
          <cell r="A214" t="str">
            <v>ADMINISTRATIVE &amp; MANAGEMENT EXPENSES</v>
          </cell>
        </row>
      </sheetData>
      <sheetData sheetId="938">
        <row r="214">
          <cell r="A214" t="str">
            <v>ADMINISTRATIVE &amp; MANAGEMENT EXPENSES</v>
          </cell>
        </row>
      </sheetData>
      <sheetData sheetId="939">
        <row r="214">
          <cell r="A214" t="str">
            <v>ADMINISTRATIVE &amp; MANAGEMENT EXPENSES</v>
          </cell>
        </row>
      </sheetData>
      <sheetData sheetId="940">
        <row r="214">
          <cell r="A214" t="str">
            <v>ADMINISTRATIVE &amp; MANAGEMENT EXPENSES</v>
          </cell>
        </row>
      </sheetData>
      <sheetData sheetId="941">
        <row r="214">
          <cell r="A214" t="str">
            <v>ADMINISTRATIVE &amp; MANAGEMENT EXPENSES</v>
          </cell>
        </row>
      </sheetData>
      <sheetData sheetId="942">
        <row r="214">
          <cell r="A214" t="str">
            <v>ADMINISTRATIVE &amp; MANAGEMENT EXPENSES</v>
          </cell>
        </row>
      </sheetData>
      <sheetData sheetId="943">
        <row r="214">
          <cell r="A214" t="str">
            <v>ADMINISTRATIVE &amp; MANAGEMENT EXPENSES</v>
          </cell>
        </row>
      </sheetData>
      <sheetData sheetId="944">
        <row r="214">
          <cell r="A214" t="str">
            <v>ADMINISTRATIVE &amp; MANAGEMENT EXPENSES</v>
          </cell>
        </row>
      </sheetData>
      <sheetData sheetId="945">
        <row r="214">
          <cell r="A214" t="str">
            <v>ADMINISTRATIVE &amp; MANAGEMENT EXPENSES</v>
          </cell>
        </row>
      </sheetData>
      <sheetData sheetId="946">
        <row r="214">
          <cell r="A214" t="str">
            <v>ADMINISTRATIVE &amp; MANAGEMENT EXPENSES</v>
          </cell>
        </row>
      </sheetData>
      <sheetData sheetId="947">
        <row r="214">
          <cell r="A214" t="str">
            <v>ADMINISTRATIVE &amp; MANAGEMENT EXPENSES</v>
          </cell>
        </row>
      </sheetData>
      <sheetData sheetId="948">
        <row r="214">
          <cell r="A214" t="str">
            <v>ADMINISTRATIVE &amp; MANAGEMENT EXPENSES</v>
          </cell>
        </row>
      </sheetData>
      <sheetData sheetId="949">
        <row r="214">
          <cell r="A214" t="str">
            <v>ADMINISTRATIVE &amp; MANAGEMENT EXPENSES</v>
          </cell>
        </row>
      </sheetData>
      <sheetData sheetId="950">
        <row r="214">
          <cell r="A214" t="str">
            <v>ADMINISTRATIVE &amp; MANAGEMENT EXPENSES</v>
          </cell>
        </row>
      </sheetData>
      <sheetData sheetId="951">
        <row r="214">
          <cell r="A214" t="str">
            <v>ADMINISTRATIVE &amp; MANAGEMENT EXPENSES</v>
          </cell>
        </row>
      </sheetData>
      <sheetData sheetId="952">
        <row r="214">
          <cell r="A214" t="str">
            <v>ADMINISTRATIVE &amp; MANAGEMENT EXPENSES</v>
          </cell>
        </row>
      </sheetData>
      <sheetData sheetId="953">
        <row r="214">
          <cell r="A214" t="str">
            <v>ADMINISTRATIVE &amp; MANAGEMENT EXPENSES</v>
          </cell>
        </row>
      </sheetData>
      <sheetData sheetId="954">
        <row r="214">
          <cell r="A214" t="str">
            <v>ADMINISTRATIVE &amp; MANAGEMENT EXPENSES</v>
          </cell>
        </row>
      </sheetData>
      <sheetData sheetId="955">
        <row r="214">
          <cell r="A214" t="str">
            <v>ADMINISTRATIVE &amp; MANAGEMENT EXPENSES</v>
          </cell>
        </row>
      </sheetData>
      <sheetData sheetId="956">
        <row r="214">
          <cell r="A214" t="str">
            <v>ADMINISTRATIVE &amp; MANAGEMENT EXPENSES</v>
          </cell>
        </row>
      </sheetData>
      <sheetData sheetId="957">
        <row r="214">
          <cell r="A214" t="str">
            <v>ADMINISTRATIVE &amp; MANAGEMENT EXPENSES</v>
          </cell>
        </row>
      </sheetData>
      <sheetData sheetId="958">
        <row r="214">
          <cell r="A214" t="str">
            <v>ADMINISTRATIVE &amp; MANAGEMENT EXPENSES</v>
          </cell>
        </row>
      </sheetData>
      <sheetData sheetId="959">
        <row r="214">
          <cell r="A214" t="str">
            <v>ADMINISTRATIVE &amp; MANAGEMENT EXPENSES</v>
          </cell>
        </row>
      </sheetData>
      <sheetData sheetId="960">
        <row r="214">
          <cell r="A214" t="str">
            <v>ADMINISTRATIVE &amp; MANAGEMENT EXPENSES</v>
          </cell>
        </row>
      </sheetData>
      <sheetData sheetId="961">
        <row r="214">
          <cell r="A214" t="str">
            <v>ADMINISTRATIVE &amp; MANAGEMENT EXPENSES</v>
          </cell>
        </row>
      </sheetData>
      <sheetData sheetId="962">
        <row r="214">
          <cell r="A214" t="str">
            <v>ADMINISTRATIVE &amp; MANAGEMENT EXPENSES</v>
          </cell>
        </row>
      </sheetData>
      <sheetData sheetId="963">
        <row r="214">
          <cell r="A214" t="str">
            <v>ADMINISTRATIVE &amp; MANAGEMENT EXPENSES</v>
          </cell>
        </row>
      </sheetData>
      <sheetData sheetId="964">
        <row r="214">
          <cell r="A214" t="str">
            <v>ADMINISTRATIVE &amp; MANAGEMENT EXPENSES</v>
          </cell>
        </row>
      </sheetData>
      <sheetData sheetId="965">
        <row r="214">
          <cell r="A214" t="str">
            <v>ADMINISTRATIVE &amp; MANAGEMENT EXPENSES</v>
          </cell>
        </row>
      </sheetData>
      <sheetData sheetId="966">
        <row r="214">
          <cell r="A214" t="str">
            <v>ADMINISTRATIVE &amp; MANAGEMENT EXPENSES</v>
          </cell>
        </row>
      </sheetData>
      <sheetData sheetId="967">
        <row r="214">
          <cell r="A214" t="str">
            <v>ADMINISTRATIVE &amp; MANAGEMENT EXPENSES</v>
          </cell>
        </row>
      </sheetData>
      <sheetData sheetId="968">
        <row r="214">
          <cell r="A214" t="str">
            <v>ADMINISTRATIVE &amp; MANAGEMENT EXPENSES</v>
          </cell>
        </row>
      </sheetData>
      <sheetData sheetId="969">
        <row r="214">
          <cell r="A214" t="str">
            <v>ADMINISTRATIVE &amp; MANAGEMENT EXPENSES</v>
          </cell>
        </row>
      </sheetData>
      <sheetData sheetId="970">
        <row r="214">
          <cell r="A214" t="str">
            <v>ADMINISTRATIVE &amp; MANAGEMENT EXPENSES</v>
          </cell>
        </row>
      </sheetData>
      <sheetData sheetId="971">
        <row r="214">
          <cell r="A214" t="str">
            <v>ADMINISTRATIVE &amp; MANAGEMENT EXPENSES</v>
          </cell>
        </row>
      </sheetData>
      <sheetData sheetId="972">
        <row r="214">
          <cell r="A214" t="str">
            <v>ADMINISTRATIVE &amp; MANAGEMENT EXPENSES</v>
          </cell>
        </row>
      </sheetData>
      <sheetData sheetId="973">
        <row r="214">
          <cell r="A214" t="str">
            <v>ADMINISTRATIVE &amp; MANAGEMENT EXPENSES</v>
          </cell>
        </row>
      </sheetData>
      <sheetData sheetId="974">
        <row r="214">
          <cell r="A214" t="str">
            <v>ADMINISTRATIVE &amp; MANAGEMENT EXPENSES</v>
          </cell>
        </row>
      </sheetData>
      <sheetData sheetId="975">
        <row r="214">
          <cell r="A214" t="str">
            <v>ADMINISTRATIVE &amp; MANAGEMENT EXPENSES</v>
          </cell>
        </row>
      </sheetData>
      <sheetData sheetId="976">
        <row r="214">
          <cell r="A214" t="str">
            <v>ADMINISTRATIVE &amp; MANAGEMENT EXPENSES</v>
          </cell>
        </row>
      </sheetData>
      <sheetData sheetId="977">
        <row r="214">
          <cell r="A214" t="str">
            <v>ADMINISTRATIVE &amp; MANAGEMENT EXPENSES</v>
          </cell>
        </row>
      </sheetData>
      <sheetData sheetId="978">
        <row r="214">
          <cell r="A214" t="str">
            <v>ADMINISTRATIVE &amp; MANAGEMENT EXPENSES</v>
          </cell>
        </row>
      </sheetData>
      <sheetData sheetId="979">
        <row r="214">
          <cell r="A214" t="str">
            <v>ADMINISTRATIVE &amp; MANAGEMENT EXPENSES</v>
          </cell>
        </row>
      </sheetData>
      <sheetData sheetId="980">
        <row r="214">
          <cell r="A214" t="str">
            <v>ADMINISTRATIVE &amp; MANAGEMENT EXPENSES</v>
          </cell>
        </row>
      </sheetData>
      <sheetData sheetId="981">
        <row r="214">
          <cell r="A214" t="str">
            <v>ADMINISTRATIVE &amp; MANAGEMENT EXPENSES</v>
          </cell>
        </row>
      </sheetData>
      <sheetData sheetId="982">
        <row r="214">
          <cell r="A214" t="str">
            <v>ADMINISTRATIVE &amp; MANAGEMENT EXPENSES</v>
          </cell>
        </row>
      </sheetData>
      <sheetData sheetId="983">
        <row r="214">
          <cell r="A214" t="str">
            <v>ADMINISTRATIVE &amp; MANAGEMENT EXPENSES</v>
          </cell>
        </row>
      </sheetData>
      <sheetData sheetId="984">
        <row r="214">
          <cell r="A214" t="str">
            <v>ADMINISTRATIVE &amp; MANAGEMENT EXPENSES</v>
          </cell>
        </row>
      </sheetData>
      <sheetData sheetId="985">
        <row r="214">
          <cell r="A214" t="str">
            <v>ADMINISTRATIVE &amp; MANAGEMENT EXPENSES</v>
          </cell>
        </row>
      </sheetData>
      <sheetData sheetId="986">
        <row r="214">
          <cell r="A214" t="str">
            <v>ADMINISTRATIVE &amp; MANAGEMENT EXPENSES</v>
          </cell>
        </row>
      </sheetData>
      <sheetData sheetId="987">
        <row r="214">
          <cell r="A214" t="str">
            <v>ADMINISTRATIVE &amp; MANAGEMENT EXPENSES</v>
          </cell>
        </row>
      </sheetData>
      <sheetData sheetId="988">
        <row r="214">
          <cell r="A214" t="str">
            <v>ADMINISTRATIVE &amp; MANAGEMENT EXPENSES</v>
          </cell>
        </row>
      </sheetData>
      <sheetData sheetId="989">
        <row r="214">
          <cell r="A214" t="str">
            <v>ADMINISTRATIVE &amp; MANAGEMENT EXPENSES</v>
          </cell>
        </row>
      </sheetData>
      <sheetData sheetId="990">
        <row r="214">
          <cell r="A214" t="str">
            <v>ADMINISTRATIVE &amp; MANAGEMENT EXPENSES</v>
          </cell>
        </row>
      </sheetData>
      <sheetData sheetId="991">
        <row r="214">
          <cell r="A214" t="str">
            <v>ADMINISTRATIVE &amp; MANAGEMENT EXPENSES</v>
          </cell>
        </row>
      </sheetData>
      <sheetData sheetId="992">
        <row r="214">
          <cell r="A214" t="str">
            <v>ADMINISTRATIVE &amp; MANAGEMENT EXPENSES</v>
          </cell>
        </row>
      </sheetData>
      <sheetData sheetId="993">
        <row r="214">
          <cell r="A214" t="str">
            <v>ADMINISTRATIVE &amp; MANAGEMENT EXPENSES</v>
          </cell>
        </row>
      </sheetData>
      <sheetData sheetId="994">
        <row r="214">
          <cell r="A214" t="str">
            <v>ADMINISTRATIVE &amp; MANAGEMENT EXPENSES</v>
          </cell>
        </row>
      </sheetData>
      <sheetData sheetId="995">
        <row r="214">
          <cell r="A214" t="str">
            <v>ADMINISTRATIVE &amp; MANAGEMENT EXPENSES</v>
          </cell>
        </row>
      </sheetData>
      <sheetData sheetId="996">
        <row r="214">
          <cell r="A214" t="str">
            <v>ADMINISTRATIVE &amp; MANAGEMENT EXPENSES</v>
          </cell>
        </row>
      </sheetData>
      <sheetData sheetId="997">
        <row r="214">
          <cell r="A214" t="str">
            <v>ADMINISTRATIVE &amp; MANAGEMENT EXPENSES</v>
          </cell>
        </row>
      </sheetData>
      <sheetData sheetId="998">
        <row r="214">
          <cell r="A214" t="str">
            <v>ADMINISTRATIVE &amp; MANAGEMENT EXPENSES</v>
          </cell>
        </row>
      </sheetData>
      <sheetData sheetId="999">
        <row r="214">
          <cell r="A214" t="str">
            <v>ADMINISTRATIVE &amp; MANAGEMENT EXPENSES</v>
          </cell>
        </row>
      </sheetData>
      <sheetData sheetId="1000">
        <row r="214">
          <cell r="A214" t="str">
            <v>ADMINISTRATIVE &amp; MANAGEMENT EXPENSES</v>
          </cell>
        </row>
      </sheetData>
      <sheetData sheetId="1001">
        <row r="214">
          <cell r="A214" t="str">
            <v>ADMINISTRATIVE &amp; MANAGEMENT EXPENSES</v>
          </cell>
        </row>
      </sheetData>
      <sheetData sheetId="1002">
        <row r="214">
          <cell r="A214" t="str">
            <v>ADMINISTRATIVE &amp; MANAGEMENT EXPENSES</v>
          </cell>
        </row>
      </sheetData>
      <sheetData sheetId="1003">
        <row r="214">
          <cell r="A214" t="str">
            <v>ADMINISTRATIVE &amp; MANAGEMENT EXPENSES</v>
          </cell>
        </row>
      </sheetData>
      <sheetData sheetId="1004">
        <row r="214">
          <cell r="A214" t="str">
            <v>ADMINISTRATIVE &amp; MANAGEMENT EXPENSES</v>
          </cell>
        </row>
      </sheetData>
      <sheetData sheetId="1005">
        <row r="214">
          <cell r="A214" t="str">
            <v>ADMINISTRATIVE &amp; MANAGEMENT EXPENSES</v>
          </cell>
        </row>
      </sheetData>
      <sheetData sheetId="1006">
        <row r="214">
          <cell r="A214" t="str">
            <v>ADMINISTRATIVE &amp; MANAGEMENT EXPENSES</v>
          </cell>
        </row>
      </sheetData>
      <sheetData sheetId="1007">
        <row r="214">
          <cell r="A214" t="str">
            <v>ADMINISTRATIVE &amp; MANAGEMENT EXPENSES</v>
          </cell>
        </row>
      </sheetData>
      <sheetData sheetId="1008">
        <row r="214">
          <cell r="A214" t="str">
            <v>ADMINISTRATIVE &amp; MANAGEMENT EXPENSES</v>
          </cell>
        </row>
      </sheetData>
      <sheetData sheetId="1009">
        <row r="214">
          <cell r="A214" t="str">
            <v>ADMINISTRATIVE &amp; MANAGEMENT EXPENSES</v>
          </cell>
        </row>
      </sheetData>
      <sheetData sheetId="1010">
        <row r="214">
          <cell r="A214" t="str">
            <v>ADMINISTRATIVE &amp; MANAGEMENT EXPENSES</v>
          </cell>
        </row>
      </sheetData>
      <sheetData sheetId="1011">
        <row r="214">
          <cell r="A214" t="str">
            <v>ADMINISTRATIVE &amp; MANAGEMENT EXPENSES</v>
          </cell>
        </row>
      </sheetData>
      <sheetData sheetId="1012">
        <row r="214">
          <cell r="A214" t="str">
            <v>ADMINISTRATIVE &amp; MANAGEMENT EXPENSES</v>
          </cell>
        </row>
      </sheetData>
      <sheetData sheetId="1013">
        <row r="214">
          <cell r="A214" t="str">
            <v>ADMINISTRATIVE &amp; MANAGEMENT EXPENSES</v>
          </cell>
        </row>
      </sheetData>
      <sheetData sheetId="1014">
        <row r="214">
          <cell r="A214" t="str">
            <v>ADMINISTRATIVE &amp; MANAGEMENT EXPENSES</v>
          </cell>
        </row>
      </sheetData>
      <sheetData sheetId="1015">
        <row r="214">
          <cell r="A214" t="str">
            <v>ADMINISTRATIVE &amp; MANAGEMENT EXPENSES</v>
          </cell>
        </row>
      </sheetData>
      <sheetData sheetId="1016">
        <row r="214">
          <cell r="A214" t="str">
            <v>ADMINISTRATIVE &amp; MANAGEMENT EXPENSES</v>
          </cell>
        </row>
      </sheetData>
      <sheetData sheetId="1017">
        <row r="214">
          <cell r="A214" t="str">
            <v>ADMINISTRATIVE &amp; MANAGEMENT EXPENSES</v>
          </cell>
        </row>
      </sheetData>
      <sheetData sheetId="1018">
        <row r="214">
          <cell r="A214" t="str">
            <v>ADMINISTRATIVE &amp; MANAGEMENT EXPENSES</v>
          </cell>
        </row>
      </sheetData>
      <sheetData sheetId="1019">
        <row r="214">
          <cell r="A214" t="str">
            <v>ADMINISTRATIVE &amp; MANAGEMENT EXPENSES</v>
          </cell>
        </row>
      </sheetData>
      <sheetData sheetId="1020">
        <row r="214">
          <cell r="A214" t="str">
            <v>ADMINISTRATIVE &amp; MANAGEMENT EXPENSES</v>
          </cell>
        </row>
      </sheetData>
      <sheetData sheetId="1021">
        <row r="214">
          <cell r="A214" t="str">
            <v>ADMINISTRATIVE &amp; MANAGEMENT EXPENSES</v>
          </cell>
        </row>
      </sheetData>
      <sheetData sheetId="1022">
        <row r="214">
          <cell r="A214" t="str">
            <v>ADMINISTRATIVE &amp; MANAGEMENT EXPENSES</v>
          </cell>
        </row>
      </sheetData>
      <sheetData sheetId="1023">
        <row r="214">
          <cell r="A214" t="str">
            <v>ADMINISTRATIVE &amp; MANAGEMENT EXPENSES</v>
          </cell>
        </row>
      </sheetData>
      <sheetData sheetId="1024">
        <row r="214">
          <cell r="A214" t="str">
            <v>ADMINISTRATIVE &amp; MANAGEMENT EXPENSES</v>
          </cell>
        </row>
      </sheetData>
      <sheetData sheetId="1025">
        <row r="214">
          <cell r="A214" t="str">
            <v>ADMINISTRATIVE &amp; MANAGEMENT EXPENSES</v>
          </cell>
        </row>
      </sheetData>
      <sheetData sheetId="1026">
        <row r="214">
          <cell r="A214" t="str">
            <v>ADMINISTRATIVE &amp; MANAGEMENT EXPENSES</v>
          </cell>
        </row>
      </sheetData>
      <sheetData sheetId="1027">
        <row r="214">
          <cell r="A214" t="str">
            <v>ADMINISTRATIVE &amp; MANAGEMENT EXPENSES</v>
          </cell>
        </row>
      </sheetData>
      <sheetData sheetId="1028">
        <row r="214">
          <cell r="A214" t="str">
            <v>ADMINISTRATIVE &amp; MANAGEMENT EXPENSES</v>
          </cell>
        </row>
      </sheetData>
      <sheetData sheetId="1029">
        <row r="214">
          <cell r="A214" t="str">
            <v>ADMINISTRATIVE &amp; MANAGEMENT EXPENSES</v>
          </cell>
        </row>
      </sheetData>
      <sheetData sheetId="1030">
        <row r="214">
          <cell r="A214" t="str">
            <v>ADMINISTRATIVE &amp; MANAGEMENT EXPENSES</v>
          </cell>
        </row>
      </sheetData>
      <sheetData sheetId="1031">
        <row r="214">
          <cell r="A214" t="str">
            <v>ADMINISTRATIVE &amp; MANAGEMENT EXPENSES</v>
          </cell>
        </row>
      </sheetData>
      <sheetData sheetId="1032">
        <row r="214">
          <cell r="A214" t="str">
            <v>ADMINISTRATIVE &amp; MANAGEMENT EXPENSES</v>
          </cell>
        </row>
      </sheetData>
      <sheetData sheetId="1033">
        <row r="214">
          <cell r="A214" t="str">
            <v>ADMINISTRATIVE &amp; MANAGEMENT EXPENSES</v>
          </cell>
        </row>
      </sheetData>
      <sheetData sheetId="1034">
        <row r="214">
          <cell r="A214" t="str">
            <v>ADMINISTRATIVE &amp; MANAGEMENT EXPENSES</v>
          </cell>
        </row>
      </sheetData>
      <sheetData sheetId="1035">
        <row r="214">
          <cell r="A214" t="str">
            <v>ADMINISTRATIVE &amp; MANAGEMENT EXPENSES</v>
          </cell>
        </row>
      </sheetData>
      <sheetData sheetId="1036">
        <row r="214">
          <cell r="A214" t="str">
            <v>ADMINISTRATIVE &amp; MANAGEMENT EXPENSES</v>
          </cell>
        </row>
      </sheetData>
      <sheetData sheetId="1037">
        <row r="214">
          <cell r="A214" t="str">
            <v>ADMINISTRATIVE &amp; MANAGEMENT EXPENSES</v>
          </cell>
        </row>
      </sheetData>
      <sheetData sheetId="1038">
        <row r="214">
          <cell r="A214" t="str">
            <v>ADMINISTRATIVE &amp; MANAGEMENT EXPENSES</v>
          </cell>
        </row>
      </sheetData>
      <sheetData sheetId="1039">
        <row r="214">
          <cell r="A214" t="str">
            <v>ADMINISTRATIVE &amp; MANAGEMENT EXPENSES</v>
          </cell>
        </row>
      </sheetData>
      <sheetData sheetId="1040">
        <row r="214">
          <cell r="A214" t="str">
            <v>ADMINISTRATIVE &amp; MANAGEMENT EXPENSES</v>
          </cell>
        </row>
      </sheetData>
      <sheetData sheetId="1041">
        <row r="214">
          <cell r="A214" t="str">
            <v>ADMINISTRATIVE &amp; MANAGEMENT EXPENSES</v>
          </cell>
        </row>
      </sheetData>
      <sheetData sheetId="1042">
        <row r="214">
          <cell r="A214" t="str">
            <v>ADMINISTRATIVE &amp; MANAGEMENT EXPENSES</v>
          </cell>
        </row>
      </sheetData>
      <sheetData sheetId="1043">
        <row r="214">
          <cell r="A214" t="str">
            <v>ADMINISTRATIVE &amp; MANAGEMENT EXPENSES</v>
          </cell>
        </row>
      </sheetData>
      <sheetData sheetId="1044">
        <row r="214">
          <cell r="A214" t="str">
            <v>ADMINISTRATIVE &amp; MANAGEMENT EXPENSES</v>
          </cell>
        </row>
      </sheetData>
      <sheetData sheetId="1045">
        <row r="214">
          <cell r="A214" t="str">
            <v>ADMINISTRATIVE &amp; MANAGEMENT EXPENSES</v>
          </cell>
        </row>
      </sheetData>
      <sheetData sheetId="1046">
        <row r="214">
          <cell r="A214" t="str">
            <v>ADMINISTRATIVE &amp; MANAGEMENT EXPENSES</v>
          </cell>
        </row>
      </sheetData>
      <sheetData sheetId="1047">
        <row r="214">
          <cell r="A214" t="str">
            <v>ADMINISTRATIVE &amp; MANAGEMENT EXPENSES</v>
          </cell>
        </row>
      </sheetData>
      <sheetData sheetId="1048">
        <row r="214">
          <cell r="A214" t="str">
            <v>ADMINISTRATIVE &amp; MANAGEMENT EXPENSES</v>
          </cell>
        </row>
      </sheetData>
      <sheetData sheetId="1049">
        <row r="214">
          <cell r="A214" t="str">
            <v>ADMINISTRATIVE &amp; MANAGEMENT EXPENSES</v>
          </cell>
        </row>
      </sheetData>
      <sheetData sheetId="1050">
        <row r="214">
          <cell r="A214" t="str">
            <v>ADMINISTRATIVE &amp; MANAGEMENT EXPENSES</v>
          </cell>
        </row>
      </sheetData>
      <sheetData sheetId="1051">
        <row r="214">
          <cell r="A214" t="str">
            <v>ADMINISTRATIVE &amp; MANAGEMENT EXPENSES</v>
          </cell>
        </row>
      </sheetData>
      <sheetData sheetId="1052">
        <row r="214">
          <cell r="A214" t="str">
            <v>ADMINISTRATIVE &amp; MANAGEMENT EXPENSES</v>
          </cell>
        </row>
      </sheetData>
      <sheetData sheetId="1053">
        <row r="214">
          <cell r="A214" t="str">
            <v>ADMINISTRATIVE &amp; MANAGEMENT EXPENSES</v>
          </cell>
        </row>
      </sheetData>
      <sheetData sheetId="1054">
        <row r="214">
          <cell r="A214" t="str">
            <v>ADMINISTRATIVE &amp; MANAGEMENT EXPENSES</v>
          </cell>
        </row>
      </sheetData>
      <sheetData sheetId="1055">
        <row r="214">
          <cell r="A214" t="str">
            <v>ADMINISTRATIVE &amp; MANAGEMENT EXPENSES</v>
          </cell>
        </row>
      </sheetData>
      <sheetData sheetId="1056">
        <row r="214">
          <cell r="A214" t="str">
            <v>ADMINISTRATIVE &amp; MANAGEMENT EXPENSES</v>
          </cell>
        </row>
      </sheetData>
      <sheetData sheetId="1057">
        <row r="214">
          <cell r="A214" t="str">
            <v>ADMINISTRATIVE &amp; MANAGEMENT EXPENSES</v>
          </cell>
        </row>
      </sheetData>
      <sheetData sheetId="1058">
        <row r="214">
          <cell r="A214" t="str">
            <v>ADMINISTRATIVE &amp; MANAGEMENT EXPENSES</v>
          </cell>
        </row>
      </sheetData>
      <sheetData sheetId="1059">
        <row r="214">
          <cell r="A214" t="str">
            <v>ADMINISTRATIVE &amp; MANAGEMENT EXPENSES</v>
          </cell>
        </row>
      </sheetData>
      <sheetData sheetId="1060">
        <row r="214">
          <cell r="A214" t="str">
            <v>ADMINISTRATIVE &amp; MANAGEMENT EXPENSES</v>
          </cell>
        </row>
      </sheetData>
      <sheetData sheetId="1061">
        <row r="214">
          <cell r="A214" t="str">
            <v>ADMINISTRATIVE &amp; MANAGEMENT EXPENSES</v>
          </cell>
        </row>
      </sheetData>
      <sheetData sheetId="1062">
        <row r="214">
          <cell r="A214" t="str">
            <v>ADMINISTRATIVE &amp; MANAGEMENT EXPENSES</v>
          </cell>
        </row>
      </sheetData>
      <sheetData sheetId="1063">
        <row r="214">
          <cell r="A214" t="str">
            <v>ADMINISTRATIVE &amp; MANAGEMENT EXPENSES</v>
          </cell>
        </row>
      </sheetData>
      <sheetData sheetId="1064">
        <row r="214">
          <cell r="A214" t="str">
            <v>ADMINISTRATIVE &amp; MANAGEMENT EXPENSES</v>
          </cell>
        </row>
      </sheetData>
      <sheetData sheetId="1065">
        <row r="214">
          <cell r="A214" t="str">
            <v>ADMINISTRATIVE &amp; MANAGEMENT EXPENSES</v>
          </cell>
        </row>
      </sheetData>
      <sheetData sheetId="1066">
        <row r="214">
          <cell r="A214" t="str">
            <v>ADMINISTRATIVE &amp; MANAGEMENT EXPENSES</v>
          </cell>
        </row>
      </sheetData>
      <sheetData sheetId="1067">
        <row r="214">
          <cell r="A214" t="str">
            <v>ADMINISTRATIVE &amp; MANAGEMENT EXPENSES</v>
          </cell>
        </row>
      </sheetData>
      <sheetData sheetId="1068">
        <row r="214">
          <cell r="A214" t="str">
            <v>ADMINISTRATIVE &amp; MANAGEMENT EXPENSES</v>
          </cell>
        </row>
      </sheetData>
      <sheetData sheetId="1069">
        <row r="214">
          <cell r="A214" t="str">
            <v>ADMINISTRATIVE &amp; MANAGEMENT EXPENSES</v>
          </cell>
        </row>
      </sheetData>
      <sheetData sheetId="1070">
        <row r="214">
          <cell r="A214" t="str">
            <v>ADMINISTRATIVE &amp; MANAGEMENT EXPENSES</v>
          </cell>
        </row>
      </sheetData>
      <sheetData sheetId="1071">
        <row r="214">
          <cell r="A214" t="str">
            <v>ADMINISTRATIVE &amp; MANAGEMENT EXPENSES</v>
          </cell>
        </row>
      </sheetData>
      <sheetData sheetId="1072">
        <row r="214">
          <cell r="A214" t="str">
            <v>ADMINISTRATIVE &amp; MANAGEMENT EXPENSES</v>
          </cell>
        </row>
      </sheetData>
      <sheetData sheetId="1073">
        <row r="214">
          <cell r="A214" t="str">
            <v>ADMINISTRATIVE &amp; MANAGEMENT EXPENSES</v>
          </cell>
        </row>
      </sheetData>
      <sheetData sheetId="1074">
        <row r="214">
          <cell r="A214" t="str">
            <v>ADMINISTRATIVE &amp; MANAGEMENT EXPENSES</v>
          </cell>
        </row>
      </sheetData>
      <sheetData sheetId="1075">
        <row r="214">
          <cell r="A214" t="str">
            <v>ADMINISTRATIVE &amp; MANAGEMENT EXPENSES</v>
          </cell>
        </row>
      </sheetData>
      <sheetData sheetId="1076">
        <row r="214">
          <cell r="A214" t="str">
            <v>ADMINISTRATIVE &amp; MANAGEMENT EXPENSES</v>
          </cell>
        </row>
      </sheetData>
      <sheetData sheetId="1077">
        <row r="214">
          <cell r="A214" t="str">
            <v>ADMINISTRATIVE &amp; MANAGEMENT EXPENSES</v>
          </cell>
        </row>
      </sheetData>
      <sheetData sheetId="1078">
        <row r="214">
          <cell r="A214" t="str">
            <v>ADMINISTRATIVE &amp; MANAGEMENT EXPENSES</v>
          </cell>
        </row>
      </sheetData>
      <sheetData sheetId="1079">
        <row r="214">
          <cell r="A214" t="str">
            <v>ADMINISTRATIVE &amp; MANAGEMENT EXPENSES</v>
          </cell>
        </row>
      </sheetData>
      <sheetData sheetId="1080">
        <row r="214">
          <cell r="A214" t="str">
            <v>ADMINISTRATIVE &amp; MANAGEMENT EXPENSES</v>
          </cell>
        </row>
      </sheetData>
      <sheetData sheetId="1081">
        <row r="214">
          <cell r="A214" t="str">
            <v>ADMINISTRATIVE &amp; MANAGEMENT EXPENSES</v>
          </cell>
        </row>
      </sheetData>
      <sheetData sheetId="1082">
        <row r="214">
          <cell r="A214" t="str">
            <v>ADMINISTRATIVE &amp; MANAGEMENT EXPENSES</v>
          </cell>
        </row>
      </sheetData>
      <sheetData sheetId="1083">
        <row r="214">
          <cell r="A214" t="str">
            <v>ADMINISTRATIVE &amp; MANAGEMENT EXPENSES</v>
          </cell>
        </row>
      </sheetData>
      <sheetData sheetId="1084">
        <row r="214">
          <cell r="A214" t="str">
            <v>ADMINISTRATIVE &amp; MANAGEMENT EXPENSES</v>
          </cell>
        </row>
      </sheetData>
      <sheetData sheetId="1085">
        <row r="214">
          <cell r="A214" t="str">
            <v>ADMINISTRATIVE &amp; MANAGEMENT EXPENSES</v>
          </cell>
        </row>
      </sheetData>
      <sheetData sheetId="1086">
        <row r="214">
          <cell r="A214" t="str">
            <v>ADMINISTRATIVE &amp; MANAGEMENT EXPENSES</v>
          </cell>
        </row>
      </sheetData>
      <sheetData sheetId="1087">
        <row r="214">
          <cell r="A214" t="str">
            <v>ADMINISTRATIVE &amp; MANAGEMENT EXPENSES</v>
          </cell>
        </row>
      </sheetData>
      <sheetData sheetId="1088">
        <row r="214">
          <cell r="A214" t="str">
            <v>ADMINISTRATIVE &amp; MANAGEMENT EXPENSES</v>
          </cell>
        </row>
      </sheetData>
      <sheetData sheetId="1089">
        <row r="214">
          <cell r="A214" t="str">
            <v>ADMINISTRATIVE &amp; MANAGEMENT EXPENSES</v>
          </cell>
        </row>
      </sheetData>
      <sheetData sheetId="1090">
        <row r="214">
          <cell r="A214" t="str">
            <v>ADMINISTRATIVE &amp; MANAGEMENT EXPENSES</v>
          </cell>
        </row>
      </sheetData>
      <sheetData sheetId="1091">
        <row r="214">
          <cell r="A214" t="str">
            <v>ADMINISTRATIVE &amp; MANAGEMENT EXPENSES</v>
          </cell>
        </row>
      </sheetData>
      <sheetData sheetId="1092">
        <row r="214">
          <cell r="A214" t="str">
            <v>ADMINISTRATIVE &amp; MANAGEMENT EXPENSES</v>
          </cell>
        </row>
      </sheetData>
      <sheetData sheetId="1093">
        <row r="214">
          <cell r="A214" t="str">
            <v>ADMINISTRATIVE &amp; MANAGEMENT EXPENSES</v>
          </cell>
        </row>
      </sheetData>
      <sheetData sheetId="1094">
        <row r="214">
          <cell r="A214" t="str">
            <v>ADMINISTRATIVE &amp; MANAGEMENT EXPENSES</v>
          </cell>
        </row>
      </sheetData>
      <sheetData sheetId="1095">
        <row r="214">
          <cell r="A214" t="str">
            <v>ADMINISTRATIVE &amp; MANAGEMENT EXPENSES</v>
          </cell>
        </row>
      </sheetData>
      <sheetData sheetId="1096">
        <row r="214">
          <cell r="A214" t="str">
            <v>ADMINISTRATIVE &amp; MANAGEMENT EXPENSES</v>
          </cell>
        </row>
      </sheetData>
      <sheetData sheetId="1097">
        <row r="214">
          <cell r="A214" t="str">
            <v>ADMINISTRATIVE &amp; MANAGEMENT EXPENSES</v>
          </cell>
        </row>
      </sheetData>
      <sheetData sheetId="1098">
        <row r="214">
          <cell r="A214" t="str">
            <v>ADMINISTRATIVE &amp; MANAGEMENT EXPENSES</v>
          </cell>
        </row>
      </sheetData>
      <sheetData sheetId="1099">
        <row r="214">
          <cell r="A214" t="str">
            <v>ADMINISTRATIVE &amp; MANAGEMENT EXPENSES</v>
          </cell>
        </row>
      </sheetData>
      <sheetData sheetId="1100">
        <row r="214">
          <cell r="A214" t="str">
            <v>ADMINISTRATIVE &amp; MANAGEMENT EXPENSES</v>
          </cell>
        </row>
      </sheetData>
      <sheetData sheetId="1101">
        <row r="214">
          <cell r="A214" t="str">
            <v>ADMINISTRATIVE &amp; MANAGEMENT EXPENSES</v>
          </cell>
        </row>
      </sheetData>
      <sheetData sheetId="1102">
        <row r="214">
          <cell r="A214" t="str">
            <v>ADMINISTRATIVE &amp; MANAGEMENT EXPENSES</v>
          </cell>
        </row>
      </sheetData>
      <sheetData sheetId="1103">
        <row r="214">
          <cell r="A214" t="str">
            <v>ADMINISTRATIVE &amp; MANAGEMENT EXPENSES</v>
          </cell>
        </row>
      </sheetData>
      <sheetData sheetId="1104">
        <row r="214">
          <cell r="A214" t="str">
            <v>ADMINISTRATIVE &amp; MANAGEMENT EXPENSES</v>
          </cell>
        </row>
      </sheetData>
      <sheetData sheetId="1105">
        <row r="214">
          <cell r="A214" t="str">
            <v>ADMINISTRATIVE &amp; MANAGEMENT EXPENSES</v>
          </cell>
        </row>
      </sheetData>
      <sheetData sheetId="1106">
        <row r="214">
          <cell r="A214" t="str">
            <v>ADMINISTRATIVE &amp; MANAGEMENT EXPENSES</v>
          </cell>
        </row>
      </sheetData>
      <sheetData sheetId="1107">
        <row r="214">
          <cell r="A214" t="str">
            <v>ADMINISTRATIVE &amp; MANAGEMENT EXPENSES</v>
          </cell>
        </row>
      </sheetData>
      <sheetData sheetId="1108">
        <row r="214">
          <cell r="A214" t="str">
            <v>ADMINISTRATIVE &amp; MANAGEMENT EXPENSES</v>
          </cell>
        </row>
      </sheetData>
      <sheetData sheetId="1109">
        <row r="214">
          <cell r="A214" t="str">
            <v>ADMINISTRATIVE &amp; MANAGEMENT EXPENSES</v>
          </cell>
        </row>
      </sheetData>
      <sheetData sheetId="1110">
        <row r="214">
          <cell r="A214" t="str">
            <v>ADMINISTRATIVE &amp; MANAGEMENT EXPENSES</v>
          </cell>
        </row>
      </sheetData>
      <sheetData sheetId="1111">
        <row r="214">
          <cell r="A214" t="str">
            <v>ADMINISTRATIVE &amp; MANAGEMENT EXPENSES</v>
          </cell>
        </row>
      </sheetData>
      <sheetData sheetId="1112">
        <row r="214">
          <cell r="A214" t="str">
            <v>ADMINISTRATIVE &amp; MANAGEMENT EXPENSES</v>
          </cell>
        </row>
      </sheetData>
      <sheetData sheetId="1113">
        <row r="214">
          <cell r="A214" t="str">
            <v>ADMINISTRATIVE &amp; MANAGEMENT EXPENSES</v>
          </cell>
        </row>
      </sheetData>
      <sheetData sheetId="1114">
        <row r="214">
          <cell r="A214" t="str">
            <v>ADMINISTRATIVE &amp; MANAGEMENT EXPENSES</v>
          </cell>
        </row>
      </sheetData>
      <sheetData sheetId="1115">
        <row r="214">
          <cell r="A214" t="str">
            <v>ADMINISTRATIVE &amp; MANAGEMENT EXPENSES</v>
          </cell>
        </row>
      </sheetData>
      <sheetData sheetId="1116">
        <row r="214">
          <cell r="A214" t="str">
            <v>ADMINISTRATIVE &amp; MANAGEMENT EXPENSES</v>
          </cell>
        </row>
      </sheetData>
      <sheetData sheetId="1117">
        <row r="214">
          <cell r="A214" t="str">
            <v>ADMINISTRATIVE &amp; MANAGEMENT EXPENSES</v>
          </cell>
        </row>
      </sheetData>
      <sheetData sheetId="1118">
        <row r="214">
          <cell r="A214" t="str">
            <v>ADMINISTRATIVE &amp; MANAGEMENT EXPENSES</v>
          </cell>
        </row>
      </sheetData>
      <sheetData sheetId="1119">
        <row r="214">
          <cell r="A214" t="str">
            <v>ADMINISTRATIVE &amp; MANAGEMENT EXPENSES</v>
          </cell>
        </row>
      </sheetData>
      <sheetData sheetId="1120">
        <row r="214">
          <cell r="A214" t="str">
            <v>ADMINISTRATIVE &amp; MANAGEMENT EXPENSES</v>
          </cell>
        </row>
      </sheetData>
      <sheetData sheetId="1121">
        <row r="214">
          <cell r="A214" t="str">
            <v>ADMINISTRATIVE &amp; MANAGEMENT EXPENSES</v>
          </cell>
        </row>
      </sheetData>
      <sheetData sheetId="1122">
        <row r="214">
          <cell r="A214" t="str">
            <v>ADMINISTRATIVE &amp; MANAGEMENT EXPENSES</v>
          </cell>
        </row>
      </sheetData>
      <sheetData sheetId="1123">
        <row r="214">
          <cell r="A214" t="str">
            <v>ADMINISTRATIVE &amp; MANAGEMENT EXPENSES</v>
          </cell>
        </row>
      </sheetData>
      <sheetData sheetId="1124">
        <row r="214">
          <cell r="A214" t="str">
            <v>ADMINISTRATIVE &amp; MANAGEMENT EXPENSES</v>
          </cell>
        </row>
      </sheetData>
      <sheetData sheetId="1125">
        <row r="214">
          <cell r="A214" t="str">
            <v>ADMINISTRATIVE &amp; MANAGEMENT EXPENSES</v>
          </cell>
        </row>
      </sheetData>
      <sheetData sheetId="1126">
        <row r="214">
          <cell r="A214" t="str">
            <v>ADMINISTRATIVE &amp; MANAGEMENT EXPENSES</v>
          </cell>
        </row>
      </sheetData>
      <sheetData sheetId="1127">
        <row r="214">
          <cell r="A214" t="str">
            <v>ADMINISTRATIVE &amp; MANAGEMENT EXPENSES</v>
          </cell>
        </row>
      </sheetData>
      <sheetData sheetId="1128">
        <row r="214">
          <cell r="A214" t="str">
            <v>ADMINISTRATIVE &amp; MANAGEMENT EXPENSES</v>
          </cell>
        </row>
      </sheetData>
      <sheetData sheetId="1129">
        <row r="214">
          <cell r="A214" t="str">
            <v>ADMINISTRATIVE &amp; MANAGEMENT EXPENSES</v>
          </cell>
        </row>
      </sheetData>
      <sheetData sheetId="1130">
        <row r="214">
          <cell r="A214" t="str">
            <v>ADMINISTRATIVE &amp; MANAGEMENT EXPENSES</v>
          </cell>
        </row>
      </sheetData>
      <sheetData sheetId="1131">
        <row r="214">
          <cell r="A214" t="str">
            <v>ADMINISTRATIVE &amp; MANAGEMENT EXPENSES</v>
          </cell>
        </row>
      </sheetData>
      <sheetData sheetId="1132">
        <row r="214">
          <cell r="A214" t="str">
            <v>ADMINISTRATIVE &amp; MANAGEMENT EXPENSES</v>
          </cell>
        </row>
      </sheetData>
      <sheetData sheetId="1133">
        <row r="214">
          <cell r="A214" t="str">
            <v>ADMINISTRATIVE &amp; MANAGEMENT EXPENSES</v>
          </cell>
        </row>
      </sheetData>
      <sheetData sheetId="1134">
        <row r="214">
          <cell r="A214" t="str">
            <v>ADMINISTRATIVE &amp; MANAGEMENT EXPENSES</v>
          </cell>
        </row>
      </sheetData>
      <sheetData sheetId="1135">
        <row r="214">
          <cell r="A214" t="str">
            <v>ADMINISTRATIVE &amp; MANAGEMENT EXPENSES</v>
          </cell>
        </row>
      </sheetData>
      <sheetData sheetId="1136">
        <row r="214">
          <cell r="A214" t="str">
            <v>ADMINISTRATIVE &amp; MANAGEMENT EXPENSES</v>
          </cell>
        </row>
      </sheetData>
      <sheetData sheetId="1137">
        <row r="214">
          <cell r="A214" t="str">
            <v>ADMINISTRATIVE &amp; MANAGEMENT EXPENSES</v>
          </cell>
        </row>
      </sheetData>
      <sheetData sheetId="1138">
        <row r="214">
          <cell r="A214" t="str">
            <v>ADMINISTRATIVE &amp; MANAGEMENT EXPENSES</v>
          </cell>
        </row>
      </sheetData>
      <sheetData sheetId="1139">
        <row r="214">
          <cell r="A214" t="str">
            <v>ADMINISTRATIVE &amp; MANAGEMENT EXPENSES</v>
          </cell>
        </row>
      </sheetData>
      <sheetData sheetId="1140">
        <row r="214">
          <cell r="A214" t="str">
            <v>ADMINISTRATIVE &amp; MANAGEMENT EXPENSES</v>
          </cell>
        </row>
      </sheetData>
      <sheetData sheetId="1141">
        <row r="214">
          <cell r="A214" t="str">
            <v>ADMINISTRATIVE &amp; MANAGEMENT EXPENSES</v>
          </cell>
        </row>
      </sheetData>
      <sheetData sheetId="1142">
        <row r="214">
          <cell r="A214" t="str">
            <v>ADMINISTRATIVE &amp; MANAGEMENT EXPENSES</v>
          </cell>
        </row>
      </sheetData>
      <sheetData sheetId="1143">
        <row r="214">
          <cell r="A214" t="str">
            <v>ADMINISTRATIVE &amp; MANAGEMENT EXPENSES</v>
          </cell>
        </row>
      </sheetData>
      <sheetData sheetId="1144">
        <row r="214">
          <cell r="A214" t="str">
            <v>ADMINISTRATIVE &amp; MANAGEMENT EXPENSES</v>
          </cell>
        </row>
      </sheetData>
      <sheetData sheetId="1145">
        <row r="214">
          <cell r="A214" t="str">
            <v>ADMINISTRATIVE &amp; MANAGEMENT EXPENSES</v>
          </cell>
        </row>
      </sheetData>
      <sheetData sheetId="1146">
        <row r="214">
          <cell r="A214" t="str">
            <v>ADMINISTRATIVE &amp; MANAGEMENT EXPENSES</v>
          </cell>
        </row>
      </sheetData>
      <sheetData sheetId="1147">
        <row r="214">
          <cell r="A214" t="str">
            <v>ADMINISTRATIVE &amp; MANAGEMENT EXPENSES</v>
          </cell>
        </row>
      </sheetData>
      <sheetData sheetId="1148">
        <row r="214">
          <cell r="A214" t="str">
            <v>ADMINISTRATIVE &amp; MANAGEMENT EXPENSES</v>
          </cell>
        </row>
      </sheetData>
      <sheetData sheetId="1149">
        <row r="214">
          <cell r="A214" t="str">
            <v>ADMINISTRATIVE &amp; MANAGEMENT EXPENSES</v>
          </cell>
        </row>
      </sheetData>
      <sheetData sheetId="1150">
        <row r="214">
          <cell r="A214" t="str">
            <v>ADMINISTRATIVE &amp; MANAGEMENT EXPENSES</v>
          </cell>
        </row>
      </sheetData>
      <sheetData sheetId="1151">
        <row r="214">
          <cell r="A214" t="str">
            <v>ADMINISTRATIVE &amp; MANAGEMENT EXPENSES</v>
          </cell>
        </row>
      </sheetData>
      <sheetData sheetId="1152">
        <row r="214">
          <cell r="A214" t="str">
            <v>ADMINISTRATIVE &amp; MANAGEMENT EXPENSES</v>
          </cell>
        </row>
      </sheetData>
      <sheetData sheetId="1153">
        <row r="214">
          <cell r="A214" t="str">
            <v>ADMINISTRATIVE &amp; MANAGEMENT EXPENSES</v>
          </cell>
        </row>
      </sheetData>
      <sheetData sheetId="1154">
        <row r="214">
          <cell r="A214" t="str">
            <v>ADMINISTRATIVE &amp; MANAGEMENT EXPENSES</v>
          </cell>
        </row>
      </sheetData>
      <sheetData sheetId="1155">
        <row r="214">
          <cell r="A214" t="str">
            <v>ADMINISTRATIVE &amp; MANAGEMENT EXPENSES</v>
          </cell>
        </row>
      </sheetData>
      <sheetData sheetId="1156">
        <row r="214">
          <cell r="A214" t="str">
            <v>ADMINISTRATIVE &amp; MANAGEMENT EXPENSES</v>
          </cell>
        </row>
      </sheetData>
      <sheetData sheetId="1157">
        <row r="214">
          <cell r="A214" t="str">
            <v>ADMINISTRATIVE &amp; MANAGEMENT EXPENSES</v>
          </cell>
        </row>
      </sheetData>
      <sheetData sheetId="1158">
        <row r="214">
          <cell r="A214" t="str">
            <v>ADMINISTRATIVE &amp; MANAGEMENT EXPENSES</v>
          </cell>
        </row>
      </sheetData>
      <sheetData sheetId="1159">
        <row r="214">
          <cell r="A214" t="str">
            <v>ADMINISTRATIVE &amp; MANAGEMENT EXPENSES</v>
          </cell>
        </row>
      </sheetData>
      <sheetData sheetId="1160">
        <row r="214">
          <cell r="A214" t="str">
            <v>ADMINISTRATIVE &amp; MANAGEMENT EXPENSES</v>
          </cell>
        </row>
      </sheetData>
      <sheetData sheetId="1161">
        <row r="214">
          <cell r="A214" t="str">
            <v>ADMINISTRATIVE &amp; MANAGEMENT EXPENSES</v>
          </cell>
        </row>
      </sheetData>
      <sheetData sheetId="1162">
        <row r="214">
          <cell r="A214" t="str">
            <v>ADMINISTRATIVE &amp; MANAGEMENT EXPENSES</v>
          </cell>
        </row>
      </sheetData>
      <sheetData sheetId="1163">
        <row r="214">
          <cell r="A214" t="str">
            <v>ADMINISTRATIVE &amp; MANAGEMENT EXPENSES</v>
          </cell>
        </row>
      </sheetData>
      <sheetData sheetId="1164">
        <row r="214">
          <cell r="A214" t="str">
            <v>ADMINISTRATIVE &amp; MANAGEMENT EXPENSES</v>
          </cell>
        </row>
      </sheetData>
      <sheetData sheetId="1165">
        <row r="214">
          <cell r="A214" t="str">
            <v>ADMINISTRATIVE &amp; MANAGEMENT EXPENSES</v>
          </cell>
        </row>
      </sheetData>
      <sheetData sheetId="1166">
        <row r="214">
          <cell r="A214" t="str">
            <v>ADMINISTRATIVE &amp; MANAGEMENT EXPENSES</v>
          </cell>
        </row>
      </sheetData>
      <sheetData sheetId="1167">
        <row r="214">
          <cell r="A214" t="str">
            <v>ADMINISTRATIVE &amp; MANAGEMENT EXPENSES</v>
          </cell>
        </row>
      </sheetData>
      <sheetData sheetId="1168">
        <row r="214">
          <cell r="A214" t="str">
            <v>ADMINISTRATIVE &amp; MANAGEMENT EXPENSES</v>
          </cell>
        </row>
      </sheetData>
      <sheetData sheetId="1169">
        <row r="214">
          <cell r="A214" t="str">
            <v>ADMINISTRATIVE &amp; MANAGEMENT EXPENSES</v>
          </cell>
        </row>
      </sheetData>
      <sheetData sheetId="1170">
        <row r="214">
          <cell r="A214" t="str">
            <v>ADMINISTRATIVE &amp; MANAGEMENT EXPENSES</v>
          </cell>
        </row>
      </sheetData>
      <sheetData sheetId="1171">
        <row r="214">
          <cell r="A214" t="str">
            <v>ADMINISTRATIVE &amp; MANAGEMENT EXPENSES</v>
          </cell>
        </row>
      </sheetData>
      <sheetData sheetId="1172">
        <row r="214">
          <cell r="A214" t="str">
            <v>ADMINISTRATIVE &amp; MANAGEMENT EXPENSES</v>
          </cell>
        </row>
      </sheetData>
      <sheetData sheetId="1173">
        <row r="214">
          <cell r="A214" t="str">
            <v>ADMINISTRATIVE &amp; MANAGEMENT EXPENSES</v>
          </cell>
        </row>
      </sheetData>
      <sheetData sheetId="1174">
        <row r="214">
          <cell r="A214" t="str">
            <v>ADMINISTRATIVE &amp; MANAGEMENT EXPENSES</v>
          </cell>
        </row>
      </sheetData>
      <sheetData sheetId="1175">
        <row r="214">
          <cell r="A214" t="str">
            <v>ADMINISTRATIVE &amp; MANAGEMENT EXPENSES</v>
          </cell>
        </row>
      </sheetData>
      <sheetData sheetId="1176">
        <row r="214">
          <cell r="A214" t="str">
            <v>ADMINISTRATIVE &amp; MANAGEMENT EXPENSES</v>
          </cell>
        </row>
      </sheetData>
      <sheetData sheetId="1177">
        <row r="214">
          <cell r="A214" t="str">
            <v>ADMINISTRATIVE &amp; MANAGEMENT EXPENSES</v>
          </cell>
        </row>
      </sheetData>
      <sheetData sheetId="1178">
        <row r="214">
          <cell r="A214" t="str">
            <v>ADMINISTRATIVE &amp; MANAGEMENT EXPENSES</v>
          </cell>
        </row>
      </sheetData>
      <sheetData sheetId="1179">
        <row r="214">
          <cell r="A214" t="str">
            <v>ADMINISTRATIVE &amp; MANAGEMENT EXPENSES</v>
          </cell>
        </row>
      </sheetData>
      <sheetData sheetId="1180">
        <row r="214">
          <cell r="A214" t="str">
            <v>ADMINISTRATIVE &amp; MANAGEMENT EXPENSES</v>
          </cell>
        </row>
      </sheetData>
      <sheetData sheetId="1181">
        <row r="214">
          <cell r="A214" t="str">
            <v>ADMINISTRATIVE &amp; MANAGEMENT EXPENSES</v>
          </cell>
        </row>
      </sheetData>
      <sheetData sheetId="1182">
        <row r="214">
          <cell r="A214" t="str">
            <v>ADMINISTRATIVE &amp; MANAGEMENT EXPENSES</v>
          </cell>
        </row>
      </sheetData>
      <sheetData sheetId="1183">
        <row r="214">
          <cell r="A214" t="str">
            <v>ADMINISTRATIVE &amp; MANAGEMENT EXPENSES</v>
          </cell>
        </row>
      </sheetData>
      <sheetData sheetId="1184">
        <row r="214">
          <cell r="A214" t="str">
            <v>ADMINISTRATIVE &amp; MANAGEMENT EXPENSES</v>
          </cell>
        </row>
      </sheetData>
      <sheetData sheetId="1185">
        <row r="214">
          <cell r="A214" t="str">
            <v>ADMINISTRATIVE &amp; MANAGEMENT EXPENSES</v>
          </cell>
        </row>
      </sheetData>
      <sheetData sheetId="1186">
        <row r="214">
          <cell r="A214" t="str">
            <v>ADMINISTRATIVE &amp; MANAGEMENT EXPENSES</v>
          </cell>
        </row>
      </sheetData>
      <sheetData sheetId="1187">
        <row r="214">
          <cell r="A214" t="str">
            <v>ADMINISTRATIVE &amp; MANAGEMENT EXPENSES</v>
          </cell>
        </row>
      </sheetData>
      <sheetData sheetId="1188">
        <row r="214">
          <cell r="A214" t="str">
            <v>ADMINISTRATIVE &amp; MANAGEMENT EXPENSES</v>
          </cell>
        </row>
      </sheetData>
      <sheetData sheetId="1189">
        <row r="214">
          <cell r="A214" t="str">
            <v>ADMINISTRATIVE &amp; MANAGEMENT EXPENSES</v>
          </cell>
        </row>
      </sheetData>
      <sheetData sheetId="1190">
        <row r="214">
          <cell r="A214" t="str">
            <v>ADMINISTRATIVE &amp; MANAGEMENT EXPENSES</v>
          </cell>
        </row>
      </sheetData>
      <sheetData sheetId="1191">
        <row r="214">
          <cell r="A214" t="str">
            <v>ADMINISTRATIVE &amp; MANAGEMENT EXPENSES</v>
          </cell>
        </row>
      </sheetData>
      <sheetData sheetId="1192">
        <row r="214">
          <cell r="A214" t="str">
            <v>ADMINISTRATIVE &amp; MANAGEMENT EXPENSES</v>
          </cell>
        </row>
      </sheetData>
      <sheetData sheetId="1193">
        <row r="214">
          <cell r="A214" t="str">
            <v>ADMINISTRATIVE &amp; MANAGEMENT EXPENSES</v>
          </cell>
        </row>
      </sheetData>
      <sheetData sheetId="1194">
        <row r="214">
          <cell r="A214" t="str">
            <v>ADMINISTRATIVE &amp; MANAGEMENT EXPENSES</v>
          </cell>
        </row>
      </sheetData>
      <sheetData sheetId="1195">
        <row r="214">
          <cell r="A214" t="str">
            <v>ADMINISTRATIVE &amp; MANAGEMENT EXPENSES</v>
          </cell>
        </row>
      </sheetData>
      <sheetData sheetId="1196">
        <row r="214">
          <cell r="A214" t="str">
            <v>ADMINISTRATIVE &amp; MANAGEMENT EXPENSES</v>
          </cell>
        </row>
      </sheetData>
      <sheetData sheetId="1197">
        <row r="214">
          <cell r="A214" t="str">
            <v>ADMINISTRATIVE &amp; MANAGEMENT EXPENSES</v>
          </cell>
        </row>
      </sheetData>
      <sheetData sheetId="1198">
        <row r="214">
          <cell r="A214" t="str">
            <v>ADMINISTRATIVE &amp; MANAGEMENT EXPENSES</v>
          </cell>
        </row>
      </sheetData>
      <sheetData sheetId="1199">
        <row r="214">
          <cell r="A214" t="str">
            <v>ADMINISTRATIVE &amp; MANAGEMENT EXPENSES</v>
          </cell>
        </row>
      </sheetData>
      <sheetData sheetId="1200">
        <row r="214">
          <cell r="A214" t="str">
            <v>ADMINISTRATIVE &amp; MANAGEMENT EXPENSES</v>
          </cell>
        </row>
      </sheetData>
      <sheetData sheetId="1201">
        <row r="214">
          <cell r="A214" t="str">
            <v>ADMINISTRATIVE &amp; MANAGEMENT EXPENSES</v>
          </cell>
        </row>
      </sheetData>
      <sheetData sheetId="1202">
        <row r="214">
          <cell r="A214" t="str">
            <v>ADMINISTRATIVE &amp; MANAGEMENT EXPENSES</v>
          </cell>
        </row>
      </sheetData>
      <sheetData sheetId="1203">
        <row r="214">
          <cell r="A214" t="str">
            <v>ADMINISTRATIVE &amp; MANAGEMENT EXPENSES</v>
          </cell>
        </row>
      </sheetData>
      <sheetData sheetId="1204">
        <row r="214">
          <cell r="A214" t="str">
            <v>ADMINISTRATIVE &amp; MANAGEMENT EXPENSES</v>
          </cell>
        </row>
      </sheetData>
      <sheetData sheetId="1205">
        <row r="214">
          <cell r="A214" t="str">
            <v>ADMINISTRATIVE &amp; MANAGEMENT EXPENSES</v>
          </cell>
        </row>
      </sheetData>
      <sheetData sheetId="1206">
        <row r="214">
          <cell r="A214" t="str">
            <v>ADMINISTRATIVE &amp; MANAGEMENT EXPENSES</v>
          </cell>
        </row>
      </sheetData>
      <sheetData sheetId="1207">
        <row r="214">
          <cell r="A214" t="str">
            <v>ADMINISTRATIVE &amp; MANAGEMENT EXPENSES</v>
          </cell>
        </row>
      </sheetData>
      <sheetData sheetId="1208">
        <row r="214">
          <cell r="A214" t="str">
            <v>ADMINISTRATIVE &amp; MANAGEMENT EXPENSES</v>
          </cell>
        </row>
      </sheetData>
      <sheetData sheetId="1209">
        <row r="214">
          <cell r="A214" t="str">
            <v>ADMINISTRATIVE &amp; MANAGEMENT EXPENSES</v>
          </cell>
        </row>
      </sheetData>
      <sheetData sheetId="1210">
        <row r="214">
          <cell r="A214" t="str">
            <v>ADMINISTRATIVE &amp; MANAGEMENT EXPENSES</v>
          </cell>
        </row>
      </sheetData>
      <sheetData sheetId="1211">
        <row r="214">
          <cell r="A214" t="str">
            <v>ADMINISTRATIVE &amp; MANAGEMENT EXPENSES</v>
          </cell>
        </row>
      </sheetData>
      <sheetData sheetId="1212">
        <row r="214">
          <cell r="A214" t="str">
            <v>ADMINISTRATIVE &amp; MANAGEMENT EXPENSES</v>
          </cell>
        </row>
      </sheetData>
      <sheetData sheetId="1213">
        <row r="214">
          <cell r="A214" t="str">
            <v>ADMINISTRATIVE &amp; MANAGEMENT EXPENSES</v>
          </cell>
        </row>
      </sheetData>
      <sheetData sheetId="1214">
        <row r="214">
          <cell r="A214" t="str">
            <v>ADMINISTRATIVE &amp; MANAGEMENT EXPENSES</v>
          </cell>
        </row>
      </sheetData>
      <sheetData sheetId="1215">
        <row r="214">
          <cell r="A214" t="str">
            <v>ADMINISTRATIVE &amp; MANAGEMENT EXPENSES</v>
          </cell>
        </row>
      </sheetData>
      <sheetData sheetId="1216">
        <row r="214">
          <cell r="A214" t="str">
            <v>ADMINISTRATIVE &amp; MANAGEMENT EXPENSES</v>
          </cell>
        </row>
      </sheetData>
      <sheetData sheetId="1217">
        <row r="214">
          <cell r="A214" t="str">
            <v>ADMINISTRATIVE &amp; MANAGEMENT EXPENSES</v>
          </cell>
        </row>
      </sheetData>
      <sheetData sheetId="1218">
        <row r="214">
          <cell r="A214" t="str">
            <v>ADMINISTRATIVE &amp; MANAGEMENT EXPENSES</v>
          </cell>
        </row>
      </sheetData>
      <sheetData sheetId="1219">
        <row r="214">
          <cell r="A214" t="str">
            <v>ADMINISTRATIVE &amp; MANAGEMENT EXPENSES</v>
          </cell>
        </row>
      </sheetData>
      <sheetData sheetId="1220">
        <row r="214">
          <cell r="A214" t="str">
            <v>ADMINISTRATIVE &amp; MANAGEMENT EXPENSES</v>
          </cell>
        </row>
      </sheetData>
      <sheetData sheetId="1221">
        <row r="214">
          <cell r="A214" t="str">
            <v>ADMINISTRATIVE &amp; MANAGEMENT EXPENSES</v>
          </cell>
        </row>
      </sheetData>
      <sheetData sheetId="1222">
        <row r="214">
          <cell r="A214" t="str">
            <v>ADMINISTRATIVE &amp; MANAGEMENT EXPENSES</v>
          </cell>
        </row>
      </sheetData>
      <sheetData sheetId="1223">
        <row r="214">
          <cell r="A214" t="str">
            <v>ADMINISTRATIVE &amp; MANAGEMENT EXPENSES</v>
          </cell>
        </row>
      </sheetData>
      <sheetData sheetId="1224">
        <row r="214">
          <cell r="A214" t="str">
            <v>ADMINISTRATIVE &amp; MANAGEMENT EXPENSES</v>
          </cell>
        </row>
      </sheetData>
      <sheetData sheetId="1225">
        <row r="214">
          <cell r="A214" t="str">
            <v>ADMINISTRATIVE &amp; MANAGEMENT EXPENSES</v>
          </cell>
        </row>
      </sheetData>
      <sheetData sheetId="1226">
        <row r="214">
          <cell r="A214" t="str">
            <v>ADMINISTRATIVE &amp; MANAGEMENT EXPENSES</v>
          </cell>
        </row>
      </sheetData>
      <sheetData sheetId="1227">
        <row r="214">
          <cell r="A214" t="str">
            <v>ADMINISTRATIVE &amp; MANAGEMENT EXPENSES</v>
          </cell>
        </row>
      </sheetData>
      <sheetData sheetId="1228">
        <row r="214">
          <cell r="A214" t="str">
            <v>ADMINISTRATIVE &amp; MANAGEMENT EXPENSES</v>
          </cell>
        </row>
      </sheetData>
      <sheetData sheetId="1229">
        <row r="214">
          <cell r="A214" t="str">
            <v>ADMINISTRATIVE &amp; MANAGEMENT EXPENSES</v>
          </cell>
        </row>
      </sheetData>
      <sheetData sheetId="1230">
        <row r="214">
          <cell r="A214" t="str">
            <v>ADMINISTRATIVE &amp; MANAGEMENT EXPENSES</v>
          </cell>
        </row>
      </sheetData>
      <sheetData sheetId="1231">
        <row r="214">
          <cell r="A214" t="str">
            <v>ADMINISTRATIVE &amp; MANAGEMENT EXPENSES</v>
          </cell>
        </row>
      </sheetData>
      <sheetData sheetId="1232">
        <row r="214">
          <cell r="A214" t="str">
            <v>ADMINISTRATIVE &amp; MANAGEMENT EXPENSES</v>
          </cell>
        </row>
      </sheetData>
      <sheetData sheetId="1233">
        <row r="214">
          <cell r="A214" t="str">
            <v>ADMINISTRATIVE &amp; MANAGEMENT EXPENSES</v>
          </cell>
        </row>
      </sheetData>
      <sheetData sheetId="1234">
        <row r="214">
          <cell r="A214" t="str">
            <v>ADMINISTRATIVE &amp; MANAGEMENT EXPENSES</v>
          </cell>
        </row>
      </sheetData>
      <sheetData sheetId="1235">
        <row r="214">
          <cell r="A214" t="str">
            <v>ADMINISTRATIVE &amp; MANAGEMENT EXPENSES</v>
          </cell>
        </row>
      </sheetData>
      <sheetData sheetId="1236">
        <row r="214">
          <cell r="A214" t="str">
            <v>ADMINISTRATIVE &amp; MANAGEMENT EXPENSES</v>
          </cell>
        </row>
      </sheetData>
      <sheetData sheetId="1237">
        <row r="214">
          <cell r="A214" t="str">
            <v>ADMINISTRATIVE &amp; MANAGEMENT EXPENSES</v>
          </cell>
        </row>
      </sheetData>
      <sheetData sheetId="1238">
        <row r="214">
          <cell r="A214" t="str">
            <v>ADMINISTRATIVE &amp; MANAGEMENT EXPENSES</v>
          </cell>
        </row>
      </sheetData>
      <sheetData sheetId="1239">
        <row r="214">
          <cell r="A214" t="str">
            <v>ADMINISTRATIVE &amp; MANAGEMENT EXPENSES</v>
          </cell>
        </row>
      </sheetData>
      <sheetData sheetId="1240">
        <row r="214">
          <cell r="A214" t="str">
            <v>ADMINISTRATIVE &amp; MANAGEMENT EXPENSES</v>
          </cell>
        </row>
      </sheetData>
      <sheetData sheetId="1241">
        <row r="214">
          <cell r="A214" t="str">
            <v>ADMINISTRATIVE &amp; MANAGEMENT EXPENSES</v>
          </cell>
        </row>
      </sheetData>
      <sheetData sheetId="1242">
        <row r="214">
          <cell r="A214" t="str">
            <v>ADMINISTRATIVE &amp; MANAGEMENT EXPENSES</v>
          </cell>
        </row>
      </sheetData>
      <sheetData sheetId="1243">
        <row r="214">
          <cell r="A214" t="str">
            <v>ADMINISTRATIVE &amp; MANAGEMENT EXPENSES</v>
          </cell>
        </row>
      </sheetData>
      <sheetData sheetId="1244">
        <row r="214">
          <cell r="A214" t="str">
            <v>ADMINISTRATIVE &amp; MANAGEMENT EXPENSES</v>
          </cell>
        </row>
      </sheetData>
      <sheetData sheetId="1245">
        <row r="214">
          <cell r="A214" t="str">
            <v>ADMINISTRATIVE &amp; MANAGEMENT EXPENSES</v>
          </cell>
        </row>
      </sheetData>
      <sheetData sheetId="1246">
        <row r="214">
          <cell r="A214" t="str">
            <v>ADMINISTRATIVE &amp; MANAGEMENT EXPENSES</v>
          </cell>
        </row>
      </sheetData>
      <sheetData sheetId="1247">
        <row r="214">
          <cell r="A214" t="str">
            <v>ADMINISTRATIVE &amp; MANAGEMENT EXPENSES</v>
          </cell>
        </row>
      </sheetData>
      <sheetData sheetId="1248">
        <row r="214">
          <cell r="A214" t="str">
            <v>ADMINISTRATIVE &amp; MANAGEMENT EXPENSES</v>
          </cell>
        </row>
      </sheetData>
      <sheetData sheetId="1249">
        <row r="214">
          <cell r="A214" t="str">
            <v>ADMINISTRATIVE &amp; MANAGEMENT EXPENSES</v>
          </cell>
        </row>
      </sheetData>
      <sheetData sheetId="1250">
        <row r="214">
          <cell r="A214" t="str">
            <v>ADMINISTRATIVE &amp; MANAGEMENT EXPENSES</v>
          </cell>
        </row>
      </sheetData>
      <sheetData sheetId="1251">
        <row r="214">
          <cell r="A214" t="str">
            <v>ADMINISTRATIVE &amp; MANAGEMENT EXPENSES</v>
          </cell>
        </row>
      </sheetData>
      <sheetData sheetId="1252">
        <row r="214">
          <cell r="A214" t="str">
            <v>ADMINISTRATIVE &amp; MANAGEMENT EXPENSES</v>
          </cell>
        </row>
      </sheetData>
      <sheetData sheetId="1253">
        <row r="214">
          <cell r="A214" t="str">
            <v>ADMINISTRATIVE &amp; MANAGEMENT EXPENSES</v>
          </cell>
        </row>
      </sheetData>
      <sheetData sheetId="1254">
        <row r="214">
          <cell r="A214" t="str">
            <v>ADMINISTRATIVE &amp; MANAGEMENT EXPENSES</v>
          </cell>
        </row>
      </sheetData>
      <sheetData sheetId="1255">
        <row r="214">
          <cell r="A214" t="str">
            <v>ADMINISTRATIVE &amp; MANAGEMENT EXPENSES</v>
          </cell>
        </row>
      </sheetData>
      <sheetData sheetId="1256">
        <row r="214">
          <cell r="A214" t="str">
            <v>ADMINISTRATIVE &amp; MANAGEMENT EXPENSES</v>
          </cell>
        </row>
      </sheetData>
      <sheetData sheetId="1257">
        <row r="214">
          <cell r="A214" t="str">
            <v>ADMINISTRATIVE &amp; MANAGEMENT EXPENSES</v>
          </cell>
        </row>
      </sheetData>
      <sheetData sheetId="1258">
        <row r="214">
          <cell r="A214" t="str">
            <v>ADMINISTRATIVE &amp; MANAGEMENT EXPENSES</v>
          </cell>
        </row>
      </sheetData>
      <sheetData sheetId="1259">
        <row r="214">
          <cell r="A214" t="str">
            <v>ADMINISTRATIVE &amp; MANAGEMENT EXPENSES</v>
          </cell>
        </row>
      </sheetData>
      <sheetData sheetId="1260">
        <row r="214">
          <cell r="A214" t="str">
            <v>ADMINISTRATIVE &amp; MANAGEMENT EXPENSES</v>
          </cell>
        </row>
      </sheetData>
      <sheetData sheetId="1261">
        <row r="214">
          <cell r="A214" t="str">
            <v>ADMINISTRATIVE &amp; MANAGEMENT EXPENSES</v>
          </cell>
        </row>
      </sheetData>
      <sheetData sheetId="1262">
        <row r="214">
          <cell r="A214" t="str">
            <v>ADMINISTRATIVE &amp; MANAGEMENT EXPENSES</v>
          </cell>
        </row>
      </sheetData>
      <sheetData sheetId="1263">
        <row r="214">
          <cell r="A214" t="str">
            <v>ADMINISTRATIVE &amp; MANAGEMENT EXPENSES</v>
          </cell>
        </row>
      </sheetData>
      <sheetData sheetId="1264">
        <row r="214">
          <cell r="A214" t="str">
            <v>ADMINISTRATIVE &amp; MANAGEMENT EXPENSES</v>
          </cell>
        </row>
      </sheetData>
      <sheetData sheetId="1265">
        <row r="214">
          <cell r="A214" t="str">
            <v>ADMINISTRATIVE &amp; MANAGEMENT EXPENSES</v>
          </cell>
        </row>
      </sheetData>
      <sheetData sheetId="1266">
        <row r="214">
          <cell r="A214" t="str">
            <v>ADMINISTRATIVE &amp; MANAGEMENT EXPENSES</v>
          </cell>
        </row>
      </sheetData>
      <sheetData sheetId="1267">
        <row r="214">
          <cell r="A214" t="str">
            <v>ADMINISTRATIVE &amp; MANAGEMENT EXPENSES</v>
          </cell>
        </row>
      </sheetData>
      <sheetData sheetId="1268">
        <row r="214">
          <cell r="A214" t="str">
            <v>ADMINISTRATIVE &amp; MANAGEMENT EXPENSES</v>
          </cell>
        </row>
      </sheetData>
      <sheetData sheetId="1269">
        <row r="214">
          <cell r="A214" t="str">
            <v>ADMINISTRATIVE &amp; MANAGEMENT EXPENSES</v>
          </cell>
        </row>
      </sheetData>
      <sheetData sheetId="1270">
        <row r="214">
          <cell r="A214" t="str">
            <v>ADMINISTRATIVE &amp; MANAGEMENT EXPENSES</v>
          </cell>
        </row>
      </sheetData>
      <sheetData sheetId="1271">
        <row r="214">
          <cell r="A214" t="str">
            <v>ADMINISTRATIVE &amp; MANAGEMENT EXPENSES</v>
          </cell>
        </row>
      </sheetData>
      <sheetData sheetId="1272">
        <row r="214">
          <cell r="A214" t="str">
            <v>ADMINISTRATIVE &amp; MANAGEMENT EXPENSES</v>
          </cell>
        </row>
      </sheetData>
      <sheetData sheetId="1273">
        <row r="214">
          <cell r="A214" t="str">
            <v>ADMINISTRATIVE &amp; MANAGEMENT EXPENSES</v>
          </cell>
        </row>
      </sheetData>
      <sheetData sheetId="1274">
        <row r="214">
          <cell r="A214" t="str">
            <v>ADMINISTRATIVE &amp; MANAGEMENT EXPENSES</v>
          </cell>
        </row>
      </sheetData>
      <sheetData sheetId="1275">
        <row r="214">
          <cell r="A214" t="str">
            <v>ADMINISTRATIVE &amp; MANAGEMENT EXPENSES</v>
          </cell>
        </row>
      </sheetData>
      <sheetData sheetId="1276">
        <row r="214">
          <cell r="A214" t="str">
            <v>ADMINISTRATIVE &amp; MANAGEMENT EXPENSES</v>
          </cell>
        </row>
      </sheetData>
      <sheetData sheetId="1277">
        <row r="214">
          <cell r="A214" t="str">
            <v>ADMINISTRATIVE &amp; MANAGEMENT EXPENSES</v>
          </cell>
        </row>
      </sheetData>
      <sheetData sheetId="1278">
        <row r="214">
          <cell r="A214" t="str">
            <v>ADMINISTRATIVE &amp; MANAGEMENT EXPENSES</v>
          </cell>
        </row>
      </sheetData>
      <sheetData sheetId="1279">
        <row r="214">
          <cell r="A214" t="str">
            <v>ADMINISTRATIVE &amp; MANAGEMENT EXPENSES</v>
          </cell>
        </row>
      </sheetData>
      <sheetData sheetId="1280">
        <row r="214">
          <cell r="A214" t="str">
            <v>ADMINISTRATIVE &amp; MANAGEMENT EXPENSES</v>
          </cell>
        </row>
      </sheetData>
      <sheetData sheetId="1281">
        <row r="214">
          <cell r="A214" t="str">
            <v>ADMINISTRATIVE &amp; MANAGEMENT EXPENSES</v>
          </cell>
        </row>
      </sheetData>
      <sheetData sheetId="1282">
        <row r="214">
          <cell r="A214" t="str">
            <v>ADMINISTRATIVE &amp; MANAGEMENT EXPENSES</v>
          </cell>
        </row>
      </sheetData>
      <sheetData sheetId="1283">
        <row r="214">
          <cell r="A214" t="str">
            <v>ADMINISTRATIVE &amp; MANAGEMENT EXPENSES</v>
          </cell>
        </row>
      </sheetData>
      <sheetData sheetId="1284">
        <row r="214">
          <cell r="A214" t="str">
            <v>ADMINISTRATIVE &amp; MANAGEMENT EXPENSES</v>
          </cell>
        </row>
      </sheetData>
      <sheetData sheetId="1285">
        <row r="214">
          <cell r="A214" t="str">
            <v>ADMINISTRATIVE &amp; MANAGEMENT EXPENSES</v>
          </cell>
        </row>
      </sheetData>
      <sheetData sheetId="1286">
        <row r="214">
          <cell r="A214" t="str">
            <v>ADMINISTRATIVE &amp; MANAGEMENT EXPENSES</v>
          </cell>
        </row>
      </sheetData>
      <sheetData sheetId="1287">
        <row r="214">
          <cell r="A214" t="str">
            <v>ADMINISTRATIVE &amp; MANAGEMENT EXPENSES</v>
          </cell>
        </row>
      </sheetData>
      <sheetData sheetId="1288">
        <row r="214">
          <cell r="A214" t="str">
            <v>ADMINISTRATIVE &amp; MANAGEMENT EXPENSES</v>
          </cell>
        </row>
      </sheetData>
      <sheetData sheetId="1289">
        <row r="214">
          <cell r="A214" t="str">
            <v>ADMINISTRATIVE &amp; MANAGEMENT EXPENSES</v>
          </cell>
        </row>
      </sheetData>
      <sheetData sheetId="1290">
        <row r="214">
          <cell r="A214" t="str">
            <v>ADMINISTRATIVE &amp; MANAGEMENT EXPENSES</v>
          </cell>
        </row>
      </sheetData>
      <sheetData sheetId="1291">
        <row r="214">
          <cell r="A214" t="str">
            <v>ADMINISTRATIVE &amp; MANAGEMENT EXPENSES</v>
          </cell>
        </row>
      </sheetData>
      <sheetData sheetId="1292">
        <row r="214">
          <cell r="A214" t="str">
            <v>ADMINISTRATIVE &amp; MANAGEMENT EXPENSES</v>
          </cell>
        </row>
      </sheetData>
      <sheetData sheetId="1293">
        <row r="214">
          <cell r="A214" t="str">
            <v>ADMINISTRATIVE &amp; MANAGEMENT EXPENSES</v>
          </cell>
        </row>
      </sheetData>
      <sheetData sheetId="1294">
        <row r="214">
          <cell r="A214" t="str">
            <v>ADMINISTRATIVE &amp; MANAGEMENT EXPENSES</v>
          </cell>
        </row>
      </sheetData>
      <sheetData sheetId="1295">
        <row r="214">
          <cell r="A214" t="str">
            <v>ADMINISTRATIVE &amp; MANAGEMENT EXPENSES</v>
          </cell>
        </row>
      </sheetData>
      <sheetData sheetId="1296">
        <row r="214">
          <cell r="A214" t="str">
            <v>ADMINISTRATIVE &amp; MANAGEMENT EXPENSES</v>
          </cell>
        </row>
      </sheetData>
      <sheetData sheetId="1297">
        <row r="214">
          <cell r="A214" t="str">
            <v>ADMINISTRATIVE &amp; MANAGEMENT EXPENSES</v>
          </cell>
        </row>
      </sheetData>
      <sheetData sheetId="1298">
        <row r="214">
          <cell r="A214" t="str">
            <v>ADMINISTRATIVE &amp; MANAGEMENT EXPENSES</v>
          </cell>
        </row>
      </sheetData>
      <sheetData sheetId="1299">
        <row r="214">
          <cell r="A214" t="str">
            <v>ADMINISTRATIVE &amp; MANAGEMENT EXPENSES</v>
          </cell>
        </row>
      </sheetData>
      <sheetData sheetId="1300">
        <row r="214">
          <cell r="A214" t="str">
            <v>ADMINISTRATIVE &amp; MANAGEMENT EXPENSES</v>
          </cell>
        </row>
      </sheetData>
      <sheetData sheetId="1301">
        <row r="214">
          <cell r="A214" t="str">
            <v>ADMINISTRATIVE &amp; MANAGEMENT EXPENSES</v>
          </cell>
        </row>
      </sheetData>
      <sheetData sheetId="1302">
        <row r="214">
          <cell r="A214" t="str">
            <v>ADMINISTRATIVE &amp; MANAGEMENT EXPENSES</v>
          </cell>
        </row>
      </sheetData>
      <sheetData sheetId="1303">
        <row r="214">
          <cell r="A214" t="str">
            <v>ADMINISTRATIVE &amp; MANAGEMENT EXPENSES</v>
          </cell>
        </row>
      </sheetData>
      <sheetData sheetId="1304">
        <row r="214">
          <cell r="A214" t="str">
            <v>ADMINISTRATIVE &amp; MANAGEMENT EXPENSES</v>
          </cell>
        </row>
      </sheetData>
      <sheetData sheetId="1305">
        <row r="214">
          <cell r="A214" t="str">
            <v>ADMINISTRATIVE &amp; MANAGEMENT EXPENSES</v>
          </cell>
        </row>
      </sheetData>
      <sheetData sheetId="1306">
        <row r="214">
          <cell r="A214" t="str">
            <v>ADMINISTRATIVE &amp; MANAGEMENT EXPENSES</v>
          </cell>
        </row>
      </sheetData>
      <sheetData sheetId="1307">
        <row r="214">
          <cell r="A214" t="str">
            <v>ADMINISTRATIVE &amp; MANAGEMENT EXPENSES</v>
          </cell>
        </row>
      </sheetData>
      <sheetData sheetId="1308">
        <row r="214">
          <cell r="A214" t="str">
            <v>ADMINISTRATIVE &amp; MANAGEMENT EXPENSES</v>
          </cell>
        </row>
      </sheetData>
      <sheetData sheetId="1309">
        <row r="214">
          <cell r="A214" t="str">
            <v>ADMINISTRATIVE &amp; MANAGEMENT EXPENSES</v>
          </cell>
        </row>
      </sheetData>
      <sheetData sheetId="1310">
        <row r="214">
          <cell r="A214" t="str">
            <v>ADMINISTRATIVE &amp; MANAGEMENT EXPENSES</v>
          </cell>
        </row>
      </sheetData>
      <sheetData sheetId="1311">
        <row r="214">
          <cell r="A214" t="str">
            <v>ADMINISTRATIVE &amp; MANAGEMENT EXPENSES</v>
          </cell>
        </row>
      </sheetData>
      <sheetData sheetId="1312">
        <row r="214">
          <cell r="A214" t="str">
            <v>ADMINISTRATIVE &amp; MANAGEMENT EXPENSES</v>
          </cell>
        </row>
      </sheetData>
      <sheetData sheetId="1313">
        <row r="214">
          <cell r="A214" t="str">
            <v>ADMINISTRATIVE &amp; MANAGEMENT EXPENSES</v>
          </cell>
        </row>
      </sheetData>
      <sheetData sheetId="1314">
        <row r="214">
          <cell r="A214" t="str">
            <v>ADMINISTRATIVE &amp; MANAGEMENT EXPENSES</v>
          </cell>
        </row>
      </sheetData>
      <sheetData sheetId="1315">
        <row r="214">
          <cell r="A214" t="str">
            <v>ADMINISTRATIVE &amp; MANAGEMENT EXPENSES</v>
          </cell>
        </row>
      </sheetData>
      <sheetData sheetId="1316">
        <row r="214">
          <cell r="A214" t="str">
            <v>ADMINISTRATIVE &amp; MANAGEMENT EXPENSES</v>
          </cell>
        </row>
      </sheetData>
      <sheetData sheetId="1317">
        <row r="214">
          <cell r="A214" t="str">
            <v>ADMINISTRATIVE &amp; MANAGEMENT EXPENSES</v>
          </cell>
        </row>
      </sheetData>
      <sheetData sheetId="1318">
        <row r="214">
          <cell r="A214" t="str">
            <v>ADMINISTRATIVE &amp; MANAGEMENT EXPENSES</v>
          </cell>
        </row>
      </sheetData>
      <sheetData sheetId="1319">
        <row r="214">
          <cell r="A214" t="str">
            <v>ADMINISTRATIVE &amp; MANAGEMENT EXPENSES</v>
          </cell>
        </row>
      </sheetData>
      <sheetData sheetId="1320">
        <row r="214">
          <cell r="A214" t="str">
            <v>ADMINISTRATIVE &amp; MANAGEMENT EXPENSES</v>
          </cell>
        </row>
      </sheetData>
      <sheetData sheetId="1321">
        <row r="214">
          <cell r="A214" t="str">
            <v>ADMINISTRATIVE &amp; MANAGEMENT EXPENSES</v>
          </cell>
        </row>
      </sheetData>
      <sheetData sheetId="1322">
        <row r="214">
          <cell r="A214" t="str">
            <v>ADMINISTRATIVE &amp; MANAGEMENT EXPENSES</v>
          </cell>
        </row>
      </sheetData>
      <sheetData sheetId="1323">
        <row r="214">
          <cell r="A214" t="str">
            <v>ADMINISTRATIVE &amp; MANAGEMENT EXPENSES</v>
          </cell>
        </row>
      </sheetData>
      <sheetData sheetId="1324">
        <row r="214">
          <cell r="A214" t="str">
            <v>ADMINISTRATIVE &amp; MANAGEMENT EXPENSES</v>
          </cell>
        </row>
      </sheetData>
      <sheetData sheetId="1325">
        <row r="214">
          <cell r="A214" t="str">
            <v>ADMINISTRATIVE &amp; MANAGEMENT EXPENSES</v>
          </cell>
        </row>
      </sheetData>
      <sheetData sheetId="1326">
        <row r="214">
          <cell r="A214" t="str">
            <v>ADMINISTRATIVE &amp; MANAGEMENT EXPENSES</v>
          </cell>
        </row>
      </sheetData>
      <sheetData sheetId="1327">
        <row r="214">
          <cell r="A214" t="str">
            <v>ADMINISTRATIVE &amp; MANAGEMENT EXPENSES</v>
          </cell>
        </row>
      </sheetData>
      <sheetData sheetId="1328">
        <row r="214">
          <cell r="A214" t="str">
            <v>ADMINISTRATIVE &amp; MANAGEMENT EXPENSES</v>
          </cell>
        </row>
      </sheetData>
      <sheetData sheetId="1329">
        <row r="214">
          <cell r="A214" t="str">
            <v>ADMINISTRATIVE &amp; MANAGEMENT EXPENSES</v>
          </cell>
        </row>
      </sheetData>
      <sheetData sheetId="1330">
        <row r="214">
          <cell r="A214" t="str">
            <v>ADMINISTRATIVE &amp; MANAGEMENT EXPENSES</v>
          </cell>
        </row>
      </sheetData>
      <sheetData sheetId="1331">
        <row r="214">
          <cell r="A214" t="str">
            <v>ADMINISTRATIVE &amp; MANAGEMENT EXPENSES</v>
          </cell>
        </row>
      </sheetData>
      <sheetData sheetId="1332">
        <row r="214">
          <cell r="A214" t="str">
            <v>ADMINISTRATIVE &amp; MANAGEMENT EXPENSES</v>
          </cell>
        </row>
      </sheetData>
      <sheetData sheetId="1333">
        <row r="214">
          <cell r="A214" t="str">
            <v>ADMINISTRATIVE &amp; MANAGEMENT EXPENSES</v>
          </cell>
        </row>
      </sheetData>
      <sheetData sheetId="1334">
        <row r="214">
          <cell r="A214" t="str">
            <v>ADMINISTRATIVE &amp; MANAGEMENT EXPENSES</v>
          </cell>
        </row>
      </sheetData>
      <sheetData sheetId="1335">
        <row r="214">
          <cell r="A214" t="str">
            <v>ADMINISTRATIVE &amp; MANAGEMENT EXPENSES</v>
          </cell>
        </row>
      </sheetData>
      <sheetData sheetId="1336">
        <row r="214">
          <cell r="A214" t="str">
            <v>ADMINISTRATIVE &amp; MANAGEMENT EXPENSES</v>
          </cell>
        </row>
      </sheetData>
      <sheetData sheetId="1337">
        <row r="214">
          <cell r="A214" t="str">
            <v>ADMINISTRATIVE &amp; MANAGEMENT EXPENSES</v>
          </cell>
        </row>
      </sheetData>
      <sheetData sheetId="1338">
        <row r="214">
          <cell r="A214" t="str">
            <v>ADMINISTRATIVE &amp; MANAGEMENT EXPENSES</v>
          </cell>
        </row>
      </sheetData>
      <sheetData sheetId="1339">
        <row r="214">
          <cell r="A214" t="str">
            <v>ADMINISTRATIVE &amp; MANAGEMENT EXPENSES</v>
          </cell>
        </row>
      </sheetData>
      <sheetData sheetId="1340">
        <row r="214">
          <cell r="A214" t="str">
            <v>ADMINISTRATIVE &amp; MANAGEMENT EXPENSES</v>
          </cell>
        </row>
      </sheetData>
      <sheetData sheetId="1341">
        <row r="214">
          <cell r="A214" t="str">
            <v>ADMINISTRATIVE &amp; MANAGEMENT EXPENSES</v>
          </cell>
        </row>
      </sheetData>
      <sheetData sheetId="1342">
        <row r="214">
          <cell r="A214" t="str">
            <v>ADMINISTRATIVE &amp; MANAGEMENT EXPENSES</v>
          </cell>
        </row>
      </sheetData>
      <sheetData sheetId="1343">
        <row r="214">
          <cell r="A214" t="str">
            <v>ADMINISTRATIVE &amp; MANAGEMENT EXPENSES</v>
          </cell>
        </row>
      </sheetData>
      <sheetData sheetId="1344">
        <row r="214">
          <cell r="A214" t="str">
            <v>ADMINISTRATIVE &amp; MANAGEMENT EXPENSES</v>
          </cell>
        </row>
      </sheetData>
      <sheetData sheetId="1345">
        <row r="214">
          <cell r="A214" t="str">
            <v>ADMINISTRATIVE &amp; MANAGEMENT EXPENSES</v>
          </cell>
        </row>
      </sheetData>
      <sheetData sheetId="1346">
        <row r="214">
          <cell r="A214" t="str">
            <v>ADMINISTRATIVE &amp; MANAGEMENT EXPENSES</v>
          </cell>
        </row>
      </sheetData>
      <sheetData sheetId="1347">
        <row r="214">
          <cell r="A214" t="str">
            <v>ADMINISTRATIVE &amp; MANAGEMENT EXPENSES</v>
          </cell>
        </row>
      </sheetData>
      <sheetData sheetId="1348">
        <row r="214">
          <cell r="A214" t="str">
            <v>ADMINISTRATIVE &amp; MANAGEMENT EXPENSES</v>
          </cell>
        </row>
      </sheetData>
      <sheetData sheetId="1349">
        <row r="214">
          <cell r="A214" t="str">
            <v>ADMINISTRATIVE &amp; MANAGEMENT EXPENSES</v>
          </cell>
        </row>
      </sheetData>
      <sheetData sheetId="1350">
        <row r="214">
          <cell r="A214" t="str">
            <v>ADMINISTRATIVE &amp; MANAGEMENT EXPENSES</v>
          </cell>
        </row>
      </sheetData>
      <sheetData sheetId="1351">
        <row r="214">
          <cell r="A214" t="str">
            <v>ADMINISTRATIVE &amp; MANAGEMENT EXPENSES</v>
          </cell>
        </row>
      </sheetData>
      <sheetData sheetId="1352">
        <row r="214">
          <cell r="A214" t="str">
            <v>ADMINISTRATIVE &amp; MANAGEMENT EXPENSES</v>
          </cell>
        </row>
      </sheetData>
      <sheetData sheetId="1353">
        <row r="214">
          <cell r="A214" t="str">
            <v>ADMINISTRATIVE &amp; MANAGEMENT EXPENSES</v>
          </cell>
        </row>
      </sheetData>
      <sheetData sheetId="1354">
        <row r="214">
          <cell r="A214" t="str">
            <v>ADMINISTRATIVE &amp; MANAGEMENT EXPENSES</v>
          </cell>
        </row>
      </sheetData>
      <sheetData sheetId="1355">
        <row r="214">
          <cell r="A214" t="str">
            <v>ADMINISTRATIVE &amp; MANAGEMENT EXPENSES</v>
          </cell>
        </row>
      </sheetData>
      <sheetData sheetId="1356">
        <row r="214">
          <cell r="A214" t="str">
            <v>ADMINISTRATIVE &amp; MANAGEMENT EXPENSES</v>
          </cell>
        </row>
      </sheetData>
      <sheetData sheetId="1357">
        <row r="214">
          <cell r="A214" t="str">
            <v>ADMINISTRATIVE &amp; MANAGEMENT EXPENSES</v>
          </cell>
        </row>
      </sheetData>
      <sheetData sheetId="1358">
        <row r="214">
          <cell r="A214" t="str">
            <v>ADMINISTRATIVE &amp; MANAGEMENT EXPENSES</v>
          </cell>
        </row>
      </sheetData>
      <sheetData sheetId="1359">
        <row r="214">
          <cell r="A214" t="str">
            <v>ADMINISTRATIVE &amp; MANAGEMENT EXPENSES</v>
          </cell>
        </row>
      </sheetData>
      <sheetData sheetId="1360">
        <row r="214">
          <cell r="A214" t="str">
            <v>ADMINISTRATIVE &amp; MANAGEMENT EXPENSES</v>
          </cell>
        </row>
      </sheetData>
      <sheetData sheetId="1361">
        <row r="214">
          <cell r="A214" t="str">
            <v>ADMINISTRATIVE &amp; MANAGEMENT EXPENSES</v>
          </cell>
        </row>
      </sheetData>
      <sheetData sheetId="1362">
        <row r="214">
          <cell r="A214" t="str">
            <v>ADMINISTRATIVE &amp; MANAGEMENT EXPENSES</v>
          </cell>
        </row>
      </sheetData>
      <sheetData sheetId="1363">
        <row r="214">
          <cell r="A214" t="str">
            <v>ADMINISTRATIVE &amp; MANAGEMENT EXPENSES</v>
          </cell>
        </row>
      </sheetData>
      <sheetData sheetId="1364">
        <row r="214">
          <cell r="A214" t="str">
            <v>ADMINISTRATIVE &amp; MANAGEMENT EXPENSES</v>
          </cell>
        </row>
      </sheetData>
      <sheetData sheetId="1365">
        <row r="214">
          <cell r="A214" t="str">
            <v>ADMINISTRATIVE &amp; MANAGEMENT EXPENSES</v>
          </cell>
        </row>
      </sheetData>
      <sheetData sheetId="1366">
        <row r="214">
          <cell r="A214" t="str">
            <v>ADMINISTRATIVE &amp; MANAGEMENT EXPENSES</v>
          </cell>
        </row>
      </sheetData>
      <sheetData sheetId="1367">
        <row r="214">
          <cell r="A214" t="str">
            <v>ADMINISTRATIVE &amp; MANAGEMENT EXPENSES</v>
          </cell>
        </row>
      </sheetData>
      <sheetData sheetId="1368">
        <row r="214">
          <cell r="A214" t="str">
            <v>ADMINISTRATIVE &amp; MANAGEMENT EXPENSES</v>
          </cell>
        </row>
      </sheetData>
      <sheetData sheetId="1369">
        <row r="214">
          <cell r="A214" t="str">
            <v>ADMINISTRATIVE &amp; MANAGEMENT EXPENSES</v>
          </cell>
        </row>
      </sheetData>
      <sheetData sheetId="1370">
        <row r="214">
          <cell r="A214" t="str">
            <v>ADMINISTRATIVE &amp; MANAGEMENT EXPENSES</v>
          </cell>
        </row>
      </sheetData>
      <sheetData sheetId="1371">
        <row r="214">
          <cell r="A214" t="str">
            <v>ADMINISTRATIVE &amp; MANAGEMENT EXPENSES</v>
          </cell>
        </row>
      </sheetData>
      <sheetData sheetId="1372">
        <row r="214">
          <cell r="A214" t="str">
            <v>ADMINISTRATIVE &amp; MANAGEMENT EXPENSES</v>
          </cell>
        </row>
      </sheetData>
      <sheetData sheetId="1373">
        <row r="214">
          <cell r="A214" t="str">
            <v>ADMINISTRATIVE &amp; MANAGEMENT EXPENSES</v>
          </cell>
        </row>
      </sheetData>
      <sheetData sheetId="1374">
        <row r="214">
          <cell r="A214" t="str">
            <v>ADMINISTRATIVE &amp; MANAGEMENT EXPENSES</v>
          </cell>
        </row>
      </sheetData>
      <sheetData sheetId="1375">
        <row r="214">
          <cell r="A214" t="str">
            <v>ADMINISTRATIVE &amp; MANAGEMENT EXPENSES</v>
          </cell>
        </row>
      </sheetData>
      <sheetData sheetId="1376">
        <row r="214">
          <cell r="A214" t="str">
            <v>ADMINISTRATIVE &amp; MANAGEMENT EXPENSES</v>
          </cell>
        </row>
      </sheetData>
      <sheetData sheetId="1377">
        <row r="214">
          <cell r="A214" t="str">
            <v>ADMINISTRATIVE &amp; MANAGEMENT EXPENSES</v>
          </cell>
        </row>
      </sheetData>
      <sheetData sheetId="1378">
        <row r="214">
          <cell r="A214" t="str">
            <v>ADMINISTRATIVE &amp; MANAGEMENT EXPENSES</v>
          </cell>
        </row>
      </sheetData>
      <sheetData sheetId="1379">
        <row r="214">
          <cell r="A214" t="str">
            <v>ADMINISTRATIVE &amp; MANAGEMENT EXPENSES</v>
          </cell>
        </row>
      </sheetData>
      <sheetData sheetId="1380">
        <row r="214">
          <cell r="A214" t="str">
            <v>ADMINISTRATIVE &amp; MANAGEMENT EXPENSES</v>
          </cell>
        </row>
      </sheetData>
      <sheetData sheetId="1381">
        <row r="214">
          <cell r="A214" t="str">
            <v>ADMINISTRATIVE &amp; MANAGEMENT EXPENSES</v>
          </cell>
        </row>
      </sheetData>
      <sheetData sheetId="1382">
        <row r="214">
          <cell r="A214" t="str">
            <v>ADMINISTRATIVE &amp; MANAGEMENT EXPENSES</v>
          </cell>
        </row>
      </sheetData>
      <sheetData sheetId="1383">
        <row r="214">
          <cell r="A214" t="str">
            <v>ADMINISTRATIVE &amp; MANAGEMENT EXPENSES</v>
          </cell>
        </row>
      </sheetData>
      <sheetData sheetId="1384">
        <row r="214">
          <cell r="A214" t="str">
            <v>ADMINISTRATIVE &amp; MANAGEMENT EXPENSES</v>
          </cell>
        </row>
      </sheetData>
      <sheetData sheetId="1385">
        <row r="214">
          <cell r="A214" t="str">
            <v>ADMINISTRATIVE &amp; MANAGEMENT EXPENSES</v>
          </cell>
        </row>
      </sheetData>
      <sheetData sheetId="1386">
        <row r="214">
          <cell r="A214" t="str">
            <v>ADMINISTRATIVE &amp; MANAGEMENT EXPENSES</v>
          </cell>
        </row>
      </sheetData>
      <sheetData sheetId="1387">
        <row r="214">
          <cell r="A214" t="str">
            <v>ADMINISTRATIVE &amp; MANAGEMENT EXPENSES</v>
          </cell>
        </row>
      </sheetData>
      <sheetData sheetId="1388">
        <row r="214">
          <cell r="A214" t="str">
            <v>ADMINISTRATIVE &amp; MANAGEMENT EXPENSES</v>
          </cell>
        </row>
      </sheetData>
      <sheetData sheetId="1389">
        <row r="214">
          <cell r="A214" t="str">
            <v>ADMINISTRATIVE &amp; MANAGEMENT EXPENSES</v>
          </cell>
        </row>
      </sheetData>
      <sheetData sheetId="1390">
        <row r="214">
          <cell r="A214" t="str">
            <v>ADMINISTRATIVE &amp; MANAGEMENT EXPENSES</v>
          </cell>
        </row>
      </sheetData>
      <sheetData sheetId="1391">
        <row r="214">
          <cell r="A214" t="str">
            <v>ADMINISTRATIVE &amp; MANAGEMENT EXPENSES</v>
          </cell>
        </row>
      </sheetData>
      <sheetData sheetId="1392">
        <row r="214">
          <cell r="A214" t="str">
            <v>ADMINISTRATIVE &amp; MANAGEMENT EXPENSES</v>
          </cell>
        </row>
      </sheetData>
      <sheetData sheetId="1393">
        <row r="214">
          <cell r="A214" t="str">
            <v>ADMINISTRATIVE &amp; MANAGEMENT EXPENSES</v>
          </cell>
        </row>
      </sheetData>
      <sheetData sheetId="1394">
        <row r="214">
          <cell r="A214" t="str">
            <v>ADMINISTRATIVE &amp; MANAGEMENT EXPENSES</v>
          </cell>
        </row>
      </sheetData>
      <sheetData sheetId="1395">
        <row r="214">
          <cell r="A214" t="str">
            <v>ADMINISTRATIVE &amp; MANAGEMENT EXPENSES</v>
          </cell>
        </row>
      </sheetData>
      <sheetData sheetId="1396">
        <row r="214">
          <cell r="A214" t="str">
            <v>ADMINISTRATIVE &amp; MANAGEMENT EXPENSES</v>
          </cell>
        </row>
      </sheetData>
      <sheetData sheetId="1397">
        <row r="214">
          <cell r="A214" t="str">
            <v>ADMINISTRATIVE &amp; MANAGEMENT EXPENSES</v>
          </cell>
        </row>
      </sheetData>
      <sheetData sheetId="1398">
        <row r="214">
          <cell r="A214" t="str">
            <v>ADMINISTRATIVE &amp; MANAGEMENT EXPENSES</v>
          </cell>
        </row>
      </sheetData>
      <sheetData sheetId="1399">
        <row r="214">
          <cell r="A214" t="str">
            <v>ADMINISTRATIVE &amp; MANAGEMENT EXPENSES</v>
          </cell>
        </row>
      </sheetData>
      <sheetData sheetId="1400">
        <row r="214">
          <cell r="A214" t="str">
            <v>ADMINISTRATIVE &amp; MANAGEMENT EXPENSES</v>
          </cell>
        </row>
      </sheetData>
      <sheetData sheetId="1401">
        <row r="214">
          <cell r="A214" t="str">
            <v>ADMINISTRATIVE &amp; MANAGEMENT EXPENSES</v>
          </cell>
        </row>
      </sheetData>
      <sheetData sheetId="1402">
        <row r="214">
          <cell r="A214" t="str">
            <v>ADMINISTRATIVE &amp; MANAGEMENT EXPENSES</v>
          </cell>
        </row>
      </sheetData>
      <sheetData sheetId="1403">
        <row r="214">
          <cell r="A214" t="str">
            <v>ADMINISTRATIVE &amp; MANAGEMENT EXPENSES</v>
          </cell>
        </row>
      </sheetData>
      <sheetData sheetId="1404">
        <row r="214">
          <cell r="A214" t="str">
            <v>ADMINISTRATIVE &amp; MANAGEMENT EXPENSES</v>
          </cell>
        </row>
      </sheetData>
      <sheetData sheetId="1405">
        <row r="214">
          <cell r="A214" t="str">
            <v>ADMINISTRATIVE &amp; MANAGEMENT EXPENSES</v>
          </cell>
        </row>
      </sheetData>
      <sheetData sheetId="1406">
        <row r="214">
          <cell r="A214" t="str">
            <v>ADMINISTRATIVE &amp; MANAGEMENT EXPENSES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>
        <row r="214">
          <cell r="A214" t="str">
            <v>ADMINISTRATIVE &amp; MANAGEMENT EXPENSES</v>
          </cell>
        </row>
      </sheetData>
      <sheetData sheetId="1416">
        <row r="214">
          <cell r="A214" t="str">
            <v>ADMINISTRATIVE &amp; MANAGEMENT EXPENSES</v>
          </cell>
        </row>
      </sheetData>
      <sheetData sheetId="1417">
        <row r="214">
          <cell r="A214" t="str">
            <v>ADMINISTRATIVE &amp; MANAGEMENT EXPENSES</v>
          </cell>
        </row>
      </sheetData>
      <sheetData sheetId="1418">
        <row r="214">
          <cell r="A214" t="str">
            <v>ADMINISTRATIVE &amp; MANAGEMENT EXPENSES</v>
          </cell>
        </row>
      </sheetData>
      <sheetData sheetId="1419">
        <row r="214">
          <cell r="A214" t="str">
            <v>ADMINISTRATIVE &amp; MANAGEMENT EXPENSES</v>
          </cell>
        </row>
      </sheetData>
      <sheetData sheetId="1420">
        <row r="214">
          <cell r="A214" t="str">
            <v>ADMINISTRATIVE &amp; MANAGEMENT EXPENSES</v>
          </cell>
        </row>
      </sheetData>
      <sheetData sheetId="1421">
        <row r="214">
          <cell r="A214" t="str">
            <v>ADMINISTRATIVE &amp; MANAGEMENT EXPENSES</v>
          </cell>
        </row>
      </sheetData>
      <sheetData sheetId="1422">
        <row r="214">
          <cell r="A214" t="str">
            <v>ADMINISTRATIVE &amp; MANAGEMENT EXPENSES</v>
          </cell>
        </row>
      </sheetData>
      <sheetData sheetId="1423">
        <row r="214">
          <cell r="A214" t="str">
            <v>ADMINISTRATIVE &amp; MANAGEMENT EXPENSES</v>
          </cell>
        </row>
      </sheetData>
      <sheetData sheetId="1424">
        <row r="214">
          <cell r="A214" t="str">
            <v>ADMINISTRATIVE &amp; MANAGEMENT EXPENSES</v>
          </cell>
        </row>
      </sheetData>
      <sheetData sheetId="1425">
        <row r="214">
          <cell r="A214" t="str">
            <v>ADMINISTRATIVE &amp; MANAGEMENT EXPENSES</v>
          </cell>
        </row>
      </sheetData>
      <sheetData sheetId="1426">
        <row r="214">
          <cell r="A214" t="str">
            <v>ADMINISTRATIVE &amp; MANAGEMENT EXPENSES</v>
          </cell>
        </row>
      </sheetData>
      <sheetData sheetId="1427">
        <row r="214">
          <cell r="A214" t="str">
            <v>ADMINISTRATIVE &amp; MANAGEMENT EXPENSES</v>
          </cell>
        </row>
      </sheetData>
      <sheetData sheetId="1428">
        <row r="214">
          <cell r="A214" t="str">
            <v>ADMINISTRATIVE &amp; MANAGEMENT EXPENSES</v>
          </cell>
        </row>
      </sheetData>
      <sheetData sheetId="1429">
        <row r="214">
          <cell r="A214" t="str">
            <v>ADMINISTRATIVE &amp; MANAGEMENT EXPENSES</v>
          </cell>
        </row>
      </sheetData>
      <sheetData sheetId="1430">
        <row r="214">
          <cell r="A214" t="str">
            <v>ADMINISTRATIVE &amp; MANAGEMENT EXPENSES</v>
          </cell>
        </row>
      </sheetData>
      <sheetData sheetId="1431">
        <row r="214">
          <cell r="A214" t="str">
            <v>ADMINISTRATIVE &amp; MANAGEMENT EXPENSES</v>
          </cell>
        </row>
      </sheetData>
      <sheetData sheetId="1432">
        <row r="214">
          <cell r="A214" t="str">
            <v>ADMINISTRATIVE &amp; MANAGEMENT EXPENSES</v>
          </cell>
        </row>
      </sheetData>
      <sheetData sheetId="1433">
        <row r="214">
          <cell r="A214" t="str">
            <v>ADMINISTRATIVE &amp; MANAGEMENT EXPENSES</v>
          </cell>
        </row>
      </sheetData>
      <sheetData sheetId="1434">
        <row r="214">
          <cell r="A214" t="str">
            <v>ADMINISTRATIVE &amp; MANAGEMENT EXPENSES</v>
          </cell>
        </row>
      </sheetData>
      <sheetData sheetId="1435">
        <row r="214">
          <cell r="A214" t="str">
            <v>ADMINISTRATIVE &amp; MANAGEMENT EXPENSES</v>
          </cell>
        </row>
      </sheetData>
      <sheetData sheetId="1436">
        <row r="214">
          <cell r="A214" t="str">
            <v>ADMINISTRATIVE &amp; MANAGEMENT EXPENSES</v>
          </cell>
        </row>
      </sheetData>
      <sheetData sheetId="1437">
        <row r="214">
          <cell r="A214" t="str">
            <v>ADMINISTRATIVE &amp; MANAGEMENT EXPENSES</v>
          </cell>
        </row>
      </sheetData>
      <sheetData sheetId="1438">
        <row r="214">
          <cell r="A214" t="str">
            <v>ADMINISTRATIVE &amp; MANAGEMENT EXPENSES</v>
          </cell>
        </row>
      </sheetData>
      <sheetData sheetId="1439">
        <row r="214">
          <cell r="A214" t="str">
            <v>ADMINISTRATIVE &amp; MANAGEMENT EXPENSES</v>
          </cell>
        </row>
      </sheetData>
      <sheetData sheetId="1440">
        <row r="214">
          <cell r="A214" t="str">
            <v>ADMINISTRATIVE &amp; MANAGEMENT EXPENSES</v>
          </cell>
        </row>
      </sheetData>
      <sheetData sheetId="1441">
        <row r="214">
          <cell r="A214" t="str">
            <v>ADMINISTRATIVE &amp; MANAGEMENT EXPENSES</v>
          </cell>
        </row>
      </sheetData>
      <sheetData sheetId="1442">
        <row r="214">
          <cell r="A214" t="str">
            <v>ADMINISTRATIVE &amp; MANAGEMENT EXPENSES</v>
          </cell>
        </row>
      </sheetData>
      <sheetData sheetId="1443">
        <row r="214">
          <cell r="A214" t="str">
            <v>ADMINISTRATIVE &amp; MANAGEMENT EXPENSES</v>
          </cell>
        </row>
      </sheetData>
      <sheetData sheetId="1444">
        <row r="214">
          <cell r="A214" t="str">
            <v>ADMINISTRATIVE &amp; MANAGEMENT EXPENSES</v>
          </cell>
        </row>
      </sheetData>
      <sheetData sheetId="1445">
        <row r="214">
          <cell r="A214" t="str">
            <v>ADMINISTRATIVE &amp; MANAGEMENT EXPENSES</v>
          </cell>
        </row>
      </sheetData>
      <sheetData sheetId="1446">
        <row r="214">
          <cell r="A214" t="str">
            <v>ADMINISTRATIVE &amp; MANAGEMENT EXPENSES</v>
          </cell>
        </row>
      </sheetData>
      <sheetData sheetId="1447">
        <row r="214">
          <cell r="A214" t="str">
            <v>ADMINISTRATIVE &amp; MANAGEMENT EXPENSES</v>
          </cell>
        </row>
      </sheetData>
      <sheetData sheetId="1448">
        <row r="214">
          <cell r="A214" t="str">
            <v>ADMINISTRATIVE &amp; MANAGEMENT EXPENSES</v>
          </cell>
        </row>
      </sheetData>
      <sheetData sheetId="1449">
        <row r="214">
          <cell r="A214" t="str">
            <v>ADMINISTRATIVE &amp; MANAGEMENT EXPENSES</v>
          </cell>
        </row>
      </sheetData>
      <sheetData sheetId="1450">
        <row r="214">
          <cell r="A214" t="str">
            <v>ADMINISTRATIVE &amp; MANAGEMENT EXPENSES</v>
          </cell>
        </row>
      </sheetData>
      <sheetData sheetId="1451">
        <row r="214">
          <cell r="A214" t="str">
            <v>ADMINISTRATIVE &amp; MANAGEMENT EXPENSES</v>
          </cell>
        </row>
      </sheetData>
      <sheetData sheetId="1452">
        <row r="214">
          <cell r="A214" t="str">
            <v>ADMINISTRATIVE &amp; MANAGEMENT EXPENSES</v>
          </cell>
        </row>
      </sheetData>
      <sheetData sheetId="1453">
        <row r="214">
          <cell r="A214" t="str">
            <v>ADMINISTRATIVE &amp; MANAGEMENT EXPENSES</v>
          </cell>
        </row>
      </sheetData>
      <sheetData sheetId="1454">
        <row r="214">
          <cell r="A214" t="str">
            <v>ADMINISTRATIVE &amp; MANAGEMENT EXPENSES</v>
          </cell>
        </row>
      </sheetData>
      <sheetData sheetId="1455">
        <row r="214">
          <cell r="A214" t="str">
            <v>ADMINISTRATIVE &amp; MANAGEMENT EXPENSES</v>
          </cell>
        </row>
      </sheetData>
      <sheetData sheetId="1456">
        <row r="214">
          <cell r="A214" t="str">
            <v>ADMINISTRATIVE &amp; MANAGEMENT EXPENSES</v>
          </cell>
        </row>
      </sheetData>
      <sheetData sheetId="1457">
        <row r="214">
          <cell r="A214" t="str">
            <v>ADMINISTRATIVE &amp; MANAGEMENT EXPENSES</v>
          </cell>
        </row>
      </sheetData>
      <sheetData sheetId="1458">
        <row r="214">
          <cell r="A214" t="str">
            <v>ADMINISTRATIVE &amp; MANAGEMENT EXPENSES</v>
          </cell>
        </row>
      </sheetData>
      <sheetData sheetId="1459">
        <row r="214">
          <cell r="A214" t="str">
            <v>ADMINISTRATIVE &amp; MANAGEMENT EXPENSES</v>
          </cell>
        </row>
      </sheetData>
      <sheetData sheetId="1460">
        <row r="214">
          <cell r="A214" t="str">
            <v>ADMINISTRATIVE &amp; MANAGEMENT EXPENSES</v>
          </cell>
        </row>
      </sheetData>
      <sheetData sheetId="1461">
        <row r="214">
          <cell r="A214" t="str">
            <v>ADMINISTRATIVE &amp; MANAGEMENT EXPENSES</v>
          </cell>
        </row>
      </sheetData>
      <sheetData sheetId="1462">
        <row r="214">
          <cell r="A214" t="str">
            <v>ADMINISTRATIVE &amp; MANAGEMENT EXPENSES</v>
          </cell>
        </row>
      </sheetData>
      <sheetData sheetId="1463">
        <row r="214">
          <cell r="A214" t="str">
            <v>ADMINISTRATIVE &amp; MANAGEMENT EXPENSES</v>
          </cell>
        </row>
      </sheetData>
      <sheetData sheetId="1464">
        <row r="214">
          <cell r="A214" t="str">
            <v>ADMINISTRATIVE &amp; MANAGEMENT EXPENSES</v>
          </cell>
        </row>
      </sheetData>
      <sheetData sheetId="1465">
        <row r="214">
          <cell r="A214" t="str">
            <v>ADMINISTRATIVE &amp; MANAGEMENT EXPENSES</v>
          </cell>
        </row>
      </sheetData>
      <sheetData sheetId="1466">
        <row r="214">
          <cell r="A214" t="str">
            <v>ADMINISTRATIVE &amp; MANAGEMENT EXPENSES</v>
          </cell>
        </row>
      </sheetData>
      <sheetData sheetId="1467">
        <row r="214">
          <cell r="A214" t="str">
            <v>ADMINISTRATIVE &amp; MANAGEMENT EXPENSES</v>
          </cell>
        </row>
      </sheetData>
      <sheetData sheetId="1468">
        <row r="214">
          <cell r="A214" t="str">
            <v>ADMINISTRATIVE &amp; MANAGEMENT EXPENSES</v>
          </cell>
        </row>
      </sheetData>
      <sheetData sheetId="1469">
        <row r="214">
          <cell r="A214" t="str">
            <v>ADMINISTRATIVE &amp; MANAGEMENT EXPENSES</v>
          </cell>
        </row>
      </sheetData>
      <sheetData sheetId="1470">
        <row r="214">
          <cell r="A214" t="str">
            <v>ADMINISTRATIVE &amp; MANAGEMENT EXPENSES</v>
          </cell>
        </row>
      </sheetData>
      <sheetData sheetId="1471">
        <row r="214">
          <cell r="A214" t="str">
            <v>ADMINISTRATIVE &amp; MANAGEMENT EXPENSES</v>
          </cell>
        </row>
      </sheetData>
      <sheetData sheetId="1472">
        <row r="214">
          <cell r="A214" t="str">
            <v>ADMINISTRATIVE &amp; MANAGEMENT EXPENSES</v>
          </cell>
        </row>
      </sheetData>
      <sheetData sheetId="1473">
        <row r="214">
          <cell r="A214" t="str">
            <v>ADMINISTRATIVE &amp; MANAGEMENT EXPENSES</v>
          </cell>
        </row>
      </sheetData>
      <sheetData sheetId="1474">
        <row r="214">
          <cell r="A214" t="str">
            <v>ADMINISTRATIVE &amp; MANAGEMENT EXPENSES</v>
          </cell>
        </row>
      </sheetData>
      <sheetData sheetId="1475">
        <row r="214">
          <cell r="A214" t="str">
            <v>ADMINISTRATIVE &amp; MANAGEMENT EXPENSES</v>
          </cell>
        </row>
      </sheetData>
      <sheetData sheetId="1476">
        <row r="214">
          <cell r="A214" t="str">
            <v>ADMINISTRATIVE &amp; MANAGEMENT EXPENSES</v>
          </cell>
        </row>
      </sheetData>
      <sheetData sheetId="1477">
        <row r="214">
          <cell r="A214" t="str">
            <v>ADMINISTRATIVE &amp; MANAGEMENT EXPENSES</v>
          </cell>
        </row>
      </sheetData>
      <sheetData sheetId="1478">
        <row r="214">
          <cell r="A214" t="str">
            <v>ADMINISTRATIVE &amp; MANAGEMENT EXPENSES</v>
          </cell>
        </row>
      </sheetData>
      <sheetData sheetId="1479">
        <row r="214">
          <cell r="A214" t="str">
            <v>ADMINISTRATIVE &amp; MANAGEMENT EXPENSES</v>
          </cell>
        </row>
      </sheetData>
      <sheetData sheetId="1480">
        <row r="214">
          <cell r="A214" t="str">
            <v>ADMINISTRATIVE &amp; MANAGEMENT EXPENSES</v>
          </cell>
        </row>
      </sheetData>
      <sheetData sheetId="1481">
        <row r="214">
          <cell r="A214" t="str">
            <v>ADMINISTRATIVE &amp; MANAGEMENT EXPENSES</v>
          </cell>
        </row>
      </sheetData>
      <sheetData sheetId="1482">
        <row r="214">
          <cell r="A214" t="str">
            <v>ADMINISTRATIVE &amp; MANAGEMENT EXPENSES</v>
          </cell>
        </row>
      </sheetData>
      <sheetData sheetId="1483">
        <row r="214">
          <cell r="A214" t="str">
            <v>ADMINISTRATIVE &amp; MANAGEMENT EXPENSES</v>
          </cell>
        </row>
      </sheetData>
      <sheetData sheetId="1484">
        <row r="214">
          <cell r="A214" t="str">
            <v>ADMINISTRATIVE &amp; MANAGEMENT EXPENSES</v>
          </cell>
        </row>
      </sheetData>
      <sheetData sheetId="1485">
        <row r="214">
          <cell r="A214" t="str">
            <v>ADMINISTRATIVE &amp; MANAGEMENT EXPENSES</v>
          </cell>
        </row>
      </sheetData>
      <sheetData sheetId="1486">
        <row r="214">
          <cell r="A214" t="str">
            <v>ADMINISTRATIVE &amp; MANAGEMENT EXPENSES</v>
          </cell>
        </row>
      </sheetData>
      <sheetData sheetId="1487">
        <row r="214">
          <cell r="A214" t="str">
            <v>ADMINISTRATIVE &amp; MANAGEMENT EXPENSES</v>
          </cell>
        </row>
      </sheetData>
      <sheetData sheetId="1488">
        <row r="214">
          <cell r="A214" t="str">
            <v>ADMINISTRATIVE &amp; MANAGEMENT EXPENSES</v>
          </cell>
        </row>
      </sheetData>
      <sheetData sheetId="1489">
        <row r="214">
          <cell r="A214" t="str">
            <v>ADMINISTRATIVE &amp; MANAGEMENT EXPENSES</v>
          </cell>
        </row>
      </sheetData>
      <sheetData sheetId="1490">
        <row r="214">
          <cell r="A214" t="str">
            <v>ADMINISTRATIVE &amp; MANAGEMENT EXPENSES</v>
          </cell>
        </row>
      </sheetData>
      <sheetData sheetId="1491">
        <row r="214">
          <cell r="A214" t="str">
            <v>ADMINISTRATIVE &amp; MANAGEMENT EXPENSES</v>
          </cell>
        </row>
      </sheetData>
      <sheetData sheetId="1492">
        <row r="214">
          <cell r="A214" t="str">
            <v>ADMINISTRATIVE &amp; MANAGEMENT EXPENSES</v>
          </cell>
        </row>
      </sheetData>
      <sheetData sheetId="1493">
        <row r="214">
          <cell r="A214" t="str">
            <v>ADMINISTRATIVE &amp; MANAGEMENT EXPENSES</v>
          </cell>
        </row>
      </sheetData>
      <sheetData sheetId="1494">
        <row r="214">
          <cell r="A214" t="str">
            <v>ADMINISTRATIVE &amp; MANAGEMENT EXPENSES</v>
          </cell>
        </row>
      </sheetData>
      <sheetData sheetId="1495">
        <row r="214">
          <cell r="A214" t="str">
            <v>ADMINISTRATIVE &amp; MANAGEMENT EXPENSES</v>
          </cell>
        </row>
      </sheetData>
      <sheetData sheetId="1496">
        <row r="214">
          <cell r="A214" t="str">
            <v>ADMINISTRATIVE &amp; MANAGEMENT EXPENSES</v>
          </cell>
        </row>
      </sheetData>
      <sheetData sheetId="1497">
        <row r="214">
          <cell r="A214" t="str">
            <v>ADMINISTRATIVE &amp; MANAGEMENT EXPENSES</v>
          </cell>
        </row>
      </sheetData>
      <sheetData sheetId="1498">
        <row r="214">
          <cell r="A214" t="str">
            <v>ADMINISTRATIVE &amp; MANAGEMENT EXPENSES</v>
          </cell>
        </row>
      </sheetData>
      <sheetData sheetId="1499">
        <row r="214">
          <cell r="A214" t="str">
            <v>ADMINISTRATIVE &amp; MANAGEMENT EXPENSES</v>
          </cell>
        </row>
      </sheetData>
      <sheetData sheetId="1500">
        <row r="214">
          <cell r="A214" t="str">
            <v>ADMINISTRATIVE &amp; MANAGEMENT EXPENSES</v>
          </cell>
        </row>
      </sheetData>
      <sheetData sheetId="1501">
        <row r="214">
          <cell r="A214" t="str">
            <v>ADMINISTRATIVE &amp; MANAGEMENT EXPENSES</v>
          </cell>
        </row>
      </sheetData>
      <sheetData sheetId="1502">
        <row r="214">
          <cell r="A214" t="str">
            <v>ADMINISTRATIVE &amp; MANAGEMENT EXPENSES</v>
          </cell>
        </row>
      </sheetData>
      <sheetData sheetId="1503">
        <row r="214">
          <cell r="A214" t="str">
            <v>ADMINISTRATIVE &amp; MANAGEMENT EXPENSES</v>
          </cell>
        </row>
      </sheetData>
      <sheetData sheetId="1504">
        <row r="214">
          <cell r="A214" t="str">
            <v>ADMINISTRATIVE &amp; MANAGEMENT EXPENSES</v>
          </cell>
        </row>
      </sheetData>
      <sheetData sheetId="1505">
        <row r="214">
          <cell r="A214" t="str">
            <v>ADMINISTRATIVE &amp; MANAGEMENT EXPENSES</v>
          </cell>
        </row>
      </sheetData>
      <sheetData sheetId="1506">
        <row r="214">
          <cell r="A214" t="str">
            <v>ADMINISTRATIVE &amp; MANAGEMENT EXPENSES</v>
          </cell>
        </row>
      </sheetData>
      <sheetData sheetId="1507">
        <row r="214">
          <cell r="A214" t="str">
            <v>ADMINISTRATIVE &amp; MANAGEMENT EXPENSES</v>
          </cell>
        </row>
      </sheetData>
      <sheetData sheetId="1508">
        <row r="214">
          <cell r="A214" t="str">
            <v>ADMINISTRATIVE &amp; MANAGEMENT EXPENSES</v>
          </cell>
        </row>
      </sheetData>
      <sheetData sheetId="1509">
        <row r="214">
          <cell r="A214" t="str">
            <v>ADMINISTRATIVE &amp; MANAGEMENT EXPENSES</v>
          </cell>
        </row>
      </sheetData>
      <sheetData sheetId="1510">
        <row r="214">
          <cell r="A214" t="str">
            <v>ADMINISTRATIVE &amp; MANAGEMENT EXPENSES</v>
          </cell>
        </row>
      </sheetData>
      <sheetData sheetId="1511">
        <row r="214">
          <cell r="A214" t="str">
            <v>ADMINISTRATIVE &amp; MANAGEMENT EXPENSES</v>
          </cell>
        </row>
      </sheetData>
      <sheetData sheetId="1512">
        <row r="214">
          <cell r="A214" t="str">
            <v>ADMINISTRATIVE &amp; MANAGEMENT EXPENSES</v>
          </cell>
        </row>
      </sheetData>
      <sheetData sheetId="1513">
        <row r="214">
          <cell r="A214" t="str">
            <v>ADMINISTRATIVE &amp; MANAGEMENT EXPENSES</v>
          </cell>
        </row>
      </sheetData>
      <sheetData sheetId="1514">
        <row r="214">
          <cell r="A214" t="str">
            <v>ADMINISTRATIVE &amp; MANAGEMENT EXPENSES</v>
          </cell>
        </row>
      </sheetData>
      <sheetData sheetId="1515">
        <row r="214">
          <cell r="A214" t="str">
            <v>ADMINISTRATIVE &amp; MANAGEMENT EXPENSES</v>
          </cell>
        </row>
      </sheetData>
      <sheetData sheetId="1516">
        <row r="214">
          <cell r="A214" t="str">
            <v>ADMINISTRATIVE &amp; MANAGEMENT EXPENSES</v>
          </cell>
        </row>
      </sheetData>
      <sheetData sheetId="1517">
        <row r="214">
          <cell r="A214" t="str">
            <v>ADMINISTRATIVE &amp; MANAGEMENT EXPENSES</v>
          </cell>
        </row>
      </sheetData>
      <sheetData sheetId="1518">
        <row r="214">
          <cell r="A214" t="str">
            <v>ADMINISTRATIVE &amp; MANAGEMENT EXPENSES</v>
          </cell>
        </row>
      </sheetData>
      <sheetData sheetId="1519">
        <row r="214">
          <cell r="A214" t="str">
            <v>ADMINISTRATIVE &amp; MANAGEMENT EXPENSES</v>
          </cell>
        </row>
      </sheetData>
      <sheetData sheetId="1520">
        <row r="214">
          <cell r="A214" t="str">
            <v>ADMINISTRATIVE &amp; MANAGEMENT EXPENSES</v>
          </cell>
        </row>
      </sheetData>
      <sheetData sheetId="1521">
        <row r="214">
          <cell r="A214" t="str">
            <v>ADMINISTRATIVE &amp; MANAGEMENT EXPENSES</v>
          </cell>
        </row>
      </sheetData>
      <sheetData sheetId="1522">
        <row r="214">
          <cell r="A214" t="str">
            <v>ADMINISTRATIVE &amp; MANAGEMENT EXPENSES</v>
          </cell>
        </row>
      </sheetData>
      <sheetData sheetId="1523">
        <row r="214">
          <cell r="A214" t="str">
            <v>ADMINISTRATIVE &amp; MANAGEMENT EXPENSES</v>
          </cell>
        </row>
      </sheetData>
      <sheetData sheetId="1524">
        <row r="214">
          <cell r="A214" t="str">
            <v>ADMINISTRATIVE &amp; MANAGEMENT EXPENSES</v>
          </cell>
        </row>
      </sheetData>
      <sheetData sheetId="1525">
        <row r="214">
          <cell r="A214" t="str">
            <v>ADMINISTRATIVE &amp; MANAGEMENT EXPENSES</v>
          </cell>
        </row>
      </sheetData>
      <sheetData sheetId="1526">
        <row r="214">
          <cell r="A214" t="str">
            <v>ADMINISTRATIVE &amp; MANAGEMENT EXPENSES</v>
          </cell>
        </row>
      </sheetData>
      <sheetData sheetId="1527">
        <row r="214">
          <cell r="A214" t="str">
            <v>ADMINISTRATIVE &amp; MANAGEMENT EXPENSES</v>
          </cell>
        </row>
      </sheetData>
      <sheetData sheetId="1528" refreshError="1"/>
      <sheetData sheetId="1529">
        <row r="214">
          <cell r="A214" t="str">
            <v>ADMINISTRATIVE &amp; MANAGEMENT EXPENSES</v>
          </cell>
        </row>
      </sheetData>
      <sheetData sheetId="1530">
        <row r="214">
          <cell r="A214" t="str">
            <v>ADMINISTRATIVE &amp; MANAGEMENT EXPENSES</v>
          </cell>
        </row>
      </sheetData>
      <sheetData sheetId="1531">
        <row r="214">
          <cell r="A214" t="str">
            <v>ADMINISTRATIVE &amp; MANAGEMENT EXPENSES</v>
          </cell>
        </row>
      </sheetData>
      <sheetData sheetId="1532">
        <row r="214">
          <cell r="A214" t="str">
            <v>ADMINISTRATIVE &amp; MANAGEMENT EXPENSES</v>
          </cell>
        </row>
      </sheetData>
      <sheetData sheetId="1533">
        <row r="214">
          <cell r="A214" t="str">
            <v>ADMINISTRATIVE &amp; MANAGEMENT EXPENSES</v>
          </cell>
        </row>
      </sheetData>
      <sheetData sheetId="1534">
        <row r="214">
          <cell r="A214" t="str">
            <v>ADMINISTRATIVE &amp; MANAGEMENT EXPENSES</v>
          </cell>
        </row>
      </sheetData>
      <sheetData sheetId="1535">
        <row r="214">
          <cell r="A214" t="str">
            <v>ADMINISTRATIVE &amp; MANAGEMENT EXPENSES</v>
          </cell>
        </row>
      </sheetData>
      <sheetData sheetId="1536">
        <row r="214">
          <cell r="A214" t="str">
            <v>ADMINISTRATIVE &amp; MANAGEMENT EXPENSES</v>
          </cell>
        </row>
      </sheetData>
      <sheetData sheetId="1537">
        <row r="214">
          <cell r="A214" t="str">
            <v>ADMINISTRATIVE &amp; MANAGEMENT EXPENSES</v>
          </cell>
        </row>
      </sheetData>
      <sheetData sheetId="1538">
        <row r="214">
          <cell r="A214" t="str">
            <v>ADMINISTRATIVE &amp; MANAGEMENT EXPENSES</v>
          </cell>
        </row>
      </sheetData>
      <sheetData sheetId="1539">
        <row r="214">
          <cell r="A214" t="str">
            <v>ADMINISTRATIVE &amp; MANAGEMENT EXPENSES</v>
          </cell>
        </row>
      </sheetData>
      <sheetData sheetId="1540">
        <row r="214">
          <cell r="A214" t="str">
            <v>ADMINISTRATIVE &amp; MANAGEMENT EXPENSES</v>
          </cell>
        </row>
      </sheetData>
      <sheetData sheetId="1541">
        <row r="214">
          <cell r="A214" t="str">
            <v>ADMINISTRATIVE &amp; MANAGEMENT EXPENSES</v>
          </cell>
        </row>
      </sheetData>
      <sheetData sheetId="1542">
        <row r="214">
          <cell r="A214" t="str">
            <v>ADMINISTRATIVE &amp; MANAGEMENT EXPENSES</v>
          </cell>
        </row>
      </sheetData>
      <sheetData sheetId="1543">
        <row r="214">
          <cell r="A214" t="str">
            <v>ADMINISTRATIVE &amp; MANAGEMENT EXPENSES</v>
          </cell>
        </row>
      </sheetData>
      <sheetData sheetId="1544">
        <row r="214">
          <cell r="A214" t="str">
            <v>ADMINISTRATIVE &amp; MANAGEMENT EXPENSES</v>
          </cell>
        </row>
      </sheetData>
      <sheetData sheetId="1545">
        <row r="214">
          <cell r="A214" t="str">
            <v>ADMINISTRATIVE &amp; MANAGEMENT EXPENSES</v>
          </cell>
        </row>
      </sheetData>
      <sheetData sheetId="1546">
        <row r="214">
          <cell r="A214" t="str">
            <v>ADMINISTRATIVE &amp; MANAGEMENT EXPENSES</v>
          </cell>
        </row>
      </sheetData>
      <sheetData sheetId="1547">
        <row r="214">
          <cell r="A214" t="str">
            <v>ADMINISTRATIVE &amp; MANAGEMENT EXPENSES</v>
          </cell>
        </row>
      </sheetData>
      <sheetData sheetId="1548">
        <row r="214">
          <cell r="A214" t="str">
            <v>ADMINISTRATIVE &amp; MANAGEMENT EXPENSES</v>
          </cell>
        </row>
      </sheetData>
      <sheetData sheetId="1549">
        <row r="214">
          <cell r="A214" t="str">
            <v>ADMINISTRATIVE &amp; MANAGEMENT EXPENSES</v>
          </cell>
        </row>
      </sheetData>
      <sheetData sheetId="1550">
        <row r="214">
          <cell r="A214" t="str">
            <v>ADMINISTRATIVE &amp; MANAGEMENT EXPENSES</v>
          </cell>
        </row>
      </sheetData>
      <sheetData sheetId="1551">
        <row r="214">
          <cell r="A214" t="str">
            <v>ADMINISTRATIVE &amp; MANAGEMENT EXPENSES</v>
          </cell>
        </row>
      </sheetData>
      <sheetData sheetId="1552">
        <row r="214">
          <cell r="A214" t="str">
            <v>ADMINISTRATIVE &amp; MANAGEMENT EXPENSES</v>
          </cell>
        </row>
      </sheetData>
      <sheetData sheetId="1553">
        <row r="214">
          <cell r="A214" t="str">
            <v>ADMINISTRATIVE &amp; MANAGEMENT EXPENSES</v>
          </cell>
        </row>
      </sheetData>
      <sheetData sheetId="1554">
        <row r="214">
          <cell r="A214" t="str">
            <v>ADMINISTRATIVE &amp; MANAGEMENT EXPENSES</v>
          </cell>
        </row>
      </sheetData>
      <sheetData sheetId="1555">
        <row r="214">
          <cell r="A214" t="str">
            <v>ADMINISTRATIVE &amp; MANAGEMENT EXPENSES</v>
          </cell>
        </row>
      </sheetData>
      <sheetData sheetId="1556">
        <row r="214">
          <cell r="A214" t="str">
            <v>ADMINISTRATIVE &amp; MANAGEMENT EXPENSES</v>
          </cell>
        </row>
      </sheetData>
      <sheetData sheetId="1557">
        <row r="214">
          <cell r="A214" t="str">
            <v>ADMINISTRATIVE &amp; MANAGEMENT EXPENSES</v>
          </cell>
        </row>
      </sheetData>
      <sheetData sheetId="1558">
        <row r="214">
          <cell r="A214" t="str">
            <v>ADMINISTRATIVE &amp; MANAGEMENT EXPENSES</v>
          </cell>
        </row>
      </sheetData>
      <sheetData sheetId="1559">
        <row r="214">
          <cell r="A214" t="str">
            <v>ADMINISTRATIVE &amp; MANAGEMENT EXPENSES</v>
          </cell>
        </row>
      </sheetData>
      <sheetData sheetId="1560">
        <row r="214">
          <cell r="A214" t="str">
            <v>ADMINISTRATIVE &amp; MANAGEMENT EXPENSES</v>
          </cell>
        </row>
      </sheetData>
      <sheetData sheetId="1561">
        <row r="214">
          <cell r="A214" t="str">
            <v>ADMINISTRATIVE &amp; MANAGEMENT EXPENSES</v>
          </cell>
        </row>
      </sheetData>
      <sheetData sheetId="1562">
        <row r="214">
          <cell r="A214" t="str">
            <v>ADMINISTRATIVE &amp; MANAGEMENT EXPENSES</v>
          </cell>
        </row>
      </sheetData>
      <sheetData sheetId="1563">
        <row r="214">
          <cell r="A214" t="str">
            <v>ADMINISTRATIVE &amp; MANAGEMENT EXPENSES</v>
          </cell>
        </row>
      </sheetData>
      <sheetData sheetId="1564">
        <row r="214">
          <cell r="A214" t="str">
            <v>ADMINISTRATIVE &amp; MANAGEMENT EXPENSES</v>
          </cell>
        </row>
      </sheetData>
      <sheetData sheetId="1565">
        <row r="214">
          <cell r="A214" t="str">
            <v>ADMINISTRATIVE &amp; MANAGEMENT EXPENSES</v>
          </cell>
        </row>
      </sheetData>
      <sheetData sheetId="1566">
        <row r="214">
          <cell r="A214" t="str">
            <v>ADMINISTRATIVE &amp; MANAGEMENT EXPENSES</v>
          </cell>
        </row>
      </sheetData>
      <sheetData sheetId="1567">
        <row r="214">
          <cell r="A214" t="str">
            <v>ADMINISTRATIVE &amp; MANAGEMENT EXPENSES</v>
          </cell>
        </row>
      </sheetData>
      <sheetData sheetId="1568">
        <row r="214">
          <cell r="A214" t="str">
            <v>ADMINISTRATIVE &amp; MANAGEMENT EXPENSES</v>
          </cell>
        </row>
      </sheetData>
      <sheetData sheetId="1569">
        <row r="214">
          <cell r="A214" t="str">
            <v>ADMINISTRATIVE &amp; MANAGEMENT EXPENSES</v>
          </cell>
        </row>
      </sheetData>
      <sheetData sheetId="1570">
        <row r="214">
          <cell r="A214" t="str">
            <v>ADMINISTRATIVE &amp; MANAGEMENT EXPENSES</v>
          </cell>
        </row>
      </sheetData>
      <sheetData sheetId="1571">
        <row r="214">
          <cell r="A214" t="str">
            <v>ADMINISTRATIVE &amp; MANAGEMENT EXPENSES</v>
          </cell>
        </row>
      </sheetData>
      <sheetData sheetId="1572">
        <row r="214">
          <cell r="A214" t="str">
            <v>ADMINISTRATIVE &amp; MANAGEMENT EXPENSES</v>
          </cell>
        </row>
      </sheetData>
      <sheetData sheetId="1573">
        <row r="214">
          <cell r="A214" t="str">
            <v>ADMINISTRATIVE &amp; MANAGEMENT EXPENSES</v>
          </cell>
        </row>
      </sheetData>
      <sheetData sheetId="1574">
        <row r="214">
          <cell r="A214" t="str">
            <v>ADMINISTRATIVE &amp; MANAGEMENT EXPENSES</v>
          </cell>
        </row>
      </sheetData>
      <sheetData sheetId="1575">
        <row r="214">
          <cell r="A214" t="str">
            <v>ADMINISTRATIVE &amp; MANAGEMENT EXPENSES</v>
          </cell>
        </row>
      </sheetData>
      <sheetData sheetId="1576">
        <row r="214">
          <cell r="A214" t="str">
            <v>ADMINISTRATIVE &amp; MANAGEMENT EXPENSES</v>
          </cell>
        </row>
      </sheetData>
      <sheetData sheetId="1577">
        <row r="214">
          <cell r="A214" t="str">
            <v>ADMINISTRATIVE &amp; MANAGEMENT EXPENSES</v>
          </cell>
        </row>
      </sheetData>
      <sheetData sheetId="1578">
        <row r="214">
          <cell r="A214" t="str">
            <v>ADMINISTRATIVE &amp; MANAGEMENT EXPENSES</v>
          </cell>
        </row>
      </sheetData>
      <sheetData sheetId="1579">
        <row r="214">
          <cell r="A214" t="str">
            <v>ADMINISTRATIVE &amp; MANAGEMENT EXPENSES</v>
          </cell>
        </row>
      </sheetData>
      <sheetData sheetId="1580">
        <row r="214">
          <cell r="A214" t="str">
            <v>ADMINISTRATIVE &amp; MANAGEMENT EXPENSES</v>
          </cell>
        </row>
      </sheetData>
      <sheetData sheetId="1581">
        <row r="214">
          <cell r="A214" t="str">
            <v>ADMINISTRATIVE &amp; MANAGEMENT EXPENSES</v>
          </cell>
        </row>
      </sheetData>
      <sheetData sheetId="1582">
        <row r="214">
          <cell r="A214" t="str">
            <v>ADMINISTRATIVE &amp; MANAGEMENT EXPENSES</v>
          </cell>
        </row>
      </sheetData>
      <sheetData sheetId="1583">
        <row r="214">
          <cell r="A214" t="str">
            <v>ADMINISTRATIVE &amp; MANAGEMENT EXPENSES</v>
          </cell>
        </row>
      </sheetData>
      <sheetData sheetId="1584">
        <row r="214">
          <cell r="A214" t="str">
            <v>ADMINISTRATIVE &amp; MANAGEMENT EXPENSES</v>
          </cell>
        </row>
      </sheetData>
      <sheetData sheetId="1585">
        <row r="214">
          <cell r="A214" t="str">
            <v>ADMINISTRATIVE &amp; MANAGEMENT EXPENSES</v>
          </cell>
        </row>
      </sheetData>
      <sheetData sheetId="1586">
        <row r="214">
          <cell r="A214" t="str">
            <v>ADMINISTRATIVE &amp; MANAGEMENT EXPENSES</v>
          </cell>
        </row>
      </sheetData>
      <sheetData sheetId="1587">
        <row r="214">
          <cell r="A214" t="str">
            <v>ADMINISTRATIVE &amp; MANAGEMENT EXPENSES</v>
          </cell>
        </row>
      </sheetData>
      <sheetData sheetId="1588">
        <row r="214">
          <cell r="A214" t="str">
            <v>ADMINISTRATIVE &amp; MANAGEMENT EXPENSES</v>
          </cell>
        </row>
      </sheetData>
      <sheetData sheetId="1589">
        <row r="214">
          <cell r="A214" t="str">
            <v>ADMINISTRATIVE &amp; MANAGEMENT EXPENSES</v>
          </cell>
        </row>
      </sheetData>
      <sheetData sheetId="1590">
        <row r="214">
          <cell r="A214" t="str">
            <v>ADMINISTRATIVE &amp; MANAGEMENT EXPENSES</v>
          </cell>
        </row>
      </sheetData>
      <sheetData sheetId="1591">
        <row r="214">
          <cell r="A214" t="str">
            <v>ADMINISTRATIVE &amp; MANAGEMENT EXPENSES</v>
          </cell>
        </row>
      </sheetData>
      <sheetData sheetId="1592">
        <row r="214">
          <cell r="A214" t="str">
            <v>ADMINISTRATIVE &amp; MANAGEMENT EXPENSES</v>
          </cell>
        </row>
      </sheetData>
      <sheetData sheetId="1593">
        <row r="214">
          <cell r="A214" t="str">
            <v>ADMINISTRATIVE &amp; MANAGEMENT EXPENSES</v>
          </cell>
        </row>
      </sheetData>
      <sheetData sheetId="1594">
        <row r="214">
          <cell r="A214" t="str">
            <v>ADMINISTRATIVE &amp; MANAGEMENT EXPENSES</v>
          </cell>
        </row>
      </sheetData>
      <sheetData sheetId="1595">
        <row r="214">
          <cell r="A214" t="str">
            <v>ADMINISTRATIVE &amp; MANAGEMENT EXPENSES</v>
          </cell>
        </row>
      </sheetData>
      <sheetData sheetId="1596">
        <row r="214">
          <cell r="A214" t="str">
            <v>ADMINISTRATIVE &amp; MANAGEMENT EXPENSES</v>
          </cell>
        </row>
      </sheetData>
      <sheetData sheetId="1597">
        <row r="214">
          <cell r="A214" t="str">
            <v>ADMINISTRATIVE &amp; MANAGEMENT EXPENSES</v>
          </cell>
        </row>
      </sheetData>
      <sheetData sheetId="1598">
        <row r="214">
          <cell r="A214" t="str">
            <v>ADMINISTRATIVE &amp; MANAGEMENT EXPENSES</v>
          </cell>
        </row>
      </sheetData>
      <sheetData sheetId="1599">
        <row r="214">
          <cell r="A214" t="str">
            <v>ADMINISTRATIVE &amp; MANAGEMENT EXPENSES</v>
          </cell>
        </row>
      </sheetData>
      <sheetData sheetId="1600">
        <row r="214">
          <cell r="A214" t="str">
            <v>ADMINISTRATIVE &amp; MANAGEMENT EXPENSES</v>
          </cell>
        </row>
      </sheetData>
      <sheetData sheetId="1601">
        <row r="214">
          <cell r="A214" t="str">
            <v>ADMINISTRATIVE &amp; MANAGEMENT EXPENSES</v>
          </cell>
        </row>
      </sheetData>
      <sheetData sheetId="1602">
        <row r="214">
          <cell r="A214" t="str">
            <v>ADMINISTRATIVE &amp; MANAGEMENT EXPENSES</v>
          </cell>
        </row>
      </sheetData>
      <sheetData sheetId="1603">
        <row r="214">
          <cell r="A214" t="str">
            <v>ADMINISTRATIVE &amp; MANAGEMENT EXPENSES</v>
          </cell>
        </row>
      </sheetData>
      <sheetData sheetId="1604">
        <row r="214">
          <cell r="A214" t="str">
            <v>ADMINISTRATIVE &amp; MANAGEMENT EXPENSES</v>
          </cell>
        </row>
      </sheetData>
      <sheetData sheetId="1605">
        <row r="214">
          <cell r="A214" t="str">
            <v>ADMINISTRATIVE &amp; MANAGEMENT EXPENSES</v>
          </cell>
        </row>
      </sheetData>
      <sheetData sheetId="1606">
        <row r="214">
          <cell r="A214" t="str">
            <v>ADMINISTRATIVE &amp; MANAGEMENT EXPENSES</v>
          </cell>
        </row>
      </sheetData>
      <sheetData sheetId="1607">
        <row r="214">
          <cell r="A214" t="str">
            <v>ADMINISTRATIVE &amp; MANAGEMENT EXPENSES</v>
          </cell>
        </row>
      </sheetData>
      <sheetData sheetId="1608" refreshError="1"/>
      <sheetData sheetId="1609" refreshError="1"/>
      <sheetData sheetId="1610" refreshError="1"/>
      <sheetData sheetId="1611">
        <row r="214">
          <cell r="A214" t="str">
            <v>ADMINISTRATIVE &amp; MANAGEMENT EXPENSES</v>
          </cell>
        </row>
      </sheetData>
      <sheetData sheetId="1612">
        <row r="214">
          <cell r="A214" t="str">
            <v>ADMINISTRATIVE &amp; MANAGEMENT EXPENSES</v>
          </cell>
        </row>
      </sheetData>
      <sheetData sheetId="1613">
        <row r="214">
          <cell r="A214" t="str">
            <v>ADMINISTRATIVE &amp; MANAGEMENT EXPENSES</v>
          </cell>
        </row>
      </sheetData>
      <sheetData sheetId="1614">
        <row r="214">
          <cell r="A214" t="str">
            <v>ADMINISTRATIVE &amp; MANAGEMENT EXPENSES</v>
          </cell>
        </row>
      </sheetData>
      <sheetData sheetId="1615">
        <row r="214">
          <cell r="A214" t="str">
            <v>ADMINISTRATIVE &amp; MANAGEMENT EXPENSES</v>
          </cell>
        </row>
      </sheetData>
      <sheetData sheetId="1616">
        <row r="214">
          <cell r="A214" t="str">
            <v>ADMINISTRATIVE &amp; MANAGEMENT EXPENSES</v>
          </cell>
        </row>
      </sheetData>
      <sheetData sheetId="1617">
        <row r="214">
          <cell r="A214" t="str">
            <v>ADMINISTRATIVE &amp; MANAGEMENT EXPENSES</v>
          </cell>
        </row>
      </sheetData>
      <sheetData sheetId="1618">
        <row r="214">
          <cell r="A214" t="str">
            <v>ADMINISTRATIVE &amp; MANAGEMENT EXPENSES</v>
          </cell>
        </row>
      </sheetData>
      <sheetData sheetId="1619">
        <row r="214">
          <cell r="A214" t="str">
            <v>ADMINISTRATIVE &amp; MANAGEMENT EXPENSES</v>
          </cell>
        </row>
      </sheetData>
      <sheetData sheetId="1620">
        <row r="214">
          <cell r="A214" t="str">
            <v>ADMINISTRATIVE &amp; MANAGEMENT EXPENSES</v>
          </cell>
        </row>
      </sheetData>
      <sheetData sheetId="1621">
        <row r="214">
          <cell r="A214" t="str">
            <v>ADMINISTRATIVE &amp; MANAGEMENT EXPENSES</v>
          </cell>
        </row>
      </sheetData>
      <sheetData sheetId="1622">
        <row r="214">
          <cell r="A214" t="str">
            <v>ADMINISTRATIVE &amp; MANAGEMENT EXPENSES</v>
          </cell>
        </row>
      </sheetData>
      <sheetData sheetId="1623">
        <row r="214">
          <cell r="A214" t="str">
            <v>ADMINISTRATIVE &amp; MANAGEMENT EXPENSES</v>
          </cell>
        </row>
      </sheetData>
      <sheetData sheetId="1624">
        <row r="214">
          <cell r="A214" t="str">
            <v>ADMINISTRATIVE &amp; MANAGEMENT EXPENSES</v>
          </cell>
        </row>
      </sheetData>
      <sheetData sheetId="1625">
        <row r="214">
          <cell r="A214" t="str">
            <v>ADMINISTRATIVE &amp; MANAGEMENT EXPENSES</v>
          </cell>
        </row>
      </sheetData>
      <sheetData sheetId="1626">
        <row r="214">
          <cell r="A214" t="str">
            <v>ADMINISTRATIVE &amp; MANAGEMENT EXPENSES</v>
          </cell>
        </row>
      </sheetData>
      <sheetData sheetId="1627">
        <row r="214">
          <cell r="A214" t="str">
            <v>ADMINISTRATIVE &amp; MANAGEMENT EXPENSES</v>
          </cell>
        </row>
      </sheetData>
      <sheetData sheetId="1628">
        <row r="214">
          <cell r="A214" t="str">
            <v>ADMINISTRATIVE &amp; MANAGEMENT EXPENSES</v>
          </cell>
        </row>
      </sheetData>
      <sheetData sheetId="1629">
        <row r="214">
          <cell r="A214" t="str">
            <v>ADMINISTRATIVE &amp; MANAGEMENT EXPENSES</v>
          </cell>
        </row>
      </sheetData>
      <sheetData sheetId="1630">
        <row r="214">
          <cell r="A214" t="str">
            <v>ADMINISTRATIVE &amp; MANAGEMENT EXPENSES</v>
          </cell>
        </row>
      </sheetData>
      <sheetData sheetId="1631">
        <row r="214">
          <cell r="A214" t="str">
            <v>ADMINISTRATIVE &amp; MANAGEMENT EXPENSES</v>
          </cell>
        </row>
      </sheetData>
      <sheetData sheetId="1632">
        <row r="214">
          <cell r="A214" t="str">
            <v>ADMINISTRATIVE &amp; MANAGEMENT EXPENSES</v>
          </cell>
        </row>
      </sheetData>
      <sheetData sheetId="1633">
        <row r="214">
          <cell r="A214" t="str">
            <v>ADMINISTRATIVE &amp; MANAGEMENT EXPENSES</v>
          </cell>
        </row>
      </sheetData>
      <sheetData sheetId="1634">
        <row r="214">
          <cell r="A214" t="str">
            <v>ADMINISTRATIVE &amp; MANAGEMENT EXPENSES</v>
          </cell>
        </row>
      </sheetData>
      <sheetData sheetId="1635">
        <row r="214">
          <cell r="A214" t="str">
            <v>ADMINISTRATIVE &amp; MANAGEMENT EXPENSES</v>
          </cell>
        </row>
      </sheetData>
      <sheetData sheetId="1636">
        <row r="214">
          <cell r="A214" t="str">
            <v>ADMINISTRATIVE &amp; MANAGEMENT EXPENSES</v>
          </cell>
        </row>
      </sheetData>
      <sheetData sheetId="1637">
        <row r="214">
          <cell r="A214" t="str">
            <v>ADMINISTRATIVE &amp; MANAGEMENT EXPENSES</v>
          </cell>
        </row>
      </sheetData>
      <sheetData sheetId="1638">
        <row r="214">
          <cell r="A214" t="str">
            <v>ADMINISTRATIVE &amp; MANAGEMENT EXPENSES</v>
          </cell>
        </row>
      </sheetData>
      <sheetData sheetId="1639">
        <row r="214">
          <cell r="A214" t="str">
            <v>ADMINISTRATIVE &amp; MANAGEMENT EXPENSES</v>
          </cell>
        </row>
      </sheetData>
      <sheetData sheetId="1640">
        <row r="214">
          <cell r="A214" t="str">
            <v>ADMINISTRATIVE &amp; MANAGEMENT EXPENSES</v>
          </cell>
        </row>
      </sheetData>
      <sheetData sheetId="1641">
        <row r="214">
          <cell r="A214" t="str">
            <v>ADMINISTRATIVE &amp; MANAGEMENT EXPENSES</v>
          </cell>
        </row>
      </sheetData>
      <sheetData sheetId="1642">
        <row r="214">
          <cell r="A214" t="str">
            <v>ADMINISTRATIVE &amp; MANAGEMENT EXPENSES</v>
          </cell>
        </row>
      </sheetData>
      <sheetData sheetId="1643">
        <row r="214">
          <cell r="A214" t="str">
            <v>ADMINISTRATIVE &amp; MANAGEMENT EXPENSES</v>
          </cell>
        </row>
      </sheetData>
      <sheetData sheetId="1644">
        <row r="214">
          <cell r="A214" t="str">
            <v>ADMINISTRATIVE &amp; MANAGEMENT EXPENSES</v>
          </cell>
        </row>
      </sheetData>
      <sheetData sheetId="1645">
        <row r="214">
          <cell r="A214" t="str">
            <v>ADMINISTRATIVE &amp; MANAGEMENT EXPENSES</v>
          </cell>
        </row>
      </sheetData>
      <sheetData sheetId="1646">
        <row r="214">
          <cell r="A214" t="str">
            <v>ADMINISTRATIVE &amp; MANAGEMENT EXPENSES</v>
          </cell>
        </row>
      </sheetData>
      <sheetData sheetId="1647">
        <row r="214">
          <cell r="A214" t="str">
            <v>ADMINISTRATIVE &amp; MANAGEMENT EXPENSES</v>
          </cell>
        </row>
      </sheetData>
      <sheetData sheetId="1648">
        <row r="214">
          <cell r="A214" t="str">
            <v>ADMINISTRATIVE &amp; MANAGEMENT EXPENSES</v>
          </cell>
        </row>
      </sheetData>
      <sheetData sheetId="1649">
        <row r="214">
          <cell r="A214" t="str">
            <v>ADMINISTRATIVE &amp; MANAGEMENT EXPENSES</v>
          </cell>
        </row>
      </sheetData>
      <sheetData sheetId="1650">
        <row r="214">
          <cell r="A214" t="str">
            <v>ADMINISTRATIVE &amp; MANAGEMENT EXPENSES</v>
          </cell>
        </row>
      </sheetData>
      <sheetData sheetId="1651">
        <row r="214">
          <cell r="A214" t="str">
            <v>ADMINISTRATIVE &amp; MANAGEMENT EXPENSES</v>
          </cell>
        </row>
      </sheetData>
      <sheetData sheetId="1652">
        <row r="214">
          <cell r="A214" t="str">
            <v>ADMINISTRATIVE &amp; MANAGEMENT EXPENSES</v>
          </cell>
        </row>
      </sheetData>
      <sheetData sheetId="1653">
        <row r="214">
          <cell r="A214" t="str">
            <v>ADMINISTRATIVE &amp; MANAGEMENT EXPENSES</v>
          </cell>
        </row>
      </sheetData>
      <sheetData sheetId="1654">
        <row r="214">
          <cell r="A214" t="str">
            <v>ADMINISTRATIVE &amp; MANAGEMENT EXPENSES</v>
          </cell>
        </row>
      </sheetData>
      <sheetData sheetId="1655">
        <row r="214">
          <cell r="A214" t="str">
            <v>ADMINISTRATIVE &amp; MANAGEMENT EXPENSES</v>
          </cell>
        </row>
      </sheetData>
      <sheetData sheetId="1656">
        <row r="214">
          <cell r="A214" t="str">
            <v>ADMINISTRATIVE &amp; MANAGEMENT EXPENSES</v>
          </cell>
        </row>
      </sheetData>
      <sheetData sheetId="1657">
        <row r="214">
          <cell r="A214" t="str">
            <v>ADMINISTRATIVE &amp; MANAGEMENT EXPENSES</v>
          </cell>
        </row>
      </sheetData>
      <sheetData sheetId="1658">
        <row r="214">
          <cell r="A214" t="str">
            <v>ADMINISTRATIVE &amp; MANAGEMENT EXPENSES</v>
          </cell>
        </row>
      </sheetData>
      <sheetData sheetId="1659">
        <row r="214">
          <cell r="A214" t="str">
            <v>ADMINISTRATIVE &amp; MANAGEMENT EXPENSES</v>
          </cell>
        </row>
      </sheetData>
      <sheetData sheetId="1660">
        <row r="214">
          <cell r="A214" t="str">
            <v>ADMINISTRATIVE &amp; MANAGEMENT EXPENSES</v>
          </cell>
        </row>
      </sheetData>
      <sheetData sheetId="1661">
        <row r="214">
          <cell r="A214" t="str">
            <v>ADMINISTRATIVE &amp; MANAGEMENT EXPENSES</v>
          </cell>
        </row>
      </sheetData>
      <sheetData sheetId="1662">
        <row r="214">
          <cell r="A214" t="str">
            <v>ADMINISTRATIVE &amp; MANAGEMENT EXPENSES</v>
          </cell>
        </row>
      </sheetData>
      <sheetData sheetId="1663">
        <row r="214">
          <cell r="A214" t="str">
            <v>ADMINISTRATIVE &amp; MANAGEMENT EXPENSES</v>
          </cell>
        </row>
      </sheetData>
      <sheetData sheetId="1664">
        <row r="214">
          <cell r="A214" t="str">
            <v>ADMINISTRATIVE &amp; MANAGEMENT EXPENSES</v>
          </cell>
        </row>
      </sheetData>
      <sheetData sheetId="1665">
        <row r="214">
          <cell r="A214" t="str">
            <v>ADMINISTRATIVE &amp; MANAGEMENT EXPENSES</v>
          </cell>
        </row>
      </sheetData>
      <sheetData sheetId="1666">
        <row r="214">
          <cell r="A214" t="str">
            <v>ADMINISTRATIVE &amp; MANAGEMENT EXPENSES</v>
          </cell>
        </row>
      </sheetData>
      <sheetData sheetId="1667">
        <row r="214">
          <cell r="A214" t="str">
            <v>ADMINISTRATIVE &amp; MANAGEMENT EXPENSES</v>
          </cell>
        </row>
      </sheetData>
      <sheetData sheetId="1668">
        <row r="214">
          <cell r="A214" t="str">
            <v>ADMINISTRATIVE &amp; MANAGEMENT EXPENSES</v>
          </cell>
        </row>
      </sheetData>
      <sheetData sheetId="1669">
        <row r="214">
          <cell r="A214" t="str">
            <v>ADMINISTRATIVE &amp; MANAGEMENT EXPENSES</v>
          </cell>
        </row>
      </sheetData>
      <sheetData sheetId="1670">
        <row r="214">
          <cell r="A214" t="str">
            <v>ADMINISTRATIVE &amp; MANAGEMENT EXPENSES</v>
          </cell>
        </row>
      </sheetData>
      <sheetData sheetId="1671">
        <row r="214">
          <cell r="A214" t="str">
            <v>ADMINISTRATIVE &amp; MANAGEMENT EXPENSES</v>
          </cell>
        </row>
      </sheetData>
      <sheetData sheetId="1672">
        <row r="214">
          <cell r="A214" t="str">
            <v>ADMINISTRATIVE &amp; MANAGEMENT EXPENSES</v>
          </cell>
        </row>
      </sheetData>
      <sheetData sheetId="1673">
        <row r="214">
          <cell r="A214" t="str">
            <v>ADMINISTRATIVE &amp; MANAGEMENT EXPENSES</v>
          </cell>
        </row>
      </sheetData>
      <sheetData sheetId="1674">
        <row r="214">
          <cell r="A214" t="str">
            <v>ADMINISTRATIVE &amp; MANAGEMENT EXPENSES</v>
          </cell>
        </row>
      </sheetData>
      <sheetData sheetId="1675">
        <row r="214">
          <cell r="A214" t="str">
            <v>ADMINISTRATIVE &amp; MANAGEMENT EXPENSES</v>
          </cell>
        </row>
      </sheetData>
      <sheetData sheetId="1676">
        <row r="214">
          <cell r="A214" t="str">
            <v>ADMINISTRATIVE &amp; MANAGEMENT EXPENSES</v>
          </cell>
        </row>
      </sheetData>
      <sheetData sheetId="1677">
        <row r="214">
          <cell r="A214" t="str">
            <v>ADMINISTRATIVE &amp; MANAGEMENT EXPENSES</v>
          </cell>
        </row>
      </sheetData>
      <sheetData sheetId="1678">
        <row r="214">
          <cell r="A214" t="str">
            <v>ADMINISTRATIVE &amp; MANAGEMENT EXPENSES</v>
          </cell>
        </row>
      </sheetData>
      <sheetData sheetId="1679">
        <row r="214">
          <cell r="A214" t="str">
            <v>ADMINISTRATIVE &amp; MANAGEMENT EXPENSES</v>
          </cell>
        </row>
      </sheetData>
      <sheetData sheetId="1680">
        <row r="214">
          <cell r="A214" t="str">
            <v>ADMINISTRATIVE &amp; MANAGEMENT EXPENSES</v>
          </cell>
        </row>
      </sheetData>
      <sheetData sheetId="1681">
        <row r="214">
          <cell r="A214" t="str">
            <v>ADMINISTRATIVE &amp; MANAGEMENT EXPENSES</v>
          </cell>
        </row>
      </sheetData>
      <sheetData sheetId="1682">
        <row r="214">
          <cell r="A214" t="str">
            <v>ADMINISTRATIVE &amp; MANAGEMENT EXPENSES</v>
          </cell>
        </row>
      </sheetData>
      <sheetData sheetId="1683">
        <row r="214">
          <cell r="A214" t="str">
            <v>ADMINISTRATIVE &amp; MANAGEMENT EXPENSES</v>
          </cell>
        </row>
      </sheetData>
      <sheetData sheetId="1684">
        <row r="214">
          <cell r="A214" t="str">
            <v>ADMINISTRATIVE &amp; MANAGEMENT EXPENSES</v>
          </cell>
        </row>
      </sheetData>
      <sheetData sheetId="1685">
        <row r="214">
          <cell r="A214" t="str">
            <v>ADMINISTRATIVE &amp; MANAGEMENT EXPENSES</v>
          </cell>
        </row>
      </sheetData>
      <sheetData sheetId="1686">
        <row r="214">
          <cell r="A214" t="str">
            <v>ADMINISTRATIVE &amp; MANAGEMENT EXPENSES</v>
          </cell>
        </row>
      </sheetData>
      <sheetData sheetId="1687">
        <row r="214">
          <cell r="A214" t="str">
            <v>ADMINISTRATIVE &amp; MANAGEMENT EXPENSES</v>
          </cell>
        </row>
      </sheetData>
      <sheetData sheetId="1688">
        <row r="214">
          <cell r="A214" t="str">
            <v>ADMINISTRATIVE &amp; MANAGEMENT EXPENSES</v>
          </cell>
        </row>
      </sheetData>
      <sheetData sheetId="1689">
        <row r="214">
          <cell r="A214" t="str">
            <v>ADMINISTRATIVE &amp; MANAGEMENT EXPENSES</v>
          </cell>
        </row>
      </sheetData>
      <sheetData sheetId="1690">
        <row r="214">
          <cell r="A214" t="str">
            <v>ADMINISTRATIVE &amp; MANAGEMENT EXPENSES</v>
          </cell>
        </row>
      </sheetData>
      <sheetData sheetId="1691">
        <row r="214">
          <cell r="A214" t="str">
            <v>ADMINISTRATIVE &amp; MANAGEMENT EXPENSES</v>
          </cell>
        </row>
      </sheetData>
      <sheetData sheetId="1692">
        <row r="214">
          <cell r="A214" t="str">
            <v>ADMINISTRATIVE &amp; MANAGEMENT EXPENSES</v>
          </cell>
        </row>
      </sheetData>
      <sheetData sheetId="1693">
        <row r="214">
          <cell r="A214" t="str">
            <v>ADMINISTRATIVE &amp; MANAGEMENT EXPENSES</v>
          </cell>
        </row>
      </sheetData>
      <sheetData sheetId="1694">
        <row r="214">
          <cell r="A214" t="str">
            <v>ADMINISTRATIVE &amp; MANAGEMENT EXPENSES</v>
          </cell>
        </row>
      </sheetData>
      <sheetData sheetId="1695">
        <row r="214">
          <cell r="A214" t="str">
            <v>ADMINISTRATIVE &amp; MANAGEMENT EXPENSES</v>
          </cell>
        </row>
      </sheetData>
      <sheetData sheetId="1696">
        <row r="214">
          <cell r="A214" t="str">
            <v>ADMINISTRATIVE &amp; MANAGEMENT EXPENSES</v>
          </cell>
        </row>
      </sheetData>
      <sheetData sheetId="1697">
        <row r="214">
          <cell r="A214" t="str">
            <v>ADMINISTRATIVE &amp; MANAGEMENT EXPENSES</v>
          </cell>
        </row>
      </sheetData>
      <sheetData sheetId="1698">
        <row r="214">
          <cell r="A214" t="str">
            <v>ADMINISTRATIVE &amp; MANAGEMENT EXPENSES</v>
          </cell>
        </row>
      </sheetData>
      <sheetData sheetId="1699">
        <row r="214">
          <cell r="A214" t="str">
            <v>ADMINISTRATIVE &amp; MANAGEMENT EXPENSES</v>
          </cell>
        </row>
      </sheetData>
      <sheetData sheetId="1700">
        <row r="214">
          <cell r="A214" t="str">
            <v>ADMINISTRATIVE &amp; MANAGEMENT EXPENSES</v>
          </cell>
        </row>
      </sheetData>
      <sheetData sheetId="1701">
        <row r="214">
          <cell r="A214" t="str">
            <v>ADMINISTRATIVE &amp; MANAGEMENT EXPENSES</v>
          </cell>
        </row>
      </sheetData>
      <sheetData sheetId="1702">
        <row r="214">
          <cell r="A214" t="str">
            <v>ADMINISTRATIVE &amp; MANAGEMENT EXPENSES</v>
          </cell>
        </row>
      </sheetData>
      <sheetData sheetId="1703">
        <row r="214">
          <cell r="A214" t="str">
            <v>ADMINISTRATIVE &amp; MANAGEMENT EXPENSES</v>
          </cell>
        </row>
      </sheetData>
      <sheetData sheetId="1704">
        <row r="214">
          <cell r="A214" t="str">
            <v>ADMINISTRATIVE &amp; MANAGEMENT EXPENSES</v>
          </cell>
        </row>
      </sheetData>
      <sheetData sheetId="1705">
        <row r="214">
          <cell r="A214" t="str">
            <v>ADMINISTRATIVE &amp; MANAGEMENT EXPENSES</v>
          </cell>
        </row>
      </sheetData>
      <sheetData sheetId="1706">
        <row r="214">
          <cell r="A214" t="str">
            <v>ADMINISTRATIVE &amp; MANAGEMENT EXPENSES</v>
          </cell>
        </row>
      </sheetData>
      <sheetData sheetId="1707">
        <row r="214">
          <cell r="A214" t="str">
            <v>ADMINISTRATIVE &amp; MANAGEMENT EXPENSES</v>
          </cell>
        </row>
      </sheetData>
      <sheetData sheetId="1708">
        <row r="214">
          <cell r="A214" t="str">
            <v>ADMINISTRATIVE &amp; MANAGEMENT EXPENSES</v>
          </cell>
        </row>
      </sheetData>
      <sheetData sheetId="1709">
        <row r="214">
          <cell r="A214" t="str">
            <v>ADMINISTRATIVE &amp; MANAGEMENT EXPENSES</v>
          </cell>
        </row>
      </sheetData>
      <sheetData sheetId="1710">
        <row r="214">
          <cell r="A214" t="str">
            <v>ADMINISTRATIVE &amp; MANAGEMENT EXPENSES</v>
          </cell>
        </row>
      </sheetData>
      <sheetData sheetId="1711">
        <row r="214">
          <cell r="A214" t="str">
            <v>ADMINISTRATIVE &amp; MANAGEMENT EXPENSES</v>
          </cell>
        </row>
      </sheetData>
      <sheetData sheetId="1712">
        <row r="214">
          <cell r="A214" t="str">
            <v>ADMINISTRATIVE &amp; MANAGEMENT EXPENSES</v>
          </cell>
        </row>
      </sheetData>
      <sheetData sheetId="1713">
        <row r="214">
          <cell r="A214" t="str">
            <v>ADMINISTRATIVE &amp; MANAGEMENT EXPENSES</v>
          </cell>
        </row>
      </sheetData>
      <sheetData sheetId="1714">
        <row r="214">
          <cell r="A214" t="str">
            <v>ADMINISTRATIVE &amp; MANAGEMENT EXPENSES</v>
          </cell>
        </row>
      </sheetData>
      <sheetData sheetId="1715">
        <row r="214">
          <cell r="A214" t="str">
            <v>ADMINISTRATIVE &amp; MANAGEMENT EXPENSES</v>
          </cell>
        </row>
      </sheetData>
      <sheetData sheetId="1716">
        <row r="214">
          <cell r="A214" t="str">
            <v>ADMINISTRATIVE &amp; MANAGEMENT EXPENSES</v>
          </cell>
        </row>
      </sheetData>
      <sheetData sheetId="1717">
        <row r="214">
          <cell r="A214" t="str">
            <v>ADMINISTRATIVE &amp; MANAGEMENT EXPENSES</v>
          </cell>
        </row>
      </sheetData>
      <sheetData sheetId="1718">
        <row r="214">
          <cell r="A214" t="str">
            <v>ADMINISTRATIVE &amp; MANAGEMENT EXPENSES</v>
          </cell>
        </row>
      </sheetData>
      <sheetData sheetId="1719">
        <row r="214">
          <cell r="A214" t="str">
            <v>ADMINISTRATIVE &amp; MANAGEMENT EXPENSES</v>
          </cell>
        </row>
      </sheetData>
      <sheetData sheetId="1720">
        <row r="214">
          <cell r="A214" t="str">
            <v>ADMINISTRATIVE &amp; MANAGEMENT EXPENSES</v>
          </cell>
        </row>
      </sheetData>
      <sheetData sheetId="1721">
        <row r="214">
          <cell r="A214" t="str">
            <v>ADMINISTRATIVE &amp; MANAGEMENT EXPENSES</v>
          </cell>
        </row>
      </sheetData>
      <sheetData sheetId="1722">
        <row r="214">
          <cell r="A214" t="str">
            <v>ADMINISTRATIVE &amp; MANAGEMENT EXPENSES</v>
          </cell>
        </row>
      </sheetData>
      <sheetData sheetId="1723">
        <row r="214">
          <cell r="A214" t="str">
            <v>ADMINISTRATIVE &amp; MANAGEMENT EXPENSES</v>
          </cell>
        </row>
      </sheetData>
      <sheetData sheetId="1724">
        <row r="214">
          <cell r="A214" t="str">
            <v>ADMINISTRATIVE &amp; MANAGEMENT EXPENSES</v>
          </cell>
        </row>
      </sheetData>
      <sheetData sheetId="1725">
        <row r="214">
          <cell r="A214" t="str">
            <v>ADMINISTRATIVE &amp; MANAGEMENT EXPENSES</v>
          </cell>
        </row>
      </sheetData>
      <sheetData sheetId="1726">
        <row r="214">
          <cell r="A214" t="str">
            <v>ADMINISTRATIVE &amp; MANAGEMENT EXPENSES</v>
          </cell>
        </row>
      </sheetData>
      <sheetData sheetId="1727">
        <row r="214">
          <cell r="A214" t="str">
            <v>ADMINISTRATIVE &amp; MANAGEMENT EXPENSES</v>
          </cell>
        </row>
      </sheetData>
      <sheetData sheetId="1728">
        <row r="214">
          <cell r="A214" t="str">
            <v>ADMINISTRATIVE &amp; MANAGEMENT EXPENSES</v>
          </cell>
        </row>
      </sheetData>
      <sheetData sheetId="1729">
        <row r="214">
          <cell r="A214" t="str">
            <v>ADMINISTRATIVE &amp; MANAGEMENT EXPENSES</v>
          </cell>
        </row>
      </sheetData>
      <sheetData sheetId="1730">
        <row r="214">
          <cell r="A214" t="str">
            <v>ADMINISTRATIVE &amp; MANAGEMENT EXPENSES</v>
          </cell>
        </row>
      </sheetData>
      <sheetData sheetId="1731">
        <row r="214">
          <cell r="A214" t="str">
            <v>ADMINISTRATIVE &amp; MANAGEMENT EXPENSES</v>
          </cell>
        </row>
      </sheetData>
      <sheetData sheetId="1732">
        <row r="214">
          <cell r="A214" t="str">
            <v>ADMINISTRATIVE &amp; MANAGEMENT EXPENSES</v>
          </cell>
        </row>
      </sheetData>
      <sheetData sheetId="1733">
        <row r="214">
          <cell r="A214" t="str">
            <v>ADMINISTRATIVE &amp; MANAGEMENT EXPENSES</v>
          </cell>
        </row>
      </sheetData>
      <sheetData sheetId="1734">
        <row r="214">
          <cell r="A214" t="str">
            <v>ADMINISTRATIVE &amp; MANAGEMENT EXPENSES</v>
          </cell>
        </row>
      </sheetData>
      <sheetData sheetId="1735">
        <row r="214">
          <cell r="A214" t="str">
            <v>ADMINISTRATIVE &amp; MANAGEMENT EXPENSES</v>
          </cell>
        </row>
      </sheetData>
      <sheetData sheetId="1736">
        <row r="214">
          <cell r="A214" t="str">
            <v>ADMINISTRATIVE &amp; MANAGEMENT EXPENSES</v>
          </cell>
        </row>
      </sheetData>
      <sheetData sheetId="1737">
        <row r="214">
          <cell r="A214" t="str">
            <v>ADMINISTRATIVE &amp; MANAGEMENT EXPENSES</v>
          </cell>
        </row>
      </sheetData>
      <sheetData sheetId="1738">
        <row r="214">
          <cell r="A214" t="str">
            <v>ADMINISTRATIVE &amp; MANAGEMENT EXPENSES</v>
          </cell>
        </row>
      </sheetData>
      <sheetData sheetId="1739">
        <row r="214">
          <cell r="A214" t="str">
            <v>ADMINISTRATIVE &amp; MANAGEMENT EXPENSES</v>
          </cell>
        </row>
      </sheetData>
      <sheetData sheetId="1740">
        <row r="214">
          <cell r="A214" t="str">
            <v>ADMINISTRATIVE &amp; MANAGEMENT EXPENSES</v>
          </cell>
        </row>
      </sheetData>
      <sheetData sheetId="1741">
        <row r="214">
          <cell r="A214" t="str">
            <v>ADMINISTRATIVE &amp; MANAGEMENT EXPENSES</v>
          </cell>
        </row>
      </sheetData>
      <sheetData sheetId="1742">
        <row r="214">
          <cell r="A214" t="str">
            <v>ADMINISTRATIVE &amp; MANAGEMENT EXPENSES</v>
          </cell>
        </row>
      </sheetData>
      <sheetData sheetId="1743">
        <row r="214">
          <cell r="A214" t="str">
            <v>ADMINISTRATIVE &amp; MANAGEMENT EXPENSES</v>
          </cell>
        </row>
      </sheetData>
      <sheetData sheetId="1744">
        <row r="214">
          <cell r="A214" t="str">
            <v>ADMINISTRATIVE &amp; MANAGEMENT EXPENSES</v>
          </cell>
        </row>
      </sheetData>
      <sheetData sheetId="1745">
        <row r="214">
          <cell r="A214" t="str">
            <v>ADMINISTRATIVE &amp; MANAGEMENT EXPENSES</v>
          </cell>
        </row>
      </sheetData>
      <sheetData sheetId="1746">
        <row r="214">
          <cell r="A214" t="str">
            <v>ADMINISTRATIVE &amp; MANAGEMENT EXPENSES</v>
          </cell>
        </row>
      </sheetData>
      <sheetData sheetId="1747">
        <row r="214">
          <cell r="A214" t="str">
            <v>ADMINISTRATIVE &amp; MANAGEMENT EXPENSES</v>
          </cell>
        </row>
      </sheetData>
      <sheetData sheetId="1748">
        <row r="214">
          <cell r="A214" t="str">
            <v>ADMINISTRATIVE &amp; MANAGEMENT EXPENSES</v>
          </cell>
        </row>
      </sheetData>
      <sheetData sheetId="1749">
        <row r="214">
          <cell r="A214" t="str">
            <v>ADMINISTRATIVE &amp; MANAGEMENT EXPENSES</v>
          </cell>
        </row>
      </sheetData>
      <sheetData sheetId="1750">
        <row r="214">
          <cell r="A214" t="str">
            <v>ADMINISTRATIVE &amp; MANAGEMENT EXPENSES</v>
          </cell>
        </row>
      </sheetData>
      <sheetData sheetId="1751">
        <row r="214">
          <cell r="A214" t="str">
            <v>ADMINISTRATIVE &amp; MANAGEMENT EXPENSES</v>
          </cell>
        </row>
      </sheetData>
      <sheetData sheetId="1752">
        <row r="214">
          <cell r="A214" t="str">
            <v>ADMINISTRATIVE &amp; MANAGEMENT EXPENSES</v>
          </cell>
        </row>
      </sheetData>
      <sheetData sheetId="1753">
        <row r="214">
          <cell r="A214" t="str">
            <v>ADMINISTRATIVE &amp; MANAGEMENT EXPENSES</v>
          </cell>
        </row>
      </sheetData>
      <sheetData sheetId="1754">
        <row r="214">
          <cell r="A214" t="str">
            <v>ADMINISTRATIVE &amp; MANAGEMENT EXPENSES</v>
          </cell>
        </row>
      </sheetData>
      <sheetData sheetId="1755">
        <row r="214">
          <cell r="A214" t="str">
            <v>ADMINISTRATIVE &amp; MANAGEMENT EXPENSES</v>
          </cell>
        </row>
      </sheetData>
      <sheetData sheetId="1756">
        <row r="214">
          <cell r="A214" t="str">
            <v>ADMINISTRATIVE &amp; MANAGEMENT EXPENSES</v>
          </cell>
        </row>
      </sheetData>
      <sheetData sheetId="1757">
        <row r="214">
          <cell r="A214" t="str">
            <v>ADMINISTRATIVE &amp; MANAGEMENT EXPENSES</v>
          </cell>
        </row>
      </sheetData>
      <sheetData sheetId="1758">
        <row r="214">
          <cell r="A214" t="str">
            <v>ADMINISTRATIVE &amp; MANAGEMENT EXPENSES</v>
          </cell>
        </row>
      </sheetData>
      <sheetData sheetId="1759">
        <row r="214">
          <cell r="A214" t="str">
            <v>ADMINISTRATIVE &amp; MANAGEMENT EXPENSES</v>
          </cell>
        </row>
      </sheetData>
      <sheetData sheetId="1760">
        <row r="214">
          <cell r="A214" t="str">
            <v>ADMINISTRATIVE &amp; MANAGEMENT EXPENSES</v>
          </cell>
        </row>
      </sheetData>
      <sheetData sheetId="1761">
        <row r="214">
          <cell r="A214" t="str">
            <v>ADMINISTRATIVE &amp; MANAGEMENT EXPENSES</v>
          </cell>
        </row>
      </sheetData>
      <sheetData sheetId="1762">
        <row r="214">
          <cell r="A214" t="str">
            <v>ADMINISTRATIVE &amp; MANAGEMENT EXPENSES</v>
          </cell>
        </row>
      </sheetData>
      <sheetData sheetId="1763">
        <row r="214">
          <cell r="A214" t="str">
            <v>ADMINISTRATIVE &amp; MANAGEMENT EXPENSES</v>
          </cell>
        </row>
      </sheetData>
      <sheetData sheetId="1764">
        <row r="214">
          <cell r="A214" t="str">
            <v>ADMINISTRATIVE &amp; MANAGEMENT EXPENSES</v>
          </cell>
        </row>
      </sheetData>
      <sheetData sheetId="1765">
        <row r="214">
          <cell r="A214" t="str">
            <v>ADMINISTRATIVE &amp; MANAGEMENT EXPENSES</v>
          </cell>
        </row>
      </sheetData>
      <sheetData sheetId="1766">
        <row r="214">
          <cell r="A214" t="str">
            <v>ADMINISTRATIVE &amp; MANAGEMENT EXPENSES</v>
          </cell>
        </row>
      </sheetData>
      <sheetData sheetId="1767">
        <row r="214">
          <cell r="A214" t="str">
            <v>ADMINISTRATIVE &amp; MANAGEMENT EXPENSES</v>
          </cell>
        </row>
      </sheetData>
      <sheetData sheetId="1768">
        <row r="214">
          <cell r="A214" t="str">
            <v>ADMINISTRATIVE &amp; MANAGEMENT EXPENSES</v>
          </cell>
        </row>
      </sheetData>
      <sheetData sheetId="1769">
        <row r="214">
          <cell r="A214" t="str">
            <v>ADMINISTRATIVE &amp; MANAGEMENT EXPENSES</v>
          </cell>
        </row>
      </sheetData>
      <sheetData sheetId="1770">
        <row r="214">
          <cell r="A214" t="str">
            <v>ADMINISTRATIVE &amp; MANAGEMENT EXPENSES</v>
          </cell>
        </row>
      </sheetData>
      <sheetData sheetId="1771">
        <row r="214">
          <cell r="A214" t="str">
            <v>ADMINISTRATIVE &amp; MANAGEMENT EXPENSES</v>
          </cell>
        </row>
      </sheetData>
      <sheetData sheetId="1772">
        <row r="214">
          <cell r="A214" t="str">
            <v>ADMINISTRATIVE &amp; MANAGEMENT EXPENSES</v>
          </cell>
        </row>
      </sheetData>
      <sheetData sheetId="1773">
        <row r="214">
          <cell r="A214" t="str">
            <v>ADMINISTRATIVE &amp; MANAGEMENT EXPENSES</v>
          </cell>
        </row>
      </sheetData>
      <sheetData sheetId="1774">
        <row r="214">
          <cell r="A214" t="str">
            <v>ADMINISTRATIVE &amp; MANAGEMENT EXPENSES</v>
          </cell>
        </row>
      </sheetData>
      <sheetData sheetId="1775">
        <row r="214">
          <cell r="A214" t="str">
            <v>ADMINISTRATIVE &amp; MANAGEMENT EXPENSES</v>
          </cell>
        </row>
      </sheetData>
      <sheetData sheetId="1776">
        <row r="214">
          <cell r="A214" t="str">
            <v>ADMINISTRATIVE &amp; MANAGEMENT EXPENSES</v>
          </cell>
        </row>
      </sheetData>
      <sheetData sheetId="1777">
        <row r="214">
          <cell r="A214" t="str">
            <v>ADMINISTRATIVE &amp; MANAGEMENT EXPENSES</v>
          </cell>
        </row>
      </sheetData>
      <sheetData sheetId="1778">
        <row r="214">
          <cell r="A214" t="str">
            <v>ADMINISTRATIVE &amp; MANAGEMENT EXPENSES</v>
          </cell>
        </row>
      </sheetData>
      <sheetData sheetId="1779">
        <row r="214">
          <cell r="A214" t="str">
            <v>ADMINISTRATIVE &amp; MANAGEMENT EXPENSES</v>
          </cell>
        </row>
      </sheetData>
      <sheetData sheetId="1780">
        <row r="214">
          <cell r="A214" t="str">
            <v>ADMINISTRATIVE &amp; MANAGEMENT EXPENSES</v>
          </cell>
        </row>
      </sheetData>
      <sheetData sheetId="1781">
        <row r="214">
          <cell r="A214" t="str">
            <v>ADMINISTRATIVE &amp; MANAGEMENT EXPENSES</v>
          </cell>
        </row>
      </sheetData>
      <sheetData sheetId="1782">
        <row r="214">
          <cell r="A214" t="str">
            <v>ADMINISTRATIVE &amp; MANAGEMENT EXPENSES</v>
          </cell>
        </row>
      </sheetData>
      <sheetData sheetId="1783">
        <row r="214">
          <cell r="A214" t="str">
            <v>ADMINISTRATIVE &amp; MANAGEMENT EXPENSES</v>
          </cell>
        </row>
      </sheetData>
      <sheetData sheetId="1784">
        <row r="214">
          <cell r="A214" t="str">
            <v>ADMINISTRATIVE &amp; MANAGEMENT EXPENSES</v>
          </cell>
        </row>
      </sheetData>
      <sheetData sheetId="1785">
        <row r="214">
          <cell r="A214" t="str">
            <v>ADMINISTRATIVE &amp; MANAGEMENT EXPENSES</v>
          </cell>
        </row>
      </sheetData>
      <sheetData sheetId="1786">
        <row r="214">
          <cell r="A214" t="str">
            <v>ADMINISTRATIVE &amp; MANAGEMENT EXPENSES</v>
          </cell>
        </row>
      </sheetData>
      <sheetData sheetId="1787">
        <row r="214">
          <cell r="A214" t="str">
            <v>ADMINISTRATIVE &amp; MANAGEMENT EXPENSES</v>
          </cell>
        </row>
      </sheetData>
      <sheetData sheetId="1788">
        <row r="214">
          <cell r="A214" t="str">
            <v>ADMINISTRATIVE &amp; MANAGEMENT EXPENSES</v>
          </cell>
        </row>
      </sheetData>
      <sheetData sheetId="1789">
        <row r="214">
          <cell r="A214" t="str">
            <v>ADMINISTRATIVE &amp; MANAGEMENT EXPENSES</v>
          </cell>
        </row>
      </sheetData>
      <sheetData sheetId="1790">
        <row r="214">
          <cell r="A214" t="str">
            <v>ADMINISTRATIVE &amp; MANAGEMENT EXPENSES</v>
          </cell>
        </row>
      </sheetData>
      <sheetData sheetId="1791">
        <row r="214">
          <cell r="A214" t="str">
            <v>ADMINISTRATIVE &amp; MANAGEMENT EXPENSES</v>
          </cell>
        </row>
      </sheetData>
      <sheetData sheetId="1792">
        <row r="214">
          <cell r="A214" t="str">
            <v>ADMINISTRATIVE &amp; MANAGEMENT EXPENSES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214">
          <cell r="A214" t="str">
            <v>ADMINISTRATIVE &amp; MANAGEMENT EXPENSES</v>
          </cell>
        </row>
      </sheetData>
      <sheetData sheetId="1882">
        <row r="214">
          <cell r="A214" t="str">
            <v>ADMINISTRATIVE &amp; MANAGEMENT EXPENSES</v>
          </cell>
        </row>
      </sheetData>
      <sheetData sheetId="1883">
        <row r="214">
          <cell r="A214" t="str">
            <v>ADMINISTRATIVE &amp; MANAGEMENT EXPENSES</v>
          </cell>
        </row>
      </sheetData>
      <sheetData sheetId="1884">
        <row r="214">
          <cell r="A214" t="str">
            <v>ADMINISTRATIVE &amp; MANAGEMENT EXPENSES</v>
          </cell>
        </row>
      </sheetData>
      <sheetData sheetId="1885">
        <row r="214">
          <cell r="A214" t="str">
            <v>ADMINISTRATIVE &amp; MANAGEMENT EXPENSES</v>
          </cell>
        </row>
      </sheetData>
      <sheetData sheetId="1886">
        <row r="214">
          <cell r="A214" t="str">
            <v>ADMINISTRATIVE &amp; MANAGEMENT EXPENSES</v>
          </cell>
        </row>
      </sheetData>
      <sheetData sheetId="1887">
        <row r="214">
          <cell r="A214" t="str">
            <v>ADMINISTRATIVE &amp; MANAGEMENT EXPENSES</v>
          </cell>
        </row>
      </sheetData>
      <sheetData sheetId="1888">
        <row r="214">
          <cell r="A214" t="str">
            <v>ADMINISTRATIVE &amp; MANAGEMENT EXPENSES</v>
          </cell>
        </row>
      </sheetData>
      <sheetData sheetId="1889">
        <row r="214">
          <cell r="A214" t="str">
            <v>ADMINISTRATIVE &amp; MANAGEMENT EXPENSES</v>
          </cell>
        </row>
      </sheetData>
      <sheetData sheetId="1890">
        <row r="214">
          <cell r="A214" t="str">
            <v>ADMINISTRATIVE &amp; MANAGEMENT EXPENSES</v>
          </cell>
        </row>
      </sheetData>
      <sheetData sheetId="1891">
        <row r="214">
          <cell r="A214" t="str">
            <v>ADMINISTRATIVE &amp; MANAGEMENT EXPENSES</v>
          </cell>
        </row>
      </sheetData>
      <sheetData sheetId="1892">
        <row r="214">
          <cell r="A214" t="str">
            <v>ADMINISTRATIVE &amp; MANAGEMENT EXPENSES</v>
          </cell>
        </row>
      </sheetData>
      <sheetData sheetId="1893">
        <row r="214">
          <cell r="A214" t="str">
            <v>ADMINISTRATIVE &amp; MANAGEMENT EXPENSES</v>
          </cell>
        </row>
      </sheetData>
      <sheetData sheetId="1894">
        <row r="214">
          <cell r="A214" t="str">
            <v>ADMINISTRATIVE &amp; MANAGEMENT EXPENSES</v>
          </cell>
        </row>
      </sheetData>
      <sheetData sheetId="1895">
        <row r="214">
          <cell r="A214" t="str">
            <v>ADMINISTRATIVE &amp; MANAGEMENT EXPENSES</v>
          </cell>
        </row>
      </sheetData>
      <sheetData sheetId="1896">
        <row r="214">
          <cell r="A214" t="str">
            <v>ADMINISTRATIVE &amp; MANAGEMENT EXPENSES</v>
          </cell>
        </row>
      </sheetData>
      <sheetData sheetId="1897">
        <row r="214">
          <cell r="A214" t="str">
            <v>ADMINISTRATIVE &amp; MANAGEMENT EXPENSES</v>
          </cell>
        </row>
      </sheetData>
      <sheetData sheetId="1898">
        <row r="214">
          <cell r="A214" t="str">
            <v>ADMINISTRATIVE &amp; MANAGEMENT EXPENSES</v>
          </cell>
        </row>
      </sheetData>
      <sheetData sheetId="1899">
        <row r="214">
          <cell r="A214" t="str">
            <v>ADMINISTRATIVE &amp; MANAGEMENT EXPENSES</v>
          </cell>
        </row>
      </sheetData>
      <sheetData sheetId="1900">
        <row r="214">
          <cell r="A214" t="str">
            <v>ADMINISTRATIVE &amp; MANAGEMENT EXPENSES</v>
          </cell>
        </row>
      </sheetData>
      <sheetData sheetId="1901">
        <row r="214">
          <cell r="A214" t="str">
            <v>ADMINISTRATIVE &amp; MANAGEMENT EXPENSES</v>
          </cell>
        </row>
      </sheetData>
      <sheetData sheetId="1902">
        <row r="214">
          <cell r="A214" t="str">
            <v>ADMINISTRATIVE &amp; MANAGEMENT EXPENSES</v>
          </cell>
        </row>
      </sheetData>
      <sheetData sheetId="1903">
        <row r="214">
          <cell r="A214" t="str">
            <v>ADMINISTRATIVE &amp; MANAGEMENT EXPENSES</v>
          </cell>
        </row>
      </sheetData>
      <sheetData sheetId="1904">
        <row r="214">
          <cell r="A214" t="str">
            <v>ADMINISTRATIVE &amp; MANAGEMENT EXPENSES</v>
          </cell>
        </row>
      </sheetData>
      <sheetData sheetId="1905">
        <row r="214">
          <cell r="A214" t="str">
            <v>ADMINISTRATIVE &amp; MANAGEMENT EXPENSES</v>
          </cell>
        </row>
      </sheetData>
      <sheetData sheetId="1906">
        <row r="214">
          <cell r="A214" t="str">
            <v>ADMINISTRATIVE &amp; MANAGEMENT EXPENSES</v>
          </cell>
        </row>
      </sheetData>
      <sheetData sheetId="1907">
        <row r="214">
          <cell r="A214" t="str">
            <v>ADMINISTRATIVE &amp; MANAGEMENT EXPENSES</v>
          </cell>
        </row>
      </sheetData>
      <sheetData sheetId="1908">
        <row r="214">
          <cell r="A214" t="str">
            <v>ADMINISTRATIVE &amp; MANAGEMENT EXPENSES</v>
          </cell>
        </row>
      </sheetData>
      <sheetData sheetId="1909">
        <row r="214">
          <cell r="A214" t="str">
            <v>ADMINISTRATIVE &amp; MANAGEMENT EXPENSES</v>
          </cell>
        </row>
      </sheetData>
      <sheetData sheetId="1910">
        <row r="214">
          <cell r="A214" t="str">
            <v>ADMINISTRATIVE &amp; MANAGEMENT EXPENSES</v>
          </cell>
        </row>
      </sheetData>
      <sheetData sheetId="1911">
        <row r="214">
          <cell r="A214" t="str">
            <v>ADMINISTRATIVE &amp; MANAGEMENT EXPENSES</v>
          </cell>
        </row>
      </sheetData>
      <sheetData sheetId="1912">
        <row r="214">
          <cell r="A214" t="str">
            <v>ADMINISTRATIVE &amp; MANAGEMENT EXPENSES</v>
          </cell>
        </row>
      </sheetData>
      <sheetData sheetId="1913">
        <row r="214">
          <cell r="A214" t="str">
            <v>ADMINISTRATIVE &amp; MANAGEMENT EXPENSES</v>
          </cell>
        </row>
      </sheetData>
      <sheetData sheetId="1914">
        <row r="214">
          <cell r="A214" t="str">
            <v>ADMINISTRATIVE &amp; MANAGEMENT EXPENSES</v>
          </cell>
        </row>
      </sheetData>
      <sheetData sheetId="1915">
        <row r="214">
          <cell r="A214" t="str">
            <v>ADMINISTRATIVE &amp; MANAGEMENT EXPENSES</v>
          </cell>
        </row>
      </sheetData>
      <sheetData sheetId="1916">
        <row r="214">
          <cell r="A214" t="str">
            <v>ADMINISTRATIVE &amp; MANAGEMENT EXPENSES</v>
          </cell>
        </row>
      </sheetData>
      <sheetData sheetId="1917">
        <row r="214">
          <cell r="A214" t="str">
            <v>ADMINISTRATIVE &amp; MANAGEMENT EXPENSES</v>
          </cell>
        </row>
      </sheetData>
      <sheetData sheetId="1918">
        <row r="214">
          <cell r="A214" t="str">
            <v>ADMINISTRATIVE &amp; MANAGEMENT EXPENSES</v>
          </cell>
        </row>
      </sheetData>
      <sheetData sheetId="1919">
        <row r="214">
          <cell r="A214" t="str">
            <v>ADMINISTRATIVE &amp; MANAGEMENT EXPENSES</v>
          </cell>
        </row>
      </sheetData>
      <sheetData sheetId="1920">
        <row r="214">
          <cell r="A214" t="str">
            <v>ADMINISTRATIVE &amp; MANAGEMENT EXPENSES</v>
          </cell>
        </row>
      </sheetData>
      <sheetData sheetId="1921">
        <row r="214">
          <cell r="A214" t="str">
            <v>ADMINISTRATIVE &amp; MANAGEMENT EXPENSES</v>
          </cell>
        </row>
      </sheetData>
      <sheetData sheetId="1922">
        <row r="214">
          <cell r="A214" t="str">
            <v>ADMINISTRATIVE &amp; MANAGEMENT EXPENSES</v>
          </cell>
        </row>
      </sheetData>
      <sheetData sheetId="1923">
        <row r="214">
          <cell r="A214" t="str">
            <v>ADMINISTRATIVE &amp; MANAGEMENT EXPENSES</v>
          </cell>
        </row>
      </sheetData>
      <sheetData sheetId="1924">
        <row r="214">
          <cell r="A214" t="str">
            <v>ADMINISTRATIVE &amp; MANAGEMENT EXPENSES</v>
          </cell>
        </row>
      </sheetData>
      <sheetData sheetId="1925">
        <row r="214">
          <cell r="A214" t="str">
            <v>ADMINISTRATIVE &amp; MANAGEMENT EXPENSES</v>
          </cell>
        </row>
      </sheetData>
      <sheetData sheetId="1926">
        <row r="214">
          <cell r="A214" t="str">
            <v>ADMINISTRATIVE &amp; MANAGEMENT EXPENSES</v>
          </cell>
        </row>
      </sheetData>
      <sheetData sheetId="1927">
        <row r="214">
          <cell r="A214" t="str">
            <v>ADMINISTRATIVE &amp; MANAGEMENT EXPENSES</v>
          </cell>
        </row>
      </sheetData>
      <sheetData sheetId="1928">
        <row r="214">
          <cell r="A214" t="str">
            <v>ADMINISTRATIVE &amp; MANAGEMENT EXPENSES</v>
          </cell>
        </row>
      </sheetData>
      <sheetData sheetId="1929">
        <row r="214">
          <cell r="A214" t="str">
            <v>ADMINISTRATIVE &amp; MANAGEMENT EXPENSES</v>
          </cell>
        </row>
      </sheetData>
      <sheetData sheetId="1930">
        <row r="214">
          <cell r="A214" t="str">
            <v>ADMINISTRATIVE &amp; MANAGEMENT EXPENSES</v>
          </cell>
        </row>
      </sheetData>
      <sheetData sheetId="1931">
        <row r="214">
          <cell r="A214" t="str">
            <v>ADMINISTRATIVE &amp; MANAGEMENT EXPENSES</v>
          </cell>
        </row>
      </sheetData>
      <sheetData sheetId="1932">
        <row r="214">
          <cell r="A214" t="str">
            <v>ADMINISTRATIVE &amp; MANAGEMENT EXPENSES</v>
          </cell>
        </row>
      </sheetData>
      <sheetData sheetId="1933">
        <row r="214">
          <cell r="A214" t="str">
            <v>ADMINISTRATIVE &amp; MANAGEMENT EXPENSES</v>
          </cell>
        </row>
      </sheetData>
      <sheetData sheetId="1934">
        <row r="214">
          <cell r="A214" t="str">
            <v>ADMINISTRATIVE &amp; MANAGEMENT EXPENSES</v>
          </cell>
        </row>
      </sheetData>
      <sheetData sheetId="1935">
        <row r="214">
          <cell r="A214" t="str">
            <v>ADMINISTRATIVE &amp; MANAGEMENT EXPENSES</v>
          </cell>
        </row>
      </sheetData>
      <sheetData sheetId="1936">
        <row r="214">
          <cell r="A214" t="str">
            <v>ADMINISTRATIVE &amp; MANAGEMENT EXPENSES</v>
          </cell>
        </row>
      </sheetData>
      <sheetData sheetId="1937">
        <row r="214">
          <cell r="A214" t="str">
            <v>ADMINISTRATIVE &amp; MANAGEMENT EXPENSES</v>
          </cell>
        </row>
      </sheetData>
      <sheetData sheetId="1938">
        <row r="214">
          <cell r="A214" t="str">
            <v>ADMINISTRATIVE &amp; MANAGEMENT EXPENSES</v>
          </cell>
        </row>
      </sheetData>
      <sheetData sheetId="1939">
        <row r="214">
          <cell r="A214" t="str">
            <v>ADMINISTRATIVE &amp; MANAGEMENT EXPENSES</v>
          </cell>
        </row>
      </sheetData>
      <sheetData sheetId="1940">
        <row r="214">
          <cell r="A214" t="str">
            <v>ADMINISTRATIVE &amp; MANAGEMENT EXPENSES</v>
          </cell>
        </row>
      </sheetData>
      <sheetData sheetId="1941">
        <row r="214">
          <cell r="A214" t="str">
            <v>ADMINISTRATIVE &amp; MANAGEMENT EXPENSES</v>
          </cell>
        </row>
      </sheetData>
      <sheetData sheetId="1942">
        <row r="214">
          <cell r="A214" t="str">
            <v>ADMINISTRATIVE &amp; MANAGEMENT EXPENSES</v>
          </cell>
        </row>
      </sheetData>
      <sheetData sheetId="1943">
        <row r="214">
          <cell r="A214" t="str">
            <v>ADMINISTRATIVE &amp; MANAGEMENT EXPENSES</v>
          </cell>
        </row>
      </sheetData>
      <sheetData sheetId="1944">
        <row r="214">
          <cell r="A214" t="str">
            <v>ADMINISTRATIVE &amp; MANAGEMENT EXPENSES</v>
          </cell>
        </row>
      </sheetData>
      <sheetData sheetId="1945">
        <row r="214">
          <cell r="A214" t="str">
            <v>ADMINISTRATIVE &amp; MANAGEMENT EXPENSES</v>
          </cell>
        </row>
      </sheetData>
      <sheetData sheetId="1946">
        <row r="214">
          <cell r="A214" t="str">
            <v>ADMINISTRATIVE &amp; MANAGEMENT EXPENSES</v>
          </cell>
        </row>
      </sheetData>
      <sheetData sheetId="1947">
        <row r="214">
          <cell r="A214" t="str">
            <v>ADMINISTRATIVE &amp; MANAGEMENT EXPENSES</v>
          </cell>
        </row>
      </sheetData>
      <sheetData sheetId="1948">
        <row r="214">
          <cell r="A214" t="str">
            <v>ADMINISTRATIVE &amp; MANAGEMENT EXPENSES</v>
          </cell>
        </row>
      </sheetData>
      <sheetData sheetId="1949">
        <row r="214">
          <cell r="A214" t="str">
            <v>ADMINISTRATIVE &amp; MANAGEMENT EXPENSES</v>
          </cell>
        </row>
      </sheetData>
      <sheetData sheetId="1950">
        <row r="214">
          <cell r="A214" t="str">
            <v>ADMINISTRATIVE &amp; MANAGEMENT EXPENSES</v>
          </cell>
        </row>
      </sheetData>
      <sheetData sheetId="1951">
        <row r="214">
          <cell r="A214" t="str">
            <v>ADMINISTRATIVE &amp; MANAGEMENT EXPENSES</v>
          </cell>
        </row>
      </sheetData>
      <sheetData sheetId="1952">
        <row r="214">
          <cell r="A214" t="str">
            <v>ADMINISTRATIVE &amp; MANAGEMENT EXPENSES</v>
          </cell>
        </row>
      </sheetData>
      <sheetData sheetId="1953">
        <row r="214">
          <cell r="A214" t="str">
            <v>ADMINISTRATIVE &amp; MANAGEMENT EXPENSES</v>
          </cell>
        </row>
      </sheetData>
      <sheetData sheetId="1954">
        <row r="214">
          <cell r="A214" t="str">
            <v>ADMINISTRATIVE &amp; MANAGEMENT EXPENSES</v>
          </cell>
        </row>
      </sheetData>
      <sheetData sheetId="1955">
        <row r="214">
          <cell r="A214" t="str">
            <v>ADMINISTRATIVE &amp; MANAGEMENT EXPENSES</v>
          </cell>
        </row>
      </sheetData>
      <sheetData sheetId="1956">
        <row r="214">
          <cell r="A214" t="str">
            <v>ADMINISTRATIVE &amp; MANAGEMENT EXPENSES</v>
          </cell>
        </row>
      </sheetData>
      <sheetData sheetId="1957">
        <row r="214">
          <cell r="A214" t="str">
            <v>ADMINISTRATIVE &amp; MANAGEMENT EXPENSES</v>
          </cell>
        </row>
      </sheetData>
      <sheetData sheetId="1958">
        <row r="214">
          <cell r="A214" t="str">
            <v>ADMINISTRATIVE &amp; MANAGEMENT EXPENSES</v>
          </cell>
        </row>
      </sheetData>
      <sheetData sheetId="1959">
        <row r="214">
          <cell r="A214" t="str">
            <v>ADMINISTRATIVE &amp; MANAGEMENT EXPENSES</v>
          </cell>
        </row>
      </sheetData>
      <sheetData sheetId="1960">
        <row r="214">
          <cell r="A214" t="str">
            <v>ADMINISTRATIVE &amp; MANAGEMENT EXPENSES</v>
          </cell>
        </row>
      </sheetData>
      <sheetData sheetId="1961">
        <row r="214">
          <cell r="A214" t="str">
            <v>ADMINISTRATIVE &amp; MANAGEMENT EXPENSES</v>
          </cell>
        </row>
      </sheetData>
      <sheetData sheetId="1962">
        <row r="214">
          <cell r="A214" t="str">
            <v>ADMINISTRATIVE &amp; MANAGEMENT EXPENSES</v>
          </cell>
        </row>
      </sheetData>
      <sheetData sheetId="1963">
        <row r="214">
          <cell r="A214" t="str">
            <v>ADMINISTRATIVE &amp; MANAGEMENT EXPENSES</v>
          </cell>
        </row>
      </sheetData>
      <sheetData sheetId="1964">
        <row r="214">
          <cell r="A214" t="str">
            <v>ADMINISTRATIVE &amp; MANAGEMENT EXPENSES</v>
          </cell>
        </row>
      </sheetData>
      <sheetData sheetId="1965">
        <row r="214">
          <cell r="A214" t="str">
            <v>ADMINISTRATIVE &amp; MANAGEMENT EXPENSES</v>
          </cell>
        </row>
      </sheetData>
      <sheetData sheetId="1966">
        <row r="214">
          <cell r="A214" t="str">
            <v>ADMINISTRATIVE &amp; MANAGEMENT EXPENSES</v>
          </cell>
        </row>
      </sheetData>
      <sheetData sheetId="1967">
        <row r="214">
          <cell r="A214" t="str">
            <v>ADMINISTRATIVE &amp; MANAGEMENT EXPENSES</v>
          </cell>
        </row>
      </sheetData>
      <sheetData sheetId="1968">
        <row r="214">
          <cell r="A214" t="str">
            <v>ADMINISTRATIVE &amp; MANAGEMENT EXPENSES</v>
          </cell>
        </row>
      </sheetData>
      <sheetData sheetId="1969">
        <row r="214">
          <cell r="A214" t="str">
            <v>ADMINISTRATIVE &amp; MANAGEMENT EXPENSES</v>
          </cell>
        </row>
      </sheetData>
      <sheetData sheetId="1970">
        <row r="214">
          <cell r="A214" t="str">
            <v>ADMINISTRATIVE &amp; MANAGEMENT EXPENSES</v>
          </cell>
        </row>
      </sheetData>
      <sheetData sheetId="1971">
        <row r="214">
          <cell r="A214" t="str">
            <v>ADMINISTRATIVE &amp; MANAGEMENT EXPENSES</v>
          </cell>
        </row>
      </sheetData>
      <sheetData sheetId="1972">
        <row r="214">
          <cell r="A214" t="str">
            <v>ADMINISTRATIVE &amp; MANAGEMENT EXPENSES</v>
          </cell>
        </row>
      </sheetData>
      <sheetData sheetId="1973">
        <row r="214">
          <cell r="A214" t="str">
            <v>ADMINISTRATIVE &amp; MANAGEMENT EXPENSES</v>
          </cell>
        </row>
      </sheetData>
      <sheetData sheetId="1974">
        <row r="214">
          <cell r="A214" t="str">
            <v>ADMINISTRATIVE &amp; MANAGEMENT EXPENSES</v>
          </cell>
        </row>
      </sheetData>
      <sheetData sheetId="1975">
        <row r="214">
          <cell r="A214" t="str">
            <v>ADMINISTRATIVE &amp; MANAGEMENT EXPENSES</v>
          </cell>
        </row>
      </sheetData>
      <sheetData sheetId="1976">
        <row r="214">
          <cell r="A214" t="str">
            <v>ADMINISTRATIVE &amp; MANAGEMENT EXPENSES</v>
          </cell>
        </row>
      </sheetData>
      <sheetData sheetId="1977">
        <row r="214">
          <cell r="A214" t="str">
            <v>ADMINISTRATIVE &amp; MANAGEMENT EXPENSES</v>
          </cell>
        </row>
      </sheetData>
      <sheetData sheetId="1978">
        <row r="214">
          <cell r="A214" t="str">
            <v>ADMINISTRATIVE &amp; MANAGEMENT EXPENSES</v>
          </cell>
        </row>
      </sheetData>
      <sheetData sheetId="1979">
        <row r="214">
          <cell r="A214" t="str">
            <v>ADMINISTRATIVE &amp; MANAGEMENT EXPENSES</v>
          </cell>
        </row>
      </sheetData>
      <sheetData sheetId="1980">
        <row r="214">
          <cell r="A214" t="str">
            <v>ADMINISTRATIVE &amp; MANAGEMENT EXPENSES</v>
          </cell>
        </row>
      </sheetData>
      <sheetData sheetId="1981">
        <row r="214">
          <cell r="A214" t="str">
            <v>ADMINISTRATIVE &amp; MANAGEMENT EXPENSES</v>
          </cell>
        </row>
      </sheetData>
      <sheetData sheetId="1982">
        <row r="214">
          <cell r="A214" t="str">
            <v>ADMINISTRATIVE &amp; MANAGEMENT EXPENSES</v>
          </cell>
        </row>
      </sheetData>
      <sheetData sheetId="1983">
        <row r="214">
          <cell r="A214" t="str">
            <v>ADMINISTRATIVE &amp; MANAGEMENT EXPENSES</v>
          </cell>
        </row>
      </sheetData>
      <sheetData sheetId="1984">
        <row r="214">
          <cell r="A214" t="str">
            <v>ADMINISTRATIVE &amp; MANAGEMENT EXPENSES</v>
          </cell>
        </row>
      </sheetData>
      <sheetData sheetId="1985">
        <row r="214">
          <cell r="A214" t="str">
            <v>ADMINISTRATIVE &amp; MANAGEMENT EXPENSES</v>
          </cell>
        </row>
      </sheetData>
      <sheetData sheetId="1986">
        <row r="214">
          <cell r="A214" t="str">
            <v>ADMINISTRATIVE &amp; MANAGEMENT EXPENSES</v>
          </cell>
        </row>
      </sheetData>
      <sheetData sheetId="1987">
        <row r="214">
          <cell r="A214" t="str">
            <v>ADMINISTRATIVE &amp; MANAGEMENT EXPENSES</v>
          </cell>
        </row>
      </sheetData>
      <sheetData sheetId="1988">
        <row r="214">
          <cell r="A214" t="str">
            <v>ADMINISTRATIVE &amp; MANAGEMENT EXPENSES</v>
          </cell>
        </row>
      </sheetData>
      <sheetData sheetId="1989">
        <row r="214">
          <cell r="A214" t="str">
            <v>ADMINISTRATIVE &amp; MANAGEMENT EXPENSES</v>
          </cell>
        </row>
      </sheetData>
      <sheetData sheetId="1990">
        <row r="214">
          <cell r="A214" t="str">
            <v>ADMINISTRATIVE &amp; MANAGEMENT EXPENSES</v>
          </cell>
        </row>
      </sheetData>
      <sheetData sheetId="1991">
        <row r="214">
          <cell r="A214" t="str">
            <v>ADMINISTRATIVE &amp; MANAGEMENT EXPENSES</v>
          </cell>
        </row>
      </sheetData>
      <sheetData sheetId="1992">
        <row r="214">
          <cell r="A214" t="str">
            <v>ADMINISTRATIVE &amp; MANAGEMENT EXPENSES</v>
          </cell>
        </row>
      </sheetData>
      <sheetData sheetId="1993">
        <row r="214">
          <cell r="A214" t="str">
            <v>ADMINISTRATIVE &amp; MANAGEMENT EXPENSES</v>
          </cell>
        </row>
      </sheetData>
      <sheetData sheetId="1994">
        <row r="214">
          <cell r="A214" t="str">
            <v>ADMINISTRATIVE &amp; MANAGEMENT EXPENSES</v>
          </cell>
        </row>
      </sheetData>
      <sheetData sheetId="1995">
        <row r="214">
          <cell r="A214" t="str">
            <v>ADMINISTRATIVE &amp; MANAGEMENT EXPENSES</v>
          </cell>
        </row>
      </sheetData>
      <sheetData sheetId="1996">
        <row r="214">
          <cell r="A214" t="str">
            <v>ADMINISTRATIVE &amp; MANAGEMENT EXPENSES</v>
          </cell>
        </row>
      </sheetData>
      <sheetData sheetId="1997">
        <row r="214">
          <cell r="A214" t="str">
            <v>ADMINISTRATIVE &amp; MANAGEMENT EXPENSES</v>
          </cell>
        </row>
      </sheetData>
      <sheetData sheetId="1998">
        <row r="214">
          <cell r="A214" t="str">
            <v>ADMINISTRATIVE &amp; MANAGEMENT EXPENSES</v>
          </cell>
        </row>
      </sheetData>
      <sheetData sheetId="1999">
        <row r="214">
          <cell r="A214" t="str">
            <v>ADMINISTRATIVE &amp; MANAGEMENT EXPENSES</v>
          </cell>
        </row>
      </sheetData>
      <sheetData sheetId="2000">
        <row r="214">
          <cell r="A214" t="str">
            <v>ADMINISTRATIVE &amp; MANAGEMENT EXPENSES</v>
          </cell>
        </row>
      </sheetData>
      <sheetData sheetId="2001">
        <row r="214">
          <cell r="A214" t="str">
            <v>ADMINISTRATIVE &amp; MANAGEMENT EXPENSES</v>
          </cell>
        </row>
      </sheetData>
      <sheetData sheetId="2002">
        <row r="214">
          <cell r="A214" t="str">
            <v>ADMINISTRATIVE &amp; MANAGEMENT EXPENSES</v>
          </cell>
        </row>
      </sheetData>
      <sheetData sheetId="2003">
        <row r="214">
          <cell r="A214" t="str">
            <v>ADMINISTRATIVE &amp; MANAGEMENT EXPENSES</v>
          </cell>
        </row>
      </sheetData>
      <sheetData sheetId="2004">
        <row r="214">
          <cell r="A214" t="str">
            <v>ADMINISTRATIVE &amp; MANAGEMENT EXPENSES</v>
          </cell>
        </row>
      </sheetData>
      <sheetData sheetId="2005">
        <row r="214">
          <cell r="A214" t="str">
            <v>ADMINISTRATIVE &amp; MANAGEMENT EXPENSES</v>
          </cell>
        </row>
      </sheetData>
      <sheetData sheetId="2006">
        <row r="214">
          <cell r="A214" t="str">
            <v>ADMINISTRATIVE &amp; MANAGEMENT EXPENSES</v>
          </cell>
        </row>
      </sheetData>
      <sheetData sheetId="2007">
        <row r="214">
          <cell r="A214" t="str">
            <v>ADMINISTRATIVE &amp; MANAGEMENT EXPENSES</v>
          </cell>
        </row>
      </sheetData>
      <sheetData sheetId="2008">
        <row r="214">
          <cell r="A214" t="str">
            <v>ADMINISTRATIVE &amp; MANAGEMENT EXPENSES</v>
          </cell>
        </row>
      </sheetData>
      <sheetData sheetId="2009">
        <row r="214">
          <cell r="A214" t="str">
            <v>ADMINISTRATIVE &amp; MANAGEMENT EXPENSES</v>
          </cell>
        </row>
      </sheetData>
      <sheetData sheetId="2010">
        <row r="214">
          <cell r="A214" t="str">
            <v>ADMINISTRATIVE &amp; MANAGEMENT EXPENSES</v>
          </cell>
        </row>
      </sheetData>
      <sheetData sheetId="2011">
        <row r="214">
          <cell r="A214" t="str">
            <v>ADMINISTRATIVE &amp; MANAGEMENT EXPENSES</v>
          </cell>
        </row>
      </sheetData>
      <sheetData sheetId="2012">
        <row r="214">
          <cell r="A214" t="str">
            <v>ADMINISTRATIVE &amp; MANAGEMENT EXPENSES</v>
          </cell>
        </row>
      </sheetData>
      <sheetData sheetId="2013">
        <row r="214">
          <cell r="A214" t="str">
            <v>ADMINISTRATIVE &amp; MANAGEMENT EXPENSES</v>
          </cell>
        </row>
      </sheetData>
      <sheetData sheetId="2014">
        <row r="214">
          <cell r="A214" t="str">
            <v>ADMINISTRATIVE &amp; MANAGEMENT EXPENSES</v>
          </cell>
        </row>
      </sheetData>
      <sheetData sheetId="2015">
        <row r="214">
          <cell r="A214" t="str">
            <v>ADMINISTRATIVE &amp; MANAGEMENT EXPENSES</v>
          </cell>
        </row>
      </sheetData>
      <sheetData sheetId="2016">
        <row r="214">
          <cell r="A214" t="str">
            <v>ADMINISTRATIVE &amp; MANAGEMENT EXPENSES</v>
          </cell>
        </row>
      </sheetData>
      <sheetData sheetId="2017">
        <row r="214">
          <cell r="A214" t="str">
            <v>ADMINISTRATIVE &amp; MANAGEMENT EXPENSES</v>
          </cell>
        </row>
      </sheetData>
      <sheetData sheetId="2018">
        <row r="214">
          <cell r="A214" t="str">
            <v>ADMINISTRATIVE &amp; MANAGEMENT EXPENSES</v>
          </cell>
        </row>
      </sheetData>
      <sheetData sheetId="2019">
        <row r="214">
          <cell r="A214" t="str">
            <v>ADMINISTRATIVE &amp; MANAGEMENT EXPENSES</v>
          </cell>
        </row>
      </sheetData>
      <sheetData sheetId="2020">
        <row r="214">
          <cell r="A214" t="str">
            <v>ADMINISTRATIVE &amp; MANAGEMENT EXPENSES</v>
          </cell>
        </row>
      </sheetData>
      <sheetData sheetId="2021">
        <row r="214">
          <cell r="A214" t="str">
            <v>ADMINISTRATIVE &amp; MANAGEMENT EXPENSES</v>
          </cell>
        </row>
      </sheetData>
      <sheetData sheetId="2022">
        <row r="214">
          <cell r="A214" t="str">
            <v>ADMINISTRATIVE &amp; MANAGEMENT EXPENSES</v>
          </cell>
        </row>
      </sheetData>
      <sheetData sheetId="2023">
        <row r="214">
          <cell r="A214" t="str">
            <v>ADMINISTRATIVE &amp; MANAGEMENT EXPENSES</v>
          </cell>
        </row>
      </sheetData>
      <sheetData sheetId="2024">
        <row r="214">
          <cell r="A214" t="str">
            <v>ADMINISTRATIVE &amp; MANAGEMENT EXPENSES</v>
          </cell>
        </row>
      </sheetData>
      <sheetData sheetId="2025">
        <row r="214">
          <cell r="A214" t="str">
            <v>ADMINISTRATIVE &amp; MANAGEMENT EXPENSES</v>
          </cell>
        </row>
      </sheetData>
      <sheetData sheetId="2026">
        <row r="214">
          <cell r="A214" t="str">
            <v>ADMINISTRATIVE &amp; MANAGEMENT EXPENSES</v>
          </cell>
        </row>
      </sheetData>
      <sheetData sheetId="2027">
        <row r="214">
          <cell r="A214" t="str">
            <v>ADMINISTRATIVE &amp; MANAGEMENT EXPENSES</v>
          </cell>
        </row>
      </sheetData>
      <sheetData sheetId="2028">
        <row r="214">
          <cell r="A214" t="str">
            <v>ADMINISTRATIVE &amp; MANAGEMENT EXPENSES</v>
          </cell>
        </row>
      </sheetData>
      <sheetData sheetId="2029">
        <row r="214">
          <cell r="A214" t="str">
            <v>ADMINISTRATIVE &amp; MANAGEMENT EXPENSES</v>
          </cell>
        </row>
      </sheetData>
      <sheetData sheetId="2030">
        <row r="214">
          <cell r="A214" t="str">
            <v>ADMINISTRATIVE &amp; MANAGEMENT EXPENSES</v>
          </cell>
        </row>
      </sheetData>
      <sheetData sheetId="2031">
        <row r="214">
          <cell r="A214" t="str">
            <v>ADMINISTRATIVE &amp; MANAGEMENT EXPENSES</v>
          </cell>
        </row>
      </sheetData>
      <sheetData sheetId="2032">
        <row r="214">
          <cell r="A214" t="str">
            <v>ADMINISTRATIVE &amp; MANAGEMENT EXPENSES</v>
          </cell>
        </row>
      </sheetData>
      <sheetData sheetId="2033">
        <row r="214">
          <cell r="A214" t="str">
            <v>ADMINISTRATIVE &amp; MANAGEMENT EXPENSES</v>
          </cell>
        </row>
      </sheetData>
      <sheetData sheetId="2034">
        <row r="214">
          <cell r="A214" t="str">
            <v>ADMINISTRATIVE &amp; MANAGEMENT EXPENSES</v>
          </cell>
        </row>
      </sheetData>
      <sheetData sheetId="2035">
        <row r="214">
          <cell r="A214" t="str">
            <v>ADMINISTRATIVE &amp; MANAGEMENT EXPENSES</v>
          </cell>
        </row>
      </sheetData>
      <sheetData sheetId="2036">
        <row r="214">
          <cell r="A214" t="str">
            <v>ADMINISTRATIVE &amp; MANAGEMENT EXPENSES</v>
          </cell>
        </row>
      </sheetData>
      <sheetData sheetId="2037">
        <row r="214">
          <cell r="A214" t="str">
            <v>ADMINISTRATIVE &amp; MANAGEMENT EXPENSES</v>
          </cell>
        </row>
      </sheetData>
      <sheetData sheetId="2038">
        <row r="214">
          <cell r="A214" t="str">
            <v>ADMINISTRATIVE &amp; MANAGEMENT EXPENSES</v>
          </cell>
        </row>
      </sheetData>
      <sheetData sheetId="2039">
        <row r="214">
          <cell r="A214" t="str">
            <v>ADMINISTRATIVE &amp; MANAGEMENT EXPENSES</v>
          </cell>
        </row>
      </sheetData>
      <sheetData sheetId="2040">
        <row r="214">
          <cell r="A214" t="str">
            <v>ADMINISTRATIVE &amp; MANAGEMENT EXPENSES</v>
          </cell>
        </row>
      </sheetData>
      <sheetData sheetId="2041">
        <row r="214">
          <cell r="A214" t="str">
            <v>ADMINISTRATIVE &amp; MANAGEMENT EXPENSES</v>
          </cell>
        </row>
      </sheetData>
      <sheetData sheetId="2042">
        <row r="214">
          <cell r="A214" t="str">
            <v>ADMINISTRATIVE &amp; MANAGEMENT EXPENSES</v>
          </cell>
        </row>
      </sheetData>
      <sheetData sheetId="2043">
        <row r="214">
          <cell r="A214" t="str">
            <v>ADMINISTRATIVE &amp; MANAGEMENT EXPENSES</v>
          </cell>
        </row>
      </sheetData>
      <sheetData sheetId="2044">
        <row r="214">
          <cell r="A214" t="str">
            <v>ADMINISTRATIVE &amp; MANAGEMENT EXPENSES</v>
          </cell>
        </row>
      </sheetData>
      <sheetData sheetId="2045">
        <row r="214">
          <cell r="A214" t="str">
            <v>ADMINISTRATIVE &amp; MANAGEMENT EXPENSES</v>
          </cell>
        </row>
      </sheetData>
      <sheetData sheetId="2046">
        <row r="214">
          <cell r="A214" t="str">
            <v>ADMINISTRATIVE &amp; MANAGEMENT EXPENSES</v>
          </cell>
        </row>
      </sheetData>
      <sheetData sheetId="2047">
        <row r="214">
          <cell r="A214" t="str">
            <v>ADMINISTRATIVE &amp; MANAGEMENT EXPENSES</v>
          </cell>
        </row>
      </sheetData>
      <sheetData sheetId="2048">
        <row r="214">
          <cell r="A214" t="str">
            <v>ADMINISTRATIVE &amp; MANAGEMENT EXPENSES</v>
          </cell>
        </row>
      </sheetData>
      <sheetData sheetId="2049">
        <row r="214">
          <cell r="A214" t="str">
            <v>ADMINISTRATIVE &amp; MANAGEMENT EXPENSES</v>
          </cell>
        </row>
      </sheetData>
      <sheetData sheetId="2050">
        <row r="214">
          <cell r="A214" t="str">
            <v>ADMINISTRATIVE &amp; MANAGEMENT EXPENSES</v>
          </cell>
        </row>
      </sheetData>
      <sheetData sheetId="2051">
        <row r="214">
          <cell r="A214" t="str">
            <v>ADMINISTRATIVE &amp; MANAGEMENT EXPENSES</v>
          </cell>
        </row>
      </sheetData>
      <sheetData sheetId="2052">
        <row r="214">
          <cell r="A214" t="str">
            <v>ADMINISTRATIVE &amp; MANAGEMENT EXPENSES</v>
          </cell>
        </row>
      </sheetData>
      <sheetData sheetId="2053">
        <row r="214">
          <cell r="A214" t="str">
            <v>ADMINISTRATIVE &amp; MANAGEMENT EXPENSES</v>
          </cell>
        </row>
      </sheetData>
      <sheetData sheetId="2054">
        <row r="214">
          <cell r="A214" t="str">
            <v>ADMINISTRATIVE &amp; MANAGEMENT EXPENSES</v>
          </cell>
        </row>
      </sheetData>
      <sheetData sheetId="2055">
        <row r="214">
          <cell r="A214" t="str">
            <v>ADMINISTRATIVE &amp; MANAGEMENT EXPENSES</v>
          </cell>
        </row>
      </sheetData>
      <sheetData sheetId="2056">
        <row r="214">
          <cell r="A214" t="str">
            <v>ADMINISTRATIVE &amp; MANAGEMENT EXPENSES</v>
          </cell>
        </row>
      </sheetData>
      <sheetData sheetId="2057">
        <row r="214">
          <cell r="A214" t="str">
            <v>ADMINISTRATIVE &amp; MANAGEMENT EXPENSES</v>
          </cell>
        </row>
      </sheetData>
      <sheetData sheetId="2058">
        <row r="214">
          <cell r="A214" t="str">
            <v>ADMINISTRATIVE &amp; MANAGEMENT EXPENSES</v>
          </cell>
        </row>
      </sheetData>
      <sheetData sheetId="2059">
        <row r="214">
          <cell r="A214" t="str">
            <v>ADMINISTRATIVE &amp; MANAGEMENT EXPENSES</v>
          </cell>
        </row>
      </sheetData>
      <sheetData sheetId="2060">
        <row r="214">
          <cell r="A214" t="str">
            <v>ADMINISTRATIVE &amp; MANAGEMENT EXPENSES</v>
          </cell>
        </row>
      </sheetData>
      <sheetData sheetId="2061">
        <row r="214">
          <cell r="A214" t="str">
            <v>ADMINISTRATIVE &amp; MANAGEMENT EXPENSES</v>
          </cell>
        </row>
      </sheetData>
      <sheetData sheetId="2062">
        <row r="214">
          <cell r="A214" t="str">
            <v>ADMINISTRATIVE &amp; MANAGEMENT EXPENSES</v>
          </cell>
        </row>
      </sheetData>
      <sheetData sheetId="2063">
        <row r="214">
          <cell r="A214" t="str">
            <v>ADMINISTRATIVE &amp; MANAGEMENT EXPENSES</v>
          </cell>
        </row>
      </sheetData>
      <sheetData sheetId="2064">
        <row r="214">
          <cell r="A214" t="str">
            <v>ADMINISTRATIVE &amp; MANAGEMENT EXPENSES</v>
          </cell>
        </row>
      </sheetData>
      <sheetData sheetId="2065">
        <row r="214">
          <cell r="A214" t="str">
            <v>ADMINISTRATIVE &amp; MANAGEMENT EXPENSES</v>
          </cell>
        </row>
      </sheetData>
      <sheetData sheetId="2066">
        <row r="214">
          <cell r="A214" t="str">
            <v>ADMINISTRATIVE &amp; MANAGEMENT EXPENSES</v>
          </cell>
        </row>
      </sheetData>
      <sheetData sheetId="2067">
        <row r="214">
          <cell r="A214" t="str">
            <v>ADMINISTRATIVE &amp; MANAGEMENT EXPENSES</v>
          </cell>
        </row>
      </sheetData>
      <sheetData sheetId="2068">
        <row r="214">
          <cell r="A214" t="str">
            <v>ADMINISTRATIVE &amp; MANAGEMENT EXPENSES</v>
          </cell>
        </row>
      </sheetData>
      <sheetData sheetId="2069">
        <row r="214">
          <cell r="A214" t="str">
            <v>ADMINISTRATIVE &amp; MANAGEMENT EXPENSES</v>
          </cell>
        </row>
      </sheetData>
      <sheetData sheetId="2070">
        <row r="214">
          <cell r="A214" t="str">
            <v>ADMINISTRATIVE &amp; MANAGEMENT EXPENSES</v>
          </cell>
        </row>
      </sheetData>
      <sheetData sheetId="2071">
        <row r="214">
          <cell r="A214" t="str">
            <v>ADMINISTRATIVE &amp; MANAGEMENT EXPENSES</v>
          </cell>
        </row>
      </sheetData>
      <sheetData sheetId="2072">
        <row r="214">
          <cell r="A214" t="str">
            <v>ADMINISTRATIVE &amp; MANAGEMENT EXPENSES</v>
          </cell>
        </row>
      </sheetData>
      <sheetData sheetId="2073">
        <row r="214">
          <cell r="A214" t="str">
            <v>ADMINISTRATIVE &amp; MANAGEMENT EXPENSES</v>
          </cell>
        </row>
      </sheetData>
      <sheetData sheetId="2074">
        <row r="214">
          <cell r="A214" t="str">
            <v>ADMINISTRATIVE &amp; MANAGEMENT EXPENSES</v>
          </cell>
        </row>
      </sheetData>
      <sheetData sheetId="2075">
        <row r="214">
          <cell r="A214" t="str">
            <v>ADMINISTRATIVE &amp; MANAGEMENT EXPENSES</v>
          </cell>
        </row>
      </sheetData>
      <sheetData sheetId="2076">
        <row r="214">
          <cell r="A214" t="str">
            <v>ADMINISTRATIVE &amp; MANAGEMENT EXPENSES</v>
          </cell>
        </row>
      </sheetData>
      <sheetData sheetId="2077">
        <row r="214">
          <cell r="A214" t="str">
            <v>ADMINISTRATIVE &amp; MANAGEMENT EXPENSES</v>
          </cell>
        </row>
      </sheetData>
      <sheetData sheetId="2078">
        <row r="214">
          <cell r="A214" t="str">
            <v>ADMINISTRATIVE &amp; MANAGEMENT EXPENSES</v>
          </cell>
        </row>
      </sheetData>
      <sheetData sheetId="2079">
        <row r="214">
          <cell r="A214" t="str">
            <v>ADMINISTRATIVE &amp; MANAGEMENT EXPENSES</v>
          </cell>
        </row>
      </sheetData>
      <sheetData sheetId="2080">
        <row r="214">
          <cell r="A214" t="str">
            <v>ADMINISTRATIVE &amp; MANAGEMENT EXPENSES</v>
          </cell>
        </row>
      </sheetData>
      <sheetData sheetId="2081">
        <row r="214">
          <cell r="A214" t="str">
            <v>ADMINISTRATIVE &amp; MANAGEMENT EXPENSES</v>
          </cell>
        </row>
      </sheetData>
      <sheetData sheetId="2082">
        <row r="214">
          <cell r="A214" t="str">
            <v>ADMINISTRATIVE &amp; MANAGEMENT EXPENSES</v>
          </cell>
        </row>
      </sheetData>
      <sheetData sheetId="2083">
        <row r="214">
          <cell r="A214" t="str">
            <v>ADMINISTRATIVE &amp; MANAGEMENT EXPENSES</v>
          </cell>
        </row>
      </sheetData>
      <sheetData sheetId="2084">
        <row r="214">
          <cell r="A214" t="str">
            <v>ADMINISTRATIVE &amp; MANAGEMENT EXPENSES</v>
          </cell>
        </row>
      </sheetData>
      <sheetData sheetId="2085">
        <row r="214">
          <cell r="A214" t="str">
            <v>ADMINISTRATIVE &amp; MANAGEMENT EXPENSES</v>
          </cell>
        </row>
      </sheetData>
      <sheetData sheetId="2086">
        <row r="214">
          <cell r="A214" t="str">
            <v>ADMINISTRATIVE &amp; MANAGEMENT EXPENSES</v>
          </cell>
        </row>
      </sheetData>
      <sheetData sheetId="2087">
        <row r="214">
          <cell r="A214" t="str">
            <v>ADMINISTRATIVE &amp; MANAGEMENT EXPENSES</v>
          </cell>
        </row>
      </sheetData>
      <sheetData sheetId="2088">
        <row r="214">
          <cell r="A214" t="str">
            <v>ADMINISTRATIVE &amp; MANAGEMENT EXPENSES</v>
          </cell>
        </row>
      </sheetData>
      <sheetData sheetId="2089">
        <row r="214">
          <cell r="A214" t="str">
            <v>ADMINISTRATIVE &amp; MANAGEMENT EXPENSES</v>
          </cell>
        </row>
      </sheetData>
      <sheetData sheetId="2090">
        <row r="214">
          <cell r="A214" t="str">
            <v>ADMINISTRATIVE &amp; MANAGEMENT EXPENSES</v>
          </cell>
        </row>
      </sheetData>
      <sheetData sheetId="2091">
        <row r="214">
          <cell r="A214" t="str">
            <v>ADMINISTRATIVE &amp; MANAGEMENT EXPENSES</v>
          </cell>
        </row>
      </sheetData>
      <sheetData sheetId="2092">
        <row r="214">
          <cell r="A214" t="str">
            <v>ADMINISTRATIVE &amp; MANAGEMENT EXPENSES</v>
          </cell>
        </row>
      </sheetData>
      <sheetData sheetId="2093">
        <row r="214">
          <cell r="A214" t="str">
            <v>ADMINISTRATIVE &amp; MANAGEMENT EXPENSES</v>
          </cell>
        </row>
      </sheetData>
      <sheetData sheetId="2094">
        <row r="214">
          <cell r="A214" t="str">
            <v>ADMINISTRATIVE &amp; MANAGEMENT EXPENSES</v>
          </cell>
        </row>
      </sheetData>
      <sheetData sheetId="2095">
        <row r="214">
          <cell r="A214" t="str">
            <v>ADMINISTRATIVE &amp; MANAGEMENT EXPENSES</v>
          </cell>
        </row>
      </sheetData>
      <sheetData sheetId="2096">
        <row r="214">
          <cell r="A214" t="str">
            <v>ADMINISTRATIVE &amp; MANAGEMENT EXPENSES</v>
          </cell>
        </row>
      </sheetData>
      <sheetData sheetId="2097">
        <row r="214">
          <cell r="A214" t="str">
            <v>ADMINISTRATIVE &amp; MANAGEMENT EXPENSES</v>
          </cell>
        </row>
      </sheetData>
      <sheetData sheetId="2098">
        <row r="214">
          <cell r="A214" t="str">
            <v>ADMINISTRATIVE &amp; MANAGEMENT EXPENSES</v>
          </cell>
        </row>
      </sheetData>
      <sheetData sheetId="2099">
        <row r="214">
          <cell r="A214" t="str">
            <v>ADMINISTRATIVE &amp; MANAGEMENT EXPENSES</v>
          </cell>
        </row>
      </sheetData>
      <sheetData sheetId="2100">
        <row r="214">
          <cell r="A214" t="str">
            <v>ADMINISTRATIVE &amp; MANAGEMENT EXPENSES</v>
          </cell>
        </row>
      </sheetData>
      <sheetData sheetId="2101">
        <row r="214">
          <cell r="A214" t="str">
            <v>ADMINISTRATIVE &amp; MANAGEMENT EXPENSES</v>
          </cell>
        </row>
      </sheetData>
      <sheetData sheetId="2102">
        <row r="214">
          <cell r="A214" t="str">
            <v>ADMINISTRATIVE &amp; MANAGEMENT EXPENSES</v>
          </cell>
        </row>
      </sheetData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>
        <row r="214">
          <cell r="A214" t="str">
            <v>ADMINISTRATIVE &amp; MANAGEMENT EXPENSES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>
        <row r="214">
          <cell r="A214" t="str">
            <v>ADMINISTRATIVE &amp; MANAGEMENT EXPENSES</v>
          </cell>
        </row>
      </sheetData>
      <sheetData sheetId="2223">
        <row r="214">
          <cell r="A214" t="str">
            <v>ADMINISTRATIVE &amp; MANAGEMENT EXPENSES</v>
          </cell>
        </row>
      </sheetData>
      <sheetData sheetId="2224" refreshError="1"/>
      <sheetData sheetId="2225" refreshError="1"/>
      <sheetData sheetId="2226" refreshError="1"/>
      <sheetData sheetId="2227">
        <row r="214">
          <cell r="A214" t="str">
            <v>ADMINISTRATIVE &amp; MANAGEMENT EXPENSES</v>
          </cell>
        </row>
      </sheetData>
      <sheetData sheetId="2228">
        <row r="214">
          <cell r="A214" t="str">
            <v>ADMINISTRATIVE &amp; MANAGEMENT EXPENSES</v>
          </cell>
        </row>
      </sheetData>
      <sheetData sheetId="2229">
        <row r="214">
          <cell r="A214" t="str">
            <v>ADMINISTRATIVE &amp; MANAGEMENT EXPENSES</v>
          </cell>
        </row>
      </sheetData>
      <sheetData sheetId="2230">
        <row r="214">
          <cell r="A214" t="str">
            <v>ADMINISTRATIVE &amp; MANAGEMENT EXPENSES</v>
          </cell>
        </row>
      </sheetData>
      <sheetData sheetId="2231">
        <row r="214">
          <cell r="A214" t="str">
            <v>ADMINISTRATIVE &amp; MANAGEMENT EXPENSES</v>
          </cell>
        </row>
      </sheetData>
      <sheetData sheetId="2232">
        <row r="214">
          <cell r="A214" t="str">
            <v>ADMINISTRATIVE &amp; MANAGEMENT EXPENSES</v>
          </cell>
        </row>
      </sheetData>
      <sheetData sheetId="2233">
        <row r="214">
          <cell r="A214" t="str">
            <v>ADMINISTRATIVE &amp; MANAGEMENT EXPENSES</v>
          </cell>
        </row>
      </sheetData>
      <sheetData sheetId="2234">
        <row r="214">
          <cell r="A214" t="str">
            <v>ADMINISTRATIVE &amp; MANAGEMENT EXPENSES</v>
          </cell>
        </row>
      </sheetData>
      <sheetData sheetId="2235">
        <row r="214">
          <cell r="A214" t="str">
            <v>ADMINISTRATIVE &amp; MANAGEMENT EXPENSES</v>
          </cell>
        </row>
      </sheetData>
      <sheetData sheetId="2236">
        <row r="214">
          <cell r="A214" t="str">
            <v>ADMINISTRATIVE &amp; MANAGEMENT EXPENSES</v>
          </cell>
        </row>
      </sheetData>
      <sheetData sheetId="2237">
        <row r="214">
          <cell r="A214" t="str">
            <v>ADMINISTRATIVE &amp; MANAGEMENT EXPENSES</v>
          </cell>
        </row>
      </sheetData>
      <sheetData sheetId="2238">
        <row r="214">
          <cell r="A214" t="str">
            <v>ADMINISTRATIVE &amp; MANAGEMENT EXPENSES</v>
          </cell>
        </row>
      </sheetData>
      <sheetData sheetId="2239">
        <row r="214">
          <cell r="A214" t="str">
            <v>ADMINISTRATIVE &amp; MANAGEMENT EXPENSES</v>
          </cell>
        </row>
      </sheetData>
      <sheetData sheetId="2240">
        <row r="214">
          <cell r="A214" t="str">
            <v>ADMINISTRATIVE &amp; MANAGEMENT EXPENSES</v>
          </cell>
        </row>
      </sheetData>
      <sheetData sheetId="2241">
        <row r="214">
          <cell r="A214" t="str">
            <v>ADMINISTRATIVE &amp; MANAGEMENT EXPENSES</v>
          </cell>
        </row>
      </sheetData>
      <sheetData sheetId="2242">
        <row r="214">
          <cell r="A214" t="str">
            <v>ADMINISTRATIVE &amp; MANAGEMENT EXPENSES</v>
          </cell>
        </row>
      </sheetData>
      <sheetData sheetId="2243">
        <row r="214">
          <cell r="A214" t="str">
            <v>ADMINISTRATIVE &amp; MANAGEMENT EXPENSES</v>
          </cell>
        </row>
      </sheetData>
      <sheetData sheetId="2244">
        <row r="214">
          <cell r="A214" t="str">
            <v>ADMINISTRATIVE &amp; MANAGEMENT EXPENSES</v>
          </cell>
        </row>
      </sheetData>
      <sheetData sheetId="2245">
        <row r="214">
          <cell r="A214" t="str">
            <v>ADMINISTRATIVE &amp; MANAGEMENT EXPENSES</v>
          </cell>
        </row>
      </sheetData>
      <sheetData sheetId="2246">
        <row r="214">
          <cell r="A214" t="str">
            <v>ADMINISTRATIVE &amp; MANAGEMENT EXPENSES</v>
          </cell>
        </row>
      </sheetData>
      <sheetData sheetId="2247">
        <row r="214">
          <cell r="A214" t="str">
            <v>ADMINISTRATIVE &amp; MANAGEMENT EXPENSES</v>
          </cell>
        </row>
      </sheetData>
      <sheetData sheetId="2248">
        <row r="214">
          <cell r="A214" t="str">
            <v>ADMINISTRATIVE &amp; MANAGEMENT EXPENSES</v>
          </cell>
        </row>
      </sheetData>
      <sheetData sheetId="2249">
        <row r="214">
          <cell r="A214" t="str">
            <v>ADMINISTRATIVE &amp; MANAGEMENT EXPENSES</v>
          </cell>
        </row>
      </sheetData>
      <sheetData sheetId="2250">
        <row r="214">
          <cell r="A214" t="str">
            <v>ADMINISTRATIVE &amp; MANAGEMENT EXPENSES</v>
          </cell>
        </row>
      </sheetData>
      <sheetData sheetId="2251">
        <row r="214">
          <cell r="A214" t="str">
            <v>ADMINISTRATIVE &amp; MANAGEMENT EXPENSES</v>
          </cell>
        </row>
      </sheetData>
      <sheetData sheetId="2252">
        <row r="214">
          <cell r="A214" t="str">
            <v>ADMINISTRATIVE &amp; MANAGEMENT EXPENSES</v>
          </cell>
        </row>
      </sheetData>
      <sheetData sheetId="2253">
        <row r="214">
          <cell r="A214" t="str">
            <v>ADMINISTRATIVE &amp; MANAGEMENT EXPENSES</v>
          </cell>
        </row>
      </sheetData>
      <sheetData sheetId="2254">
        <row r="214">
          <cell r="A214" t="str">
            <v>ADMINISTRATIVE &amp; MANAGEMENT EXPENSES</v>
          </cell>
        </row>
      </sheetData>
      <sheetData sheetId="2255">
        <row r="214">
          <cell r="A214" t="str">
            <v>ADMINISTRATIVE &amp; MANAGEMENT EXPENSES</v>
          </cell>
        </row>
      </sheetData>
      <sheetData sheetId="2256">
        <row r="214">
          <cell r="A214" t="str">
            <v>ADMINISTRATIVE &amp; MANAGEMENT EXPENSES</v>
          </cell>
        </row>
      </sheetData>
      <sheetData sheetId="2257">
        <row r="214">
          <cell r="A214" t="str">
            <v>ADMINISTRATIVE &amp; MANAGEMENT EXPENSES</v>
          </cell>
        </row>
      </sheetData>
      <sheetData sheetId="2258">
        <row r="214">
          <cell r="A214" t="str">
            <v>ADMINISTRATIVE &amp; MANAGEMENT EXPENSES</v>
          </cell>
        </row>
      </sheetData>
      <sheetData sheetId="2259">
        <row r="214">
          <cell r="A214" t="str">
            <v>ADMINISTRATIVE &amp; MANAGEMENT EXPENSES</v>
          </cell>
        </row>
      </sheetData>
      <sheetData sheetId="2260">
        <row r="214">
          <cell r="A214" t="str">
            <v>ADMINISTRATIVE &amp; MANAGEMENT EXPENSES</v>
          </cell>
        </row>
      </sheetData>
      <sheetData sheetId="2261">
        <row r="214">
          <cell r="A214" t="str">
            <v>ADMINISTRATIVE &amp; MANAGEMENT EXPENSES</v>
          </cell>
        </row>
      </sheetData>
      <sheetData sheetId="2262">
        <row r="214">
          <cell r="A214" t="str">
            <v>ADMINISTRATIVE &amp; MANAGEMENT EXPENSES</v>
          </cell>
        </row>
      </sheetData>
      <sheetData sheetId="2263">
        <row r="214">
          <cell r="A214" t="str">
            <v>ADMINISTRATIVE &amp; MANAGEMENT EXPENSES</v>
          </cell>
        </row>
      </sheetData>
      <sheetData sheetId="2264">
        <row r="214">
          <cell r="A214" t="str">
            <v>ADMINISTRATIVE &amp; MANAGEMENT EXPENSES</v>
          </cell>
        </row>
      </sheetData>
      <sheetData sheetId="2265">
        <row r="214">
          <cell r="A214" t="str">
            <v>ADMINISTRATIVE &amp; MANAGEMENT EXPENSES</v>
          </cell>
        </row>
      </sheetData>
      <sheetData sheetId="2266">
        <row r="214">
          <cell r="A214" t="str">
            <v>ADMINISTRATIVE &amp; MANAGEMENT EXPENSES</v>
          </cell>
        </row>
      </sheetData>
      <sheetData sheetId="2267">
        <row r="214">
          <cell r="A214" t="str">
            <v>ADMINISTRATIVE &amp; MANAGEMENT EXPENSES</v>
          </cell>
        </row>
      </sheetData>
      <sheetData sheetId="2268">
        <row r="214">
          <cell r="A214" t="str">
            <v>ADMINISTRATIVE &amp; MANAGEMENT EXPENSES</v>
          </cell>
        </row>
      </sheetData>
      <sheetData sheetId="2269">
        <row r="214">
          <cell r="A214" t="str">
            <v>ADMINISTRATIVE &amp; MANAGEMENT EXPENSES</v>
          </cell>
        </row>
      </sheetData>
      <sheetData sheetId="2270">
        <row r="214">
          <cell r="A214" t="str">
            <v>ADMINISTRATIVE &amp; MANAGEMENT EXPENSES</v>
          </cell>
        </row>
      </sheetData>
      <sheetData sheetId="2271">
        <row r="214">
          <cell r="A214" t="str">
            <v>ADMINISTRATIVE &amp; MANAGEMENT EXPENSES</v>
          </cell>
        </row>
      </sheetData>
      <sheetData sheetId="2272">
        <row r="214">
          <cell r="A214" t="str">
            <v>ADMINISTRATIVE &amp; MANAGEMENT EXPENSES</v>
          </cell>
        </row>
      </sheetData>
      <sheetData sheetId="2273">
        <row r="214">
          <cell r="A214" t="str">
            <v>ADMINISTRATIVE &amp; MANAGEMENT EXPENSES</v>
          </cell>
        </row>
      </sheetData>
      <sheetData sheetId="2274">
        <row r="214">
          <cell r="A214" t="str">
            <v>ADMINISTRATIVE &amp; MANAGEMENT EXPENSES</v>
          </cell>
        </row>
      </sheetData>
      <sheetData sheetId="2275">
        <row r="214">
          <cell r="A214" t="str">
            <v>ADMINISTRATIVE &amp; MANAGEMENT EXPENSES</v>
          </cell>
        </row>
      </sheetData>
      <sheetData sheetId="2276">
        <row r="214">
          <cell r="A214" t="str">
            <v>ADMINISTRATIVE &amp; MANAGEMENT EXPENSES</v>
          </cell>
        </row>
      </sheetData>
      <sheetData sheetId="2277">
        <row r="214">
          <cell r="A214" t="str">
            <v>ADMINISTRATIVE &amp; MANAGEMENT EXPENSES</v>
          </cell>
        </row>
      </sheetData>
      <sheetData sheetId="2278">
        <row r="214">
          <cell r="A214" t="str">
            <v>ADMINISTRATIVE &amp; MANAGEMENT EXPENSES</v>
          </cell>
        </row>
      </sheetData>
      <sheetData sheetId="2279">
        <row r="214">
          <cell r="A214" t="str">
            <v>ADMINISTRATIVE &amp; MANAGEMENT EXPENSES</v>
          </cell>
        </row>
      </sheetData>
      <sheetData sheetId="2280">
        <row r="214">
          <cell r="A214" t="str">
            <v>ADMINISTRATIVE &amp; MANAGEMENT EXPENSES</v>
          </cell>
        </row>
      </sheetData>
      <sheetData sheetId="2281">
        <row r="214">
          <cell r="A214" t="str">
            <v>ADMINISTRATIVE &amp; MANAGEMENT EXPENSES</v>
          </cell>
        </row>
      </sheetData>
      <sheetData sheetId="2282">
        <row r="214">
          <cell r="A214" t="str">
            <v>ADMINISTRATIVE &amp; MANAGEMENT EXPENSES</v>
          </cell>
        </row>
      </sheetData>
      <sheetData sheetId="2283">
        <row r="214">
          <cell r="A214" t="str">
            <v>ADMINISTRATIVE &amp; MANAGEMENT EXPENSES</v>
          </cell>
        </row>
      </sheetData>
      <sheetData sheetId="2284">
        <row r="214">
          <cell r="A214" t="str">
            <v>ADMINISTRATIVE &amp; MANAGEMENT EXPENSES</v>
          </cell>
        </row>
      </sheetData>
      <sheetData sheetId="2285">
        <row r="214">
          <cell r="A214" t="str">
            <v>ADMINISTRATIVE &amp; MANAGEMENT EXPENSES</v>
          </cell>
        </row>
      </sheetData>
      <sheetData sheetId="2286">
        <row r="214">
          <cell r="A214" t="str">
            <v>ADMINISTRATIVE &amp; MANAGEMENT EXPENSES</v>
          </cell>
        </row>
      </sheetData>
      <sheetData sheetId="2287">
        <row r="214">
          <cell r="A214" t="str">
            <v>ADMINISTRATIVE &amp; MANAGEMENT EXPENSES</v>
          </cell>
        </row>
      </sheetData>
      <sheetData sheetId="2288">
        <row r="214">
          <cell r="A214" t="str">
            <v>ADMINISTRATIVE &amp; MANAGEMENT EXPENSES</v>
          </cell>
        </row>
      </sheetData>
      <sheetData sheetId="2289">
        <row r="214">
          <cell r="A214" t="str">
            <v>ADMINISTRATIVE &amp; MANAGEMENT EXPENSES</v>
          </cell>
        </row>
      </sheetData>
      <sheetData sheetId="2290">
        <row r="214">
          <cell r="A214" t="str">
            <v>ADMINISTRATIVE &amp; MANAGEMENT EXPENSES</v>
          </cell>
        </row>
      </sheetData>
      <sheetData sheetId="2291">
        <row r="214">
          <cell r="A214" t="str">
            <v>ADMINISTRATIVE &amp; MANAGEMENT EXPENSES</v>
          </cell>
        </row>
      </sheetData>
      <sheetData sheetId="2292">
        <row r="214">
          <cell r="A214" t="str">
            <v>ADMINISTRATIVE &amp; MANAGEMENT EXPENSES</v>
          </cell>
        </row>
      </sheetData>
      <sheetData sheetId="2293">
        <row r="214">
          <cell r="A214" t="str">
            <v>ADMINISTRATIVE &amp; MANAGEMENT EXPENSES</v>
          </cell>
        </row>
      </sheetData>
      <sheetData sheetId="2294">
        <row r="214">
          <cell r="A214" t="str">
            <v>ADMINISTRATIVE &amp; MANAGEMENT EXPENSES</v>
          </cell>
        </row>
      </sheetData>
      <sheetData sheetId="2295">
        <row r="214">
          <cell r="A214" t="str">
            <v>ADMINISTRATIVE &amp; MANAGEMENT EXPENSES</v>
          </cell>
        </row>
      </sheetData>
      <sheetData sheetId="2296">
        <row r="214">
          <cell r="A214" t="str">
            <v>ADMINISTRATIVE &amp; MANAGEMENT EXPENSES</v>
          </cell>
        </row>
      </sheetData>
      <sheetData sheetId="2297">
        <row r="214">
          <cell r="A214" t="str">
            <v>ADMINISTRATIVE &amp; MANAGEMENT EXPENSES</v>
          </cell>
        </row>
      </sheetData>
      <sheetData sheetId="2298">
        <row r="214">
          <cell r="A214" t="str">
            <v>ADMINISTRATIVE &amp; MANAGEMENT EXPENSES</v>
          </cell>
        </row>
      </sheetData>
      <sheetData sheetId="2299">
        <row r="214">
          <cell r="A214" t="str">
            <v>ADMINISTRATIVE &amp; MANAGEMENT EXPENSES</v>
          </cell>
        </row>
      </sheetData>
      <sheetData sheetId="2300">
        <row r="214">
          <cell r="A214" t="str">
            <v>ADMINISTRATIVE &amp; MANAGEMENT EXPENSES</v>
          </cell>
        </row>
      </sheetData>
      <sheetData sheetId="2301" refreshError="1"/>
      <sheetData sheetId="2302" refreshError="1"/>
      <sheetData sheetId="2303" refreshError="1"/>
      <sheetData sheetId="2304" refreshError="1"/>
      <sheetData sheetId="2305">
        <row r="214">
          <cell r="A214" t="str">
            <v>ADMINISTRATIVE &amp; MANAGEMENT EXPENSES</v>
          </cell>
        </row>
      </sheetData>
      <sheetData sheetId="2306">
        <row r="214">
          <cell r="A214" t="str">
            <v>ADMINISTRATIVE &amp; MANAGEMENT EXPENSES</v>
          </cell>
        </row>
      </sheetData>
      <sheetData sheetId="2307">
        <row r="214">
          <cell r="A214" t="str">
            <v>ADMINISTRATIVE &amp; MANAGEMENT EXPENSES</v>
          </cell>
        </row>
      </sheetData>
      <sheetData sheetId="2308">
        <row r="214">
          <cell r="A214" t="str">
            <v>ADMINISTRATIVE &amp; MANAGEMENT EXPENSES</v>
          </cell>
        </row>
      </sheetData>
      <sheetData sheetId="2309">
        <row r="214">
          <cell r="A214" t="str">
            <v>ADMINISTRATIVE &amp; MANAGEMENT EXPENSES</v>
          </cell>
        </row>
      </sheetData>
      <sheetData sheetId="2310">
        <row r="214">
          <cell r="A214" t="str">
            <v>ADMINISTRATIVE &amp; MANAGEMENT EXPENSES</v>
          </cell>
        </row>
      </sheetData>
      <sheetData sheetId="2311">
        <row r="214">
          <cell r="A214" t="str">
            <v>ADMINISTRATIVE &amp; MANAGEMENT EXPENSES</v>
          </cell>
        </row>
      </sheetData>
      <sheetData sheetId="2312">
        <row r="214">
          <cell r="A214" t="str">
            <v>ADMINISTRATIVE &amp; MANAGEMENT EXPENSES</v>
          </cell>
        </row>
      </sheetData>
      <sheetData sheetId="2313">
        <row r="214">
          <cell r="A214" t="str">
            <v>ADMINISTRATIVE &amp; MANAGEMENT EXPENSES</v>
          </cell>
        </row>
      </sheetData>
      <sheetData sheetId="2314">
        <row r="214">
          <cell r="A214" t="str">
            <v>ADMINISTRATIVE &amp; MANAGEMENT EXPENSES</v>
          </cell>
        </row>
      </sheetData>
      <sheetData sheetId="2315">
        <row r="214">
          <cell r="A214" t="str">
            <v>ADMINISTRATIVE &amp; MANAGEMENT EXPENSES</v>
          </cell>
        </row>
      </sheetData>
      <sheetData sheetId="2316">
        <row r="214">
          <cell r="A214" t="str">
            <v>ADMINISTRATIVE &amp; MANAGEMENT EXPENSES</v>
          </cell>
        </row>
      </sheetData>
      <sheetData sheetId="2317">
        <row r="214">
          <cell r="A214" t="str">
            <v>ADMINISTRATIVE &amp; MANAGEMENT EXPENSES</v>
          </cell>
        </row>
      </sheetData>
      <sheetData sheetId="2318">
        <row r="214">
          <cell r="A214" t="str">
            <v>ADMINISTRATIVE &amp; MANAGEMENT EXPENSES</v>
          </cell>
        </row>
      </sheetData>
      <sheetData sheetId="2319">
        <row r="214">
          <cell r="A214" t="str">
            <v>ADMINISTRATIVE &amp; MANAGEMENT EXPENSES</v>
          </cell>
        </row>
      </sheetData>
      <sheetData sheetId="2320">
        <row r="214">
          <cell r="A214" t="str">
            <v>ADMINISTRATIVE &amp; MANAGEMENT EXPENSES</v>
          </cell>
        </row>
      </sheetData>
      <sheetData sheetId="2321">
        <row r="214">
          <cell r="A214" t="str">
            <v>ADMINISTRATIVE &amp; MANAGEMENT EXPENSES</v>
          </cell>
        </row>
      </sheetData>
      <sheetData sheetId="2322">
        <row r="214">
          <cell r="A214" t="str">
            <v>ADMINISTRATIVE &amp; MANAGEMENT EXPENSES</v>
          </cell>
        </row>
      </sheetData>
      <sheetData sheetId="2323">
        <row r="214">
          <cell r="A214" t="str">
            <v>ADMINISTRATIVE &amp; MANAGEMENT EXPENSES</v>
          </cell>
        </row>
      </sheetData>
      <sheetData sheetId="2324">
        <row r="214">
          <cell r="A214" t="str">
            <v>ADMINISTRATIVE &amp; MANAGEMENT EXPENSES</v>
          </cell>
        </row>
      </sheetData>
      <sheetData sheetId="2325">
        <row r="214">
          <cell r="A214" t="str">
            <v>ADMINISTRATIVE &amp; MANAGEMENT EXPENSES</v>
          </cell>
        </row>
      </sheetData>
      <sheetData sheetId="2326">
        <row r="214">
          <cell r="A214" t="str">
            <v>ADMINISTRATIVE &amp; MANAGEMENT EXPENSES</v>
          </cell>
        </row>
      </sheetData>
      <sheetData sheetId="2327">
        <row r="214">
          <cell r="A214" t="str">
            <v>ADMINISTRATIVE &amp; MANAGEMENT EXPENSES</v>
          </cell>
        </row>
      </sheetData>
      <sheetData sheetId="2328">
        <row r="214">
          <cell r="A214" t="str">
            <v>ADMINISTRATIVE &amp; MANAGEMENT EXPENSES</v>
          </cell>
        </row>
      </sheetData>
      <sheetData sheetId="2329">
        <row r="214">
          <cell r="A214" t="str">
            <v>ADMINISTRATIVE &amp; MANAGEMENT EXPENSES</v>
          </cell>
        </row>
      </sheetData>
      <sheetData sheetId="2330">
        <row r="214">
          <cell r="A214" t="str">
            <v>ADMINISTRATIVE &amp; MANAGEMENT EXPENSES</v>
          </cell>
        </row>
      </sheetData>
      <sheetData sheetId="2331">
        <row r="214">
          <cell r="A214" t="str">
            <v>ADMINISTRATIVE &amp; MANAGEMENT EXPENSES</v>
          </cell>
        </row>
      </sheetData>
      <sheetData sheetId="2332">
        <row r="214">
          <cell r="A214" t="str">
            <v>ADMINISTRATIVE &amp; MANAGEMENT EXPENSES</v>
          </cell>
        </row>
      </sheetData>
      <sheetData sheetId="2333">
        <row r="214">
          <cell r="A214" t="str">
            <v>ADMINISTRATIVE &amp; MANAGEMENT EXPENSES</v>
          </cell>
        </row>
      </sheetData>
      <sheetData sheetId="2334">
        <row r="214">
          <cell r="A214" t="str">
            <v>ADMINISTRATIVE &amp; MANAGEMENT EXPENSES</v>
          </cell>
        </row>
      </sheetData>
      <sheetData sheetId="2335">
        <row r="214">
          <cell r="A214" t="str">
            <v>ADMINISTRATIVE &amp; MANAGEMENT EXPENSES</v>
          </cell>
        </row>
      </sheetData>
      <sheetData sheetId="2336">
        <row r="214">
          <cell r="A214" t="str">
            <v>ADMINISTRATIVE &amp; MANAGEMENT EXPENSES</v>
          </cell>
        </row>
      </sheetData>
      <sheetData sheetId="2337">
        <row r="214">
          <cell r="A214" t="str">
            <v>ADMINISTRATIVE &amp; MANAGEMENT EXPENSES</v>
          </cell>
        </row>
      </sheetData>
      <sheetData sheetId="2338">
        <row r="214">
          <cell r="A214" t="str">
            <v>ADMINISTRATIVE &amp; MANAGEMENT EXPENSES</v>
          </cell>
        </row>
      </sheetData>
      <sheetData sheetId="2339">
        <row r="214">
          <cell r="A214" t="str">
            <v>ADMINISTRATIVE &amp; MANAGEMENT EXPENSES</v>
          </cell>
        </row>
      </sheetData>
      <sheetData sheetId="2340">
        <row r="214">
          <cell r="A214" t="str">
            <v>ADMINISTRATIVE &amp; MANAGEMENT EXPENSES</v>
          </cell>
        </row>
      </sheetData>
      <sheetData sheetId="2341">
        <row r="214">
          <cell r="A214" t="str">
            <v>ADMINISTRATIVE &amp; MANAGEMENT EXPENSES</v>
          </cell>
        </row>
      </sheetData>
      <sheetData sheetId="2342">
        <row r="214">
          <cell r="A214" t="str">
            <v>ADMINISTRATIVE &amp; MANAGEMENT EXPENSES</v>
          </cell>
        </row>
      </sheetData>
      <sheetData sheetId="2343">
        <row r="214">
          <cell r="A214" t="str">
            <v>ADMINISTRATIVE &amp; MANAGEMENT EXPENSES</v>
          </cell>
        </row>
      </sheetData>
      <sheetData sheetId="2344">
        <row r="214">
          <cell r="A214" t="str">
            <v>ADMINISTRATIVE &amp; MANAGEMENT EXPENSES</v>
          </cell>
        </row>
      </sheetData>
      <sheetData sheetId="2345">
        <row r="214">
          <cell r="A214" t="str">
            <v>ADMINISTRATIVE &amp; MANAGEMENT EXPENSES</v>
          </cell>
        </row>
      </sheetData>
      <sheetData sheetId="2346">
        <row r="214">
          <cell r="A214" t="str">
            <v>ADMINISTRATIVE &amp; MANAGEMENT EXPENSES</v>
          </cell>
        </row>
      </sheetData>
      <sheetData sheetId="2347">
        <row r="214">
          <cell r="A214" t="str">
            <v>ADMINISTRATIVE &amp; MANAGEMENT EXPENSES</v>
          </cell>
        </row>
      </sheetData>
      <sheetData sheetId="2348" refreshError="1"/>
      <sheetData sheetId="2349" refreshError="1"/>
      <sheetData sheetId="2350">
        <row r="214">
          <cell r="A214" t="str">
            <v>ADMINISTRATIVE &amp; MANAGEMENT EXPENSES</v>
          </cell>
        </row>
      </sheetData>
      <sheetData sheetId="2351">
        <row r="214">
          <cell r="A214" t="str">
            <v>ADMINISTRATIVE &amp; MANAGEMENT EXPENSES</v>
          </cell>
        </row>
      </sheetData>
      <sheetData sheetId="2352">
        <row r="214">
          <cell r="A214" t="str">
            <v>ADMINISTRATIVE &amp; MANAGEMENT EXPENSES</v>
          </cell>
        </row>
      </sheetData>
      <sheetData sheetId="2353">
        <row r="214">
          <cell r="A214" t="str">
            <v>ADMINISTRATIVE &amp; MANAGEMENT EXPENSES</v>
          </cell>
        </row>
      </sheetData>
      <sheetData sheetId="2354">
        <row r="214">
          <cell r="A214" t="str">
            <v>ADMINISTRATIVE &amp; MANAGEMENT EXPENSES</v>
          </cell>
        </row>
      </sheetData>
      <sheetData sheetId="2355">
        <row r="214">
          <cell r="A214" t="str">
            <v>ADMINISTRATIVE &amp; MANAGEMENT EXPENSES</v>
          </cell>
        </row>
      </sheetData>
      <sheetData sheetId="2356">
        <row r="214">
          <cell r="A214" t="str">
            <v>ADMINISTRATIVE &amp; MANAGEMENT EXPENSES</v>
          </cell>
        </row>
      </sheetData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>
        <row r="214">
          <cell r="A214" t="str">
            <v>ADMINISTRATIVE &amp; MANAGEMENT EXPENSES</v>
          </cell>
        </row>
      </sheetData>
      <sheetData sheetId="2373">
        <row r="214">
          <cell r="A214" t="str">
            <v>ADMINISTRATIVE &amp; MANAGEMENT EXPENSES</v>
          </cell>
        </row>
      </sheetData>
      <sheetData sheetId="2374">
        <row r="214">
          <cell r="A214" t="str">
            <v>ADMINISTRATIVE &amp; MANAGEMENT EXPENSES</v>
          </cell>
        </row>
      </sheetData>
      <sheetData sheetId="2375">
        <row r="214">
          <cell r="A214" t="str">
            <v>ADMINISTRATIVE &amp; MANAGEMENT EXPENSES</v>
          </cell>
        </row>
      </sheetData>
      <sheetData sheetId="2376">
        <row r="214">
          <cell r="A214" t="str">
            <v>ADMINISTRATIVE &amp; MANAGEMENT EXPENSES</v>
          </cell>
        </row>
      </sheetData>
      <sheetData sheetId="2377">
        <row r="214">
          <cell r="A214" t="str">
            <v>ADMINISTRATIVE &amp; MANAGEMENT EXPENSES</v>
          </cell>
        </row>
      </sheetData>
      <sheetData sheetId="2378">
        <row r="214">
          <cell r="A214" t="str">
            <v>ADMINISTRATIVE &amp; MANAGEMENT EXPENSES</v>
          </cell>
        </row>
      </sheetData>
      <sheetData sheetId="2379">
        <row r="214">
          <cell r="A214" t="str">
            <v>ADMINISTRATIVE &amp; MANAGEMENT EXPENSES</v>
          </cell>
        </row>
      </sheetData>
      <sheetData sheetId="2380">
        <row r="214">
          <cell r="A214" t="str">
            <v>ADMINISTRATIVE &amp; MANAGEMENT EXPENSES</v>
          </cell>
        </row>
      </sheetData>
      <sheetData sheetId="2381">
        <row r="214">
          <cell r="A214" t="str">
            <v>ADMINISTRATIVE &amp; MANAGEMENT EXPENSES</v>
          </cell>
        </row>
      </sheetData>
      <sheetData sheetId="2382">
        <row r="214">
          <cell r="A214" t="str">
            <v>ADMINISTRATIVE &amp; MANAGEMENT EXPENSES</v>
          </cell>
        </row>
      </sheetData>
      <sheetData sheetId="2383">
        <row r="214">
          <cell r="A214" t="str">
            <v>ADMINISTRATIVE &amp; MANAGEMENT EXPENSES</v>
          </cell>
        </row>
      </sheetData>
      <sheetData sheetId="2384">
        <row r="214">
          <cell r="A214" t="str">
            <v>ADMINISTRATIVE &amp; MANAGEMENT EXPENSES</v>
          </cell>
        </row>
      </sheetData>
      <sheetData sheetId="2385">
        <row r="214">
          <cell r="A214" t="str">
            <v>ADMINISTRATIVE &amp; MANAGEMENT EXPENSES</v>
          </cell>
        </row>
      </sheetData>
      <sheetData sheetId="2386">
        <row r="214">
          <cell r="A214" t="str">
            <v>ADMINISTRATIVE &amp; MANAGEMENT EXPENSES</v>
          </cell>
        </row>
      </sheetData>
      <sheetData sheetId="2387">
        <row r="214">
          <cell r="A214" t="str">
            <v>ADMINISTRATIVE &amp; MANAGEMENT EXPENSES</v>
          </cell>
        </row>
      </sheetData>
      <sheetData sheetId="2388">
        <row r="214">
          <cell r="A214" t="str">
            <v>ADMINISTRATIVE &amp; MANAGEMENT EXPENSES</v>
          </cell>
        </row>
      </sheetData>
      <sheetData sheetId="2389">
        <row r="214">
          <cell r="A214" t="str">
            <v>ADMINISTRATIVE &amp; MANAGEMENT EXPENSES</v>
          </cell>
        </row>
      </sheetData>
      <sheetData sheetId="2390">
        <row r="214">
          <cell r="A214" t="str">
            <v>ADMINISTRATIVE &amp; MANAGEMENT EXPENSES</v>
          </cell>
        </row>
      </sheetData>
      <sheetData sheetId="2391">
        <row r="214">
          <cell r="A214" t="str">
            <v>ADMINISTRATIVE &amp; MANAGEMENT EXPENSES</v>
          </cell>
        </row>
      </sheetData>
      <sheetData sheetId="2392">
        <row r="214">
          <cell r="A214" t="str">
            <v>ADMINISTRATIVE &amp; MANAGEMENT EXPENSES</v>
          </cell>
        </row>
      </sheetData>
      <sheetData sheetId="2393">
        <row r="214">
          <cell r="A214" t="str">
            <v>ADMINISTRATIVE &amp; MANAGEMENT EXPENSES</v>
          </cell>
        </row>
      </sheetData>
      <sheetData sheetId="2394">
        <row r="214">
          <cell r="A214" t="str">
            <v>ADMINISTRATIVE &amp; MANAGEMENT EXPENSES</v>
          </cell>
        </row>
      </sheetData>
      <sheetData sheetId="2395">
        <row r="214">
          <cell r="A214" t="str">
            <v>ADMINISTRATIVE &amp; MANAGEMENT EXPENSES</v>
          </cell>
        </row>
      </sheetData>
      <sheetData sheetId="2396">
        <row r="214">
          <cell r="A214" t="str">
            <v>ADMINISTRATIVE &amp; MANAGEMENT EXPENSES</v>
          </cell>
        </row>
      </sheetData>
      <sheetData sheetId="2397">
        <row r="214">
          <cell r="A214" t="str">
            <v>ADMINISTRATIVE &amp; MANAGEMENT EXPENSES</v>
          </cell>
        </row>
      </sheetData>
      <sheetData sheetId="2398">
        <row r="214">
          <cell r="A214" t="str">
            <v>ADMINISTRATIVE &amp; MANAGEMENT EXPENSES</v>
          </cell>
        </row>
      </sheetData>
      <sheetData sheetId="2399">
        <row r="214">
          <cell r="A214" t="str">
            <v>ADMINISTRATIVE &amp; MANAGEMENT EXPENSES</v>
          </cell>
        </row>
      </sheetData>
      <sheetData sheetId="2400">
        <row r="214">
          <cell r="A214" t="str">
            <v>ADMINISTRATIVE &amp; MANAGEMENT EXPENSES</v>
          </cell>
        </row>
      </sheetData>
      <sheetData sheetId="2401">
        <row r="214">
          <cell r="A214" t="str">
            <v>ADMINISTRATIVE &amp; MANAGEMENT EXPENSES</v>
          </cell>
        </row>
      </sheetData>
      <sheetData sheetId="2402">
        <row r="214">
          <cell r="A214" t="str">
            <v>ADMINISTRATIVE &amp; MANAGEMENT EXPENSES</v>
          </cell>
        </row>
      </sheetData>
      <sheetData sheetId="2403">
        <row r="214">
          <cell r="A214" t="str">
            <v>ADMINISTRATIVE &amp; MANAGEMENT EXPENSES</v>
          </cell>
        </row>
      </sheetData>
      <sheetData sheetId="2404">
        <row r="214">
          <cell r="A214" t="str">
            <v>ADMINISTRATIVE &amp; MANAGEMENT EXPENSES</v>
          </cell>
        </row>
      </sheetData>
      <sheetData sheetId="2405">
        <row r="214">
          <cell r="A214" t="str">
            <v>ADMINISTRATIVE &amp; MANAGEMENT EXPENSES</v>
          </cell>
        </row>
      </sheetData>
      <sheetData sheetId="2406">
        <row r="214">
          <cell r="A214" t="str">
            <v>ADMINISTRATIVE &amp; MANAGEMENT EXPENSES</v>
          </cell>
        </row>
      </sheetData>
      <sheetData sheetId="2407">
        <row r="214">
          <cell r="A214" t="str">
            <v>ADMINISTRATIVE &amp; MANAGEMENT EXPENSES</v>
          </cell>
        </row>
      </sheetData>
      <sheetData sheetId="2408">
        <row r="214">
          <cell r="A214" t="str">
            <v>ADMINISTRATIVE &amp; MANAGEMENT EXPENSES</v>
          </cell>
        </row>
      </sheetData>
      <sheetData sheetId="2409">
        <row r="214">
          <cell r="A214" t="str">
            <v>ADMINISTRATIVE &amp; MANAGEMENT EXPENSES</v>
          </cell>
        </row>
      </sheetData>
      <sheetData sheetId="2410">
        <row r="214">
          <cell r="A214" t="str">
            <v>ADMINISTRATIVE &amp; MANAGEMENT EXPENSES</v>
          </cell>
        </row>
      </sheetData>
      <sheetData sheetId="2411">
        <row r="214">
          <cell r="A214" t="str">
            <v>ADMINISTRATIVE &amp; MANAGEMENT EXPENSES</v>
          </cell>
        </row>
      </sheetData>
      <sheetData sheetId="2412">
        <row r="214">
          <cell r="A214" t="str">
            <v>ADMINISTRATIVE &amp; MANAGEMENT EXPENSES</v>
          </cell>
        </row>
      </sheetData>
      <sheetData sheetId="2413">
        <row r="214">
          <cell r="A214" t="str">
            <v>ADMINISTRATIVE &amp; MANAGEMENT EXPENSES</v>
          </cell>
        </row>
      </sheetData>
      <sheetData sheetId="2414">
        <row r="214">
          <cell r="A214" t="str">
            <v>ADMINISTRATIVE &amp; MANAGEMENT EXPENSES</v>
          </cell>
        </row>
      </sheetData>
      <sheetData sheetId="2415">
        <row r="214">
          <cell r="A214" t="str">
            <v>ADMINISTRATIVE &amp; MANAGEMENT EXPENSES</v>
          </cell>
        </row>
      </sheetData>
      <sheetData sheetId="2416">
        <row r="214">
          <cell r="A214" t="str">
            <v>ADMINISTRATIVE &amp; MANAGEMENT EXPENSES</v>
          </cell>
        </row>
      </sheetData>
      <sheetData sheetId="2417">
        <row r="214">
          <cell r="A214" t="str">
            <v>ADMINISTRATIVE &amp; MANAGEMENT EXPENSES</v>
          </cell>
        </row>
      </sheetData>
      <sheetData sheetId="2418">
        <row r="214">
          <cell r="A214" t="str">
            <v>ADMINISTRATIVE &amp; MANAGEMENT EXPENSES</v>
          </cell>
        </row>
      </sheetData>
      <sheetData sheetId="2419">
        <row r="214">
          <cell r="A214" t="str">
            <v>ADMINISTRATIVE &amp; MANAGEMENT EXPENSES</v>
          </cell>
        </row>
      </sheetData>
      <sheetData sheetId="2420">
        <row r="214">
          <cell r="A214" t="str">
            <v>ADMINISTRATIVE &amp; MANAGEMENT EXPENSES</v>
          </cell>
        </row>
      </sheetData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>
        <row r="214">
          <cell r="A214" t="str">
            <v>ADMINISTRATIVE &amp; MANAGEMENT EXPENSES</v>
          </cell>
        </row>
      </sheetData>
      <sheetData sheetId="2444"/>
      <sheetData sheetId="2445">
        <row r="214">
          <cell r="A214" t="str">
            <v>ADMINISTRATIVE &amp; MANAGEMENT EXPENSES</v>
          </cell>
        </row>
      </sheetData>
      <sheetData sheetId="2446" refreshError="1"/>
      <sheetData sheetId="2447" refreshError="1"/>
      <sheetData sheetId="2448">
        <row r="214">
          <cell r="A214" t="str">
            <v>ADMINISTRATIVE &amp; MANAGEMENT EXPENSES</v>
          </cell>
        </row>
      </sheetData>
      <sheetData sheetId="2449">
        <row r="214">
          <cell r="A214" t="str">
            <v>ADMINISTRATIVE &amp; MANAGEMENT EXPENSES</v>
          </cell>
        </row>
      </sheetData>
      <sheetData sheetId="2450">
        <row r="214">
          <cell r="A214" t="str">
            <v>ADMINISTRATIVE &amp; MANAGEMENT EXPENSES</v>
          </cell>
        </row>
      </sheetData>
      <sheetData sheetId="2451">
        <row r="214">
          <cell r="A214" t="str">
            <v>ADMINISTRATIVE &amp; MANAGEMENT EXPENSES</v>
          </cell>
        </row>
      </sheetData>
      <sheetData sheetId="2452">
        <row r="214">
          <cell r="A214" t="str">
            <v>ADMINISTRATIVE &amp; MANAGEMENT EXPENSES</v>
          </cell>
        </row>
      </sheetData>
      <sheetData sheetId="2453">
        <row r="214">
          <cell r="A214" t="str">
            <v>ADMINISTRATIVE &amp; MANAGEMENT EXPENSES</v>
          </cell>
        </row>
      </sheetData>
      <sheetData sheetId="2454">
        <row r="214">
          <cell r="A214" t="str">
            <v>ADMINISTRATIVE &amp; MANAGEMENT EXPENSES</v>
          </cell>
        </row>
      </sheetData>
      <sheetData sheetId="2455">
        <row r="214">
          <cell r="A214" t="str">
            <v>ADMINISTRATIVE &amp; MANAGEMENT EXPENSES</v>
          </cell>
        </row>
      </sheetData>
      <sheetData sheetId="2456">
        <row r="214">
          <cell r="A214" t="str">
            <v>ADMINISTRATIVE &amp; MANAGEMENT EXPENSES</v>
          </cell>
        </row>
      </sheetData>
      <sheetData sheetId="2457">
        <row r="214">
          <cell r="A214" t="str">
            <v>ADMINISTRATIVE &amp; MANAGEMENT EXPENSES</v>
          </cell>
        </row>
      </sheetData>
      <sheetData sheetId="2458">
        <row r="214">
          <cell r="A214" t="str">
            <v>ADMINISTRATIVE &amp; MANAGEMENT EXPENSES</v>
          </cell>
        </row>
      </sheetData>
      <sheetData sheetId="2459">
        <row r="214">
          <cell r="A214" t="str">
            <v>ADMINISTRATIVE &amp; MANAGEMENT EXPENSES</v>
          </cell>
        </row>
      </sheetData>
      <sheetData sheetId="2460">
        <row r="214">
          <cell r="A214" t="str">
            <v>ADMINISTRATIVE &amp; MANAGEMENT EXPENSES</v>
          </cell>
        </row>
      </sheetData>
      <sheetData sheetId="2461">
        <row r="214">
          <cell r="A214" t="str">
            <v>ADMINISTRATIVE &amp; MANAGEMENT EXPENSES</v>
          </cell>
        </row>
      </sheetData>
      <sheetData sheetId="2462">
        <row r="214">
          <cell r="A214" t="str">
            <v>ADMINISTRATIVE &amp; MANAGEMENT EXPENSES</v>
          </cell>
        </row>
      </sheetData>
      <sheetData sheetId="2463">
        <row r="214">
          <cell r="A214" t="str">
            <v>ADMINISTRATIVE &amp; MANAGEMENT EXPENSES</v>
          </cell>
        </row>
      </sheetData>
      <sheetData sheetId="2464">
        <row r="214">
          <cell r="A214" t="str">
            <v>ADMINISTRATIVE &amp; MANAGEMENT EXPENSES</v>
          </cell>
        </row>
      </sheetData>
      <sheetData sheetId="2465">
        <row r="214">
          <cell r="A214" t="str">
            <v>ADMINISTRATIVE &amp; MANAGEMENT EXPENSES</v>
          </cell>
        </row>
      </sheetData>
      <sheetData sheetId="2466">
        <row r="214">
          <cell r="A214" t="str">
            <v>ADMINISTRATIVE &amp; MANAGEMENT EXPENSES</v>
          </cell>
        </row>
      </sheetData>
      <sheetData sheetId="2467">
        <row r="214">
          <cell r="A214" t="str">
            <v>ADMINISTRATIVE &amp; MANAGEMENT EXPENSES</v>
          </cell>
        </row>
      </sheetData>
      <sheetData sheetId="2468">
        <row r="214">
          <cell r="A214" t="str">
            <v>ADMINISTRATIVE &amp; MANAGEMENT EXPENSES</v>
          </cell>
        </row>
      </sheetData>
      <sheetData sheetId="2469">
        <row r="214">
          <cell r="A214" t="str">
            <v>ADMINISTRATIVE &amp; MANAGEMENT EXPENSES</v>
          </cell>
        </row>
      </sheetData>
      <sheetData sheetId="2470">
        <row r="214">
          <cell r="A214" t="str">
            <v>ADMINISTRATIVE &amp; MANAGEMENT EXPENSES</v>
          </cell>
        </row>
      </sheetData>
      <sheetData sheetId="2471">
        <row r="214">
          <cell r="A214" t="str">
            <v>ADMINISTRATIVE &amp; MANAGEMENT EXPENSES</v>
          </cell>
        </row>
      </sheetData>
      <sheetData sheetId="2472">
        <row r="214">
          <cell r="A214" t="str">
            <v>ADMINISTRATIVE &amp; MANAGEMENT EXPENSES</v>
          </cell>
        </row>
      </sheetData>
      <sheetData sheetId="2473">
        <row r="214">
          <cell r="A214" t="str">
            <v>ADMINISTRATIVE &amp; MANAGEMENT EXPENSES</v>
          </cell>
        </row>
      </sheetData>
      <sheetData sheetId="2474">
        <row r="214">
          <cell r="A214" t="str">
            <v>ADMINISTRATIVE &amp; MANAGEMENT EXPENSES</v>
          </cell>
        </row>
      </sheetData>
      <sheetData sheetId="2475">
        <row r="214">
          <cell r="A214" t="str">
            <v>ADMINISTRATIVE &amp; MANAGEMENT EXPENSES</v>
          </cell>
        </row>
      </sheetData>
      <sheetData sheetId="2476">
        <row r="214">
          <cell r="A214" t="str">
            <v>ADMINISTRATIVE &amp; MANAGEMENT EXPENSES</v>
          </cell>
        </row>
      </sheetData>
      <sheetData sheetId="2477">
        <row r="214">
          <cell r="A214" t="str">
            <v>ADMINISTRATIVE &amp; MANAGEMENT EXPENSES</v>
          </cell>
        </row>
      </sheetData>
      <sheetData sheetId="2478">
        <row r="214">
          <cell r="A214" t="str">
            <v>ADMINISTRATIVE &amp; MANAGEMENT EXPENSES</v>
          </cell>
        </row>
      </sheetData>
      <sheetData sheetId="2479">
        <row r="214">
          <cell r="A214" t="str">
            <v>ADMINISTRATIVE &amp; MANAGEMENT EXPENSES</v>
          </cell>
        </row>
      </sheetData>
      <sheetData sheetId="2480">
        <row r="214">
          <cell r="A214" t="str">
            <v>ADMINISTRATIVE &amp; MANAGEMENT EXPENSES</v>
          </cell>
        </row>
      </sheetData>
      <sheetData sheetId="2481">
        <row r="214">
          <cell r="A214" t="str">
            <v>ADMINISTRATIVE &amp; MANAGEMENT EXPENSES</v>
          </cell>
        </row>
      </sheetData>
      <sheetData sheetId="2482">
        <row r="214">
          <cell r="A214" t="str">
            <v>ADMINISTRATIVE &amp; MANAGEMENT EXPENSES</v>
          </cell>
        </row>
      </sheetData>
      <sheetData sheetId="2483">
        <row r="214">
          <cell r="A214" t="str">
            <v>ADMINISTRATIVE &amp; MANAGEMENT EXPENSES</v>
          </cell>
        </row>
      </sheetData>
      <sheetData sheetId="2484">
        <row r="214">
          <cell r="A214" t="str">
            <v>ADMINISTRATIVE &amp; MANAGEMENT EXPENSES</v>
          </cell>
        </row>
      </sheetData>
      <sheetData sheetId="2485">
        <row r="214">
          <cell r="A214" t="str">
            <v>ADMINISTRATIVE &amp; MANAGEMENT EXPENSES</v>
          </cell>
        </row>
      </sheetData>
      <sheetData sheetId="2486">
        <row r="214">
          <cell r="A214" t="str">
            <v>ADMINISTRATIVE &amp; MANAGEMENT EXPENSES</v>
          </cell>
        </row>
      </sheetData>
      <sheetData sheetId="2487">
        <row r="214">
          <cell r="A214" t="str">
            <v>ADMINISTRATIVE &amp; MANAGEMENT EXPENSES</v>
          </cell>
        </row>
      </sheetData>
      <sheetData sheetId="2488">
        <row r="214">
          <cell r="A214" t="str">
            <v>ADMINISTRATIVE &amp; MANAGEMENT EXPENSES</v>
          </cell>
        </row>
      </sheetData>
      <sheetData sheetId="2489">
        <row r="214">
          <cell r="A214" t="str">
            <v>ADMINISTRATIVE &amp; MANAGEMENT EXPENSES</v>
          </cell>
        </row>
      </sheetData>
      <sheetData sheetId="2490">
        <row r="214">
          <cell r="A214" t="str">
            <v>ADMINISTRATIVE &amp; MANAGEMENT EXPENSES</v>
          </cell>
        </row>
      </sheetData>
      <sheetData sheetId="2491">
        <row r="214">
          <cell r="A214" t="str">
            <v>ADMINISTRATIVE &amp; MANAGEMENT EXPENSES</v>
          </cell>
        </row>
      </sheetData>
      <sheetData sheetId="2492">
        <row r="214">
          <cell r="A214" t="str">
            <v>ADMINISTRATIVE &amp; MANAGEMENT EXPENSES</v>
          </cell>
        </row>
      </sheetData>
      <sheetData sheetId="2493">
        <row r="214">
          <cell r="A214" t="str">
            <v>ADMINISTRATIVE &amp; MANAGEMENT EXPENSES</v>
          </cell>
        </row>
      </sheetData>
      <sheetData sheetId="2494">
        <row r="214">
          <cell r="A214" t="str">
            <v>ADMINISTRATIVE &amp; MANAGEMENT EXPENSES</v>
          </cell>
        </row>
      </sheetData>
      <sheetData sheetId="2495">
        <row r="214">
          <cell r="A214" t="str">
            <v>ADMINISTRATIVE &amp; MANAGEMENT EXPENSES</v>
          </cell>
        </row>
      </sheetData>
      <sheetData sheetId="2496">
        <row r="214">
          <cell r="A214" t="str">
            <v>ADMINISTRATIVE &amp; MANAGEMENT EXPENSES</v>
          </cell>
        </row>
      </sheetData>
      <sheetData sheetId="2497">
        <row r="214">
          <cell r="A214" t="str">
            <v>ADMINISTRATIVE &amp; MANAGEMENT EXPENSES</v>
          </cell>
        </row>
      </sheetData>
      <sheetData sheetId="2498">
        <row r="214">
          <cell r="A214" t="str">
            <v>ADMINISTRATIVE &amp; MANAGEMENT EXPENSES</v>
          </cell>
        </row>
      </sheetData>
      <sheetData sheetId="2499">
        <row r="214">
          <cell r="A214" t="str">
            <v>ADMINISTRATIVE &amp; MANAGEMENT EXPENSES</v>
          </cell>
        </row>
      </sheetData>
      <sheetData sheetId="2500">
        <row r="214">
          <cell r="A214" t="str">
            <v>ADMINISTRATIVE &amp; MANAGEMENT EXPENSES</v>
          </cell>
        </row>
      </sheetData>
      <sheetData sheetId="2501">
        <row r="214">
          <cell r="A214" t="str">
            <v>ADMINISTRATIVE &amp; MANAGEMENT EXPENSES</v>
          </cell>
        </row>
      </sheetData>
      <sheetData sheetId="2502">
        <row r="214">
          <cell r="A214" t="str">
            <v>ADMINISTRATIVE &amp; MANAGEMENT EXPENSES</v>
          </cell>
        </row>
      </sheetData>
      <sheetData sheetId="2503">
        <row r="214">
          <cell r="A214" t="str">
            <v>ADMINISTRATIVE &amp; MANAGEMENT EXPENSES</v>
          </cell>
        </row>
      </sheetData>
      <sheetData sheetId="2504">
        <row r="214">
          <cell r="A214" t="str">
            <v>ADMINISTRATIVE &amp; MANAGEMENT EXPENSES</v>
          </cell>
        </row>
      </sheetData>
      <sheetData sheetId="2505">
        <row r="214">
          <cell r="A214" t="str">
            <v>ADMINISTRATIVE &amp; MANAGEMENT EXPENSES</v>
          </cell>
        </row>
      </sheetData>
      <sheetData sheetId="2506">
        <row r="214">
          <cell r="A214" t="str">
            <v>ADMINISTRATIVE &amp; MANAGEMENT EXPENSES</v>
          </cell>
        </row>
      </sheetData>
      <sheetData sheetId="2507">
        <row r="214">
          <cell r="A214" t="str">
            <v>ADMINISTRATIVE &amp; MANAGEMENT EXPENSES</v>
          </cell>
        </row>
      </sheetData>
      <sheetData sheetId="2508">
        <row r="214">
          <cell r="A214" t="str">
            <v>ADMINISTRATIVE &amp; MANAGEMENT EXPENSES</v>
          </cell>
        </row>
      </sheetData>
      <sheetData sheetId="2509">
        <row r="214">
          <cell r="A214" t="str">
            <v>ADMINISTRATIVE &amp; MANAGEMENT EXPENSES</v>
          </cell>
        </row>
      </sheetData>
      <sheetData sheetId="2510">
        <row r="214">
          <cell r="A214" t="str">
            <v>ADMINISTRATIVE &amp; MANAGEMENT EXPENSES</v>
          </cell>
        </row>
      </sheetData>
      <sheetData sheetId="2511">
        <row r="214">
          <cell r="A214" t="str">
            <v>ADMINISTRATIVE &amp; MANAGEMENT EXPENSES</v>
          </cell>
        </row>
      </sheetData>
      <sheetData sheetId="2512">
        <row r="214">
          <cell r="A214" t="str">
            <v>ADMINISTRATIVE &amp; MANAGEMENT EXPENSES</v>
          </cell>
        </row>
      </sheetData>
      <sheetData sheetId="2513">
        <row r="214">
          <cell r="A214" t="str">
            <v>ADMINISTRATIVE &amp; MANAGEMENT EXPENSES</v>
          </cell>
        </row>
      </sheetData>
      <sheetData sheetId="2514">
        <row r="214">
          <cell r="A214" t="str">
            <v>ADMINISTRATIVE &amp; MANAGEMENT EXPENSES</v>
          </cell>
        </row>
      </sheetData>
      <sheetData sheetId="2515">
        <row r="214">
          <cell r="A214" t="str">
            <v>ADMINISTRATIVE &amp; MANAGEMENT EXPENSES</v>
          </cell>
        </row>
      </sheetData>
      <sheetData sheetId="2516">
        <row r="214">
          <cell r="A214" t="str">
            <v>ADMINISTRATIVE &amp; MANAGEMENT EXPENSES</v>
          </cell>
        </row>
      </sheetData>
      <sheetData sheetId="2517">
        <row r="214">
          <cell r="A214" t="str">
            <v>ADMINISTRATIVE &amp; MANAGEMENT EXPENSES</v>
          </cell>
        </row>
      </sheetData>
      <sheetData sheetId="2518">
        <row r="214">
          <cell r="A214" t="str">
            <v>ADMINISTRATIVE &amp; MANAGEMENT EXPENSES</v>
          </cell>
        </row>
      </sheetData>
      <sheetData sheetId="2519">
        <row r="214">
          <cell r="A214" t="str">
            <v>ADMINISTRATIVE &amp; MANAGEMENT EXPENSES</v>
          </cell>
        </row>
      </sheetData>
      <sheetData sheetId="2520">
        <row r="214">
          <cell r="A214" t="str">
            <v>ADMINISTRATIVE &amp; MANAGEMENT EXPENSES</v>
          </cell>
        </row>
      </sheetData>
      <sheetData sheetId="2521">
        <row r="214">
          <cell r="A214" t="str">
            <v>ADMINISTRATIVE &amp; MANAGEMENT EXPENSES</v>
          </cell>
        </row>
      </sheetData>
      <sheetData sheetId="2522">
        <row r="214">
          <cell r="A214" t="str">
            <v>ADMINISTRATIVE &amp; MANAGEMENT EXPENSES</v>
          </cell>
        </row>
      </sheetData>
      <sheetData sheetId="2523">
        <row r="214">
          <cell r="A214" t="str">
            <v>ADMINISTRATIVE &amp; MANAGEMENT EXPENSES</v>
          </cell>
        </row>
      </sheetData>
      <sheetData sheetId="2524">
        <row r="214">
          <cell r="A214" t="str">
            <v>ADMINISTRATIVE &amp; MANAGEMENT EXPENSES</v>
          </cell>
        </row>
      </sheetData>
      <sheetData sheetId="2525">
        <row r="214">
          <cell r="A214" t="str">
            <v>ADMINISTRATIVE &amp; MANAGEMENT EXPENSES</v>
          </cell>
        </row>
      </sheetData>
      <sheetData sheetId="2526">
        <row r="214">
          <cell r="A214" t="str">
            <v>ADMINISTRATIVE &amp; MANAGEMENT EXPENSES</v>
          </cell>
        </row>
      </sheetData>
      <sheetData sheetId="2527">
        <row r="214">
          <cell r="A214" t="str">
            <v>ADMINISTRATIVE &amp; MANAGEMENT EXPENSES</v>
          </cell>
        </row>
      </sheetData>
      <sheetData sheetId="2528">
        <row r="214">
          <cell r="A214" t="str">
            <v>ADMINISTRATIVE &amp; MANAGEMENT EXPENSES</v>
          </cell>
        </row>
      </sheetData>
      <sheetData sheetId="2529">
        <row r="214">
          <cell r="A214" t="str">
            <v>ADMINISTRATIVE &amp; MANAGEMENT EXPENSES</v>
          </cell>
        </row>
      </sheetData>
      <sheetData sheetId="2530">
        <row r="214">
          <cell r="A214" t="str">
            <v>ADMINISTRATIVE &amp; MANAGEMENT EXPENSES</v>
          </cell>
        </row>
      </sheetData>
      <sheetData sheetId="2531">
        <row r="214">
          <cell r="A214" t="str">
            <v>ADMINISTRATIVE &amp; MANAGEMENT EXPENSES</v>
          </cell>
        </row>
      </sheetData>
      <sheetData sheetId="2532">
        <row r="214">
          <cell r="A214" t="str">
            <v>ADMINISTRATIVE &amp; MANAGEMENT EXPENSES</v>
          </cell>
        </row>
      </sheetData>
      <sheetData sheetId="2533">
        <row r="214">
          <cell r="A214" t="str">
            <v>ADMINISTRATIVE &amp; MANAGEMENT EXPENSES</v>
          </cell>
        </row>
      </sheetData>
      <sheetData sheetId="2534">
        <row r="214">
          <cell r="A214" t="str">
            <v>ADMINISTRATIVE &amp; MANAGEMENT EXPENSES</v>
          </cell>
        </row>
      </sheetData>
      <sheetData sheetId="2535">
        <row r="214">
          <cell r="A214" t="str">
            <v>ADMINISTRATIVE &amp; MANAGEMENT EXPENSES</v>
          </cell>
        </row>
      </sheetData>
      <sheetData sheetId="2536">
        <row r="214">
          <cell r="A214" t="str">
            <v>ADMINISTRATIVE &amp; MANAGEMENT EXPENSES</v>
          </cell>
        </row>
      </sheetData>
      <sheetData sheetId="2537">
        <row r="214">
          <cell r="A214" t="str">
            <v>ADMINISTRATIVE &amp; MANAGEMENT EXPENSES</v>
          </cell>
        </row>
      </sheetData>
      <sheetData sheetId="2538">
        <row r="214">
          <cell r="A214" t="str">
            <v>ADMINISTRATIVE &amp; MANAGEMENT EXPENSES</v>
          </cell>
        </row>
      </sheetData>
      <sheetData sheetId="2539">
        <row r="214">
          <cell r="A214" t="str">
            <v>ADMINISTRATIVE &amp; MANAGEMENT EXPENSES</v>
          </cell>
        </row>
      </sheetData>
      <sheetData sheetId="2540">
        <row r="214">
          <cell r="A214" t="str">
            <v>ADMINISTRATIVE &amp; MANAGEMENT EXPENSES</v>
          </cell>
        </row>
      </sheetData>
      <sheetData sheetId="2541">
        <row r="214">
          <cell r="A214" t="str">
            <v>ADMINISTRATIVE &amp; MANAGEMENT EXPENSES</v>
          </cell>
        </row>
      </sheetData>
      <sheetData sheetId="2542">
        <row r="214">
          <cell r="A214" t="str">
            <v>ADMINISTRATIVE &amp; MANAGEMENT EXPENSES</v>
          </cell>
        </row>
      </sheetData>
      <sheetData sheetId="2543">
        <row r="214">
          <cell r="A214" t="str">
            <v>ADMINISTRATIVE &amp; MANAGEMENT EXPENSES</v>
          </cell>
        </row>
      </sheetData>
      <sheetData sheetId="2544">
        <row r="214">
          <cell r="A214" t="str">
            <v>ADMINISTRATIVE &amp; MANAGEMENT EXPENSES</v>
          </cell>
        </row>
      </sheetData>
      <sheetData sheetId="2545">
        <row r="214">
          <cell r="A214" t="str">
            <v>ADMINISTRATIVE &amp; MANAGEMENT EXPENSES</v>
          </cell>
        </row>
      </sheetData>
      <sheetData sheetId="2546">
        <row r="214">
          <cell r="A214" t="str">
            <v>ADMINISTRATIVE &amp; MANAGEMENT EXPENSES</v>
          </cell>
        </row>
      </sheetData>
      <sheetData sheetId="2547">
        <row r="214">
          <cell r="A214" t="str">
            <v>ADMINISTRATIVE &amp; MANAGEMENT EXPENSES</v>
          </cell>
        </row>
      </sheetData>
      <sheetData sheetId="2548">
        <row r="214">
          <cell r="A214" t="str">
            <v>ADMINISTRATIVE &amp; MANAGEMENT EXPENSES</v>
          </cell>
        </row>
      </sheetData>
      <sheetData sheetId="2549">
        <row r="214">
          <cell r="A214" t="str">
            <v>ADMINISTRATIVE &amp; MANAGEMENT EXPENSES</v>
          </cell>
        </row>
      </sheetData>
      <sheetData sheetId="2550">
        <row r="214">
          <cell r="A214" t="str">
            <v>ADMINISTRATIVE &amp; MANAGEMENT EXPENSES</v>
          </cell>
        </row>
      </sheetData>
      <sheetData sheetId="2551">
        <row r="214">
          <cell r="A214" t="str">
            <v>ADMINISTRATIVE &amp; MANAGEMENT EXPENSES</v>
          </cell>
        </row>
      </sheetData>
      <sheetData sheetId="2552">
        <row r="214">
          <cell r="A214" t="str">
            <v>ADMINISTRATIVE &amp; MANAGEMENT EXPENSES</v>
          </cell>
        </row>
      </sheetData>
      <sheetData sheetId="2553">
        <row r="214">
          <cell r="A214" t="str">
            <v>ADMINISTRATIVE &amp; MANAGEMENT EXPENSES</v>
          </cell>
        </row>
      </sheetData>
      <sheetData sheetId="2554">
        <row r="214">
          <cell r="A214" t="str">
            <v>ADMINISTRATIVE &amp; MANAGEMENT EXPENSES</v>
          </cell>
        </row>
      </sheetData>
      <sheetData sheetId="2555">
        <row r="214">
          <cell r="A214" t="str">
            <v>ADMINISTRATIVE &amp; MANAGEMENT EXPENSES</v>
          </cell>
        </row>
      </sheetData>
      <sheetData sheetId="2556">
        <row r="214">
          <cell r="A214" t="str">
            <v>ADMINISTRATIVE &amp; MANAGEMENT EXPENSES</v>
          </cell>
        </row>
      </sheetData>
      <sheetData sheetId="2557">
        <row r="214">
          <cell r="A214" t="str">
            <v>ADMINISTRATIVE &amp; MANAGEMENT EXPENSES</v>
          </cell>
        </row>
      </sheetData>
      <sheetData sheetId="2558">
        <row r="214">
          <cell r="A214" t="str">
            <v>ADMINISTRATIVE &amp; MANAGEMENT EXPENSES</v>
          </cell>
        </row>
      </sheetData>
      <sheetData sheetId="2559">
        <row r="214">
          <cell r="A214" t="str">
            <v>ADMINISTRATIVE &amp; MANAGEMENT EXPENSES</v>
          </cell>
        </row>
      </sheetData>
      <sheetData sheetId="2560">
        <row r="214">
          <cell r="A214" t="str">
            <v>ADMINISTRATIVE &amp; MANAGEMENT EXPENSES</v>
          </cell>
        </row>
      </sheetData>
      <sheetData sheetId="2561">
        <row r="214">
          <cell r="A214" t="str">
            <v>ADMINISTRATIVE &amp; MANAGEMENT EXPENSES</v>
          </cell>
        </row>
      </sheetData>
      <sheetData sheetId="2562">
        <row r="214">
          <cell r="A214" t="str">
            <v>ADMINISTRATIVE &amp; MANAGEMENT EXPENSES</v>
          </cell>
        </row>
      </sheetData>
      <sheetData sheetId="2563">
        <row r="214">
          <cell r="A214" t="str">
            <v>ADMINISTRATIVE &amp; MANAGEMENT EXPENSES</v>
          </cell>
        </row>
      </sheetData>
      <sheetData sheetId="2564">
        <row r="214">
          <cell r="A214" t="str">
            <v>ADMINISTRATIVE &amp; MANAGEMENT EXPENSES</v>
          </cell>
        </row>
      </sheetData>
      <sheetData sheetId="2565">
        <row r="214">
          <cell r="A214" t="str">
            <v>ADMINISTRATIVE &amp; MANAGEMENT EXPENSES</v>
          </cell>
        </row>
      </sheetData>
      <sheetData sheetId="2566">
        <row r="214">
          <cell r="A214" t="str">
            <v>ADMINISTRATIVE &amp; MANAGEMENT EXPENSES</v>
          </cell>
        </row>
      </sheetData>
      <sheetData sheetId="2567">
        <row r="214">
          <cell r="A214" t="str">
            <v>ADMINISTRATIVE &amp; MANAGEMENT EXPENSES</v>
          </cell>
        </row>
      </sheetData>
      <sheetData sheetId="2568">
        <row r="214">
          <cell r="A214" t="str">
            <v>ADMINISTRATIVE &amp; MANAGEMENT EXPENSES</v>
          </cell>
        </row>
      </sheetData>
      <sheetData sheetId="2569">
        <row r="214">
          <cell r="A214" t="str">
            <v>ADMINISTRATIVE &amp; MANAGEMENT EXPENSES</v>
          </cell>
        </row>
      </sheetData>
      <sheetData sheetId="2570">
        <row r="214">
          <cell r="A214" t="str">
            <v>ADMINISTRATIVE &amp; MANAGEMENT EXPENSES</v>
          </cell>
        </row>
      </sheetData>
      <sheetData sheetId="2571">
        <row r="214">
          <cell r="A214" t="str">
            <v>ADMINISTRATIVE &amp; MANAGEMENT EXPENSES</v>
          </cell>
        </row>
      </sheetData>
      <sheetData sheetId="2572">
        <row r="214">
          <cell r="A214" t="str">
            <v>ADMINISTRATIVE &amp; MANAGEMENT EXPENSES</v>
          </cell>
        </row>
      </sheetData>
      <sheetData sheetId="2573">
        <row r="214">
          <cell r="A214" t="str">
            <v>ADMINISTRATIVE &amp; MANAGEMENT EXPENSES</v>
          </cell>
        </row>
      </sheetData>
      <sheetData sheetId="2574">
        <row r="214">
          <cell r="A214" t="str">
            <v>ADMINISTRATIVE &amp; MANAGEMENT EXPENSES</v>
          </cell>
        </row>
      </sheetData>
      <sheetData sheetId="2575">
        <row r="214">
          <cell r="A214" t="str">
            <v>ADMINISTRATIVE &amp; MANAGEMENT EXPENSES</v>
          </cell>
        </row>
      </sheetData>
      <sheetData sheetId="2576">
        <row r="214">
          <cell r="A214" t="str">
            <v>ADMINISTRATIVE &amp; MANAGEMENT EXPENSES</v>
          </cell>
        </row>
      </sheetData>
      <sheetData sheetId="2577">
        <row r="214">
          <cell r="A214" t="str">
            <v>ADMINISTRATIVE &amp; MANAGEMENT EXPENSES</v>
          </cell>
        </row>
      </sheetData>
      <sheetData sheetId="2578">
        <row r="214">
          <cell r="A214" t="str">
            <v>ADMINISTRATIVE &amp; MANAGEMENT EXPENSES</v>
          </cell>
        </row>
      </sheetData>
      <sheetData sheetId="2579">
        <row r="214">
          <cell r="A214" t="str">
            <v>ADMINISTRATIVE &amp; MANAGEMENT EXPENSES</v>
          </cell>
        </row>
      </sheetData>
      <sheetData sheetId="2580">
        <row r="214">
          <cell r="A214" t="str">
            <v>ADMINISTRATIVE &amp; MANAGEMENT EXPENSES</v>
          </cell>
        </row>
      </sheetData>
      <sheetData sheetId="2581">
        <row r="214">
          <cell r="A214" t="str">
            <v>ADMINISTRATIVE &amp; MANAGEMENT EXPENSES</v>
          </cell>
        </row>
      </sheetData>
      <sheetData sheetId="2582">
        <row r="214">
          <cell r="A214" t="str">
            <v>ADMINISTRATIVE &amp; MANAGEMENT EXPENSES</v>
          </cell>
        </row>
      </sheetData>
      <sheetData sheetId="2583">
        <row r="214">
          <cell r="A214" t="str">
            <v>ADMINISTRATIVE &amp; MANAGEMENT EXPENSES</v>
          </cell>
        </row>
      </sheetData>
      <sheetData sheetId="2584">
        <row r="214">
          <cell r="A214" t="str">
            <v>ADMINISTRATIVE &amp; MANAGEMENT EXPENSES</v>
          </cell>
        </row>
      </sheetData>
      <sheetData sheetId="2585">
        <row r="214">
          <cell r="A214" t="str">
            <v>ADMINISTRATIVE &amp; MANAGEMENT EXPENSES</v>
          </cell>
        </row>
      </sheetData>
      <sheetData sheetId="2586">
        <row r="214">
          <cell r="A214" t="str">
            <v>ADMINISTRATIVE &amp; MANAGEMENT EXPENSES</v>
          </cell>
        </row>
      </sheetData>
      <sheetData sheetId="2587">
        <row r="214">
          <cell r="A214" t="str">
            <v>ADMINISTRATIVE &amp; MANAGEMENT EXPENSES</v>
          </cell>
        </row>
      </sheetData>
      <sheetData sheetId="2588">
        <row r="214">
          <cell r="A214" t="str">
            <v>ADMINISTRATIVE &amp; MANAGEMENT EXPENSES</v>
          </cell>
        </row>
      </sheetData>
      <sheetData sheetId="2589">
        <row r="214">
          <cell r="A214" t="str">
            <v>ADMINISTRATIVE &amp; MANAGEMENT EXPENSES</v>
          </cell>
        </row>
      </sheetData>
      <sheetData sheetId="2590">
        <row r="214">
          <cell r="A214" t="str">
            <v>ADMINISTRATIVE &amp; MANAGEMENT EXPENSES</v>
          </cell>
        </row>
      </sheetData>
      <sheetData sheetId="2591">
        <row r="214">
          <cell r="A214" t="str">
            <v>ADMINISTRATIVE &amp; MANAGEMENT EXPENSES</v>
          </cell>
        </row>
      </sheetData>
      <sheetData sheetId="2592">
        <row r="214">
          <cell r="A214" t="str">
            <v>ADMINISTRATIVE &amp; MANAGEMENT EXPENSES</v>
          </cell>
        </row>
      </sheetData>
      <sheetData sheetId="2593">
        <row r="214">
          <cell r="A214" t="str">
            <v>ADMINISTRATIVE &amp; MANAGEMENT EXPENSES</v>
          </cell>
        </row>
      </sheetData>
      <sheetData sheetId="2594">
        <row r="214">
          <cell r="A214" t="str">
            <v>ADMINISTRATIVE &amp; MANAGEMENT EXPENSES</v>
          </cell>
        </row>
      </sheetData>
      <sheetData sheetId="2595">
        <row r="214">
          <cell r="A214" t="str">
            <v>ADMINISTRATIVE &amp; MANAGEMENT EXPENSES</v>
          </cell>
        </row>
      </sheetData>
      <sheetData sheetId="2596">
        <row r="214">
          <cell r="A214" t="str">
            <v>ADMINISTRATIVE &amp; MANAGEMENT EXPENSES</v>
          </cell>
        </row>
      </sheetData>
      <sheetData sheetId="2597">
        <row r="214">
          <cell r="A214" t="str">
            <v>ADMINISTRATIVE &amp; MANAGEMENT EXPENSES</v>
          </cell>
        </row>
      </sheetData>
      <sheetData sheetId="2598">
        <row r="214">
          <cell r="A214" t="str">
            <v>ADMINISTRATIVE &amp; MANAGEMENT EXPENSES</v>
          </cell>
        </row>
      </sheetData>
      <sheetData sheetId="2599">
        <row r="214">
          <cell r="A214" t="str">
            <v>ADMINISTRATIVE &amp; MANAGEMENT EXPENSES</v>
          </cell>
        </row>
      </sheetData>
      <sheetData sheetId="2600">
        <row r="214">
          <cell r="A214" t="str">
            <v>ADMINISTRATIVE &amp; MANAGEMENT EXPENSES</v>
          </cell>
        </row>
      </sheetData>
      <sheetData sheetId="2601">
        <row r="214">
          <cell r="A214" t="str">
            <v>ADMINISTRATIVE &amp; MANAGEMENT EXPENSES</v>
          </cell>
        </row>
      </sheetData>
      <sheetData sheetId="2602">
        <row r="214">
          <cell r="A214" t="str">
            <v>ADMINISTRATIVE &amp; MANAGEMENT EXPENSES</v>
          </cell>
        </row>
      </sheetData>
      <sheetData sheetId="2603">
        <row r="214">
          <cell r="A214" t="str">
            <v>ADMINISTRATIVE &amp; MANAGEMENT EXPENSES</v>
          </cell>
        </row>
      </sheetData>
      <sheetData sheetId="2604">
        <row r="214">
          <cell r="A214" t="str">
            <v>ADMINISTRATIVE &amp; MANAGEMENT EXPENSES</v>
          </cell>
        </row>
      </sheetData>
      <sheetData sheetId="2605">
        <row r="214">
          <cell r="A214" t="str">
            <v>ADMINISTRATIVE &amp; MANAGEMENT EXPENSES</v>
          </cell>
        </row>
      </sheetData>
      <sheetData sheetId="2606">
        <row r="214">
          <cell r="A214" t="str">
            <v>ADMINISTRATIVE &amp; MANAGEMENT EXPENSES</v>
          </cell>
        </row>
      </sheetData>
      <sheetData sheetId="2607">
        <row r="214">
          <cell r="A214" t="str">
            <v>ADMINISTRATIVE &amp; MANAGEMENT EXPENSES</v>
          </cell>
        </row>
      </sheetData>
      <sheetData sheetId="2608">
        <row r="214">
          <cell r="A214" t="str">
            <v>ADMINISTRATIVE &amp; MANAGEMENT EXPENSES</v>
          </cell>
        </row>
      </sheetData>
      <sheetData sheetId="2609">
        <row r="214">
          <cell r="A214" t="str">
            <v>ADMINISTRATIVE &amp; MANAGEMENT EXPENSES</v>
          </cell>
        </row>
      </sheetData>
      <sheetData sheetId="2610">
        <row r="214">
          <cell r="A214" t="str">
            <v>ADMINISTRATIVE &amp; MANAGEMENT EXPENSES</v>
          </cell>
        </row>
      </sheetData>
      <sheetData sheetId="2611">
        <row r="214">
          <cell r="A214" t="str">
            <v>ADMINISTRATIVE &amp; MANAGEMENT EXPENSES</v>
          </cell>
        </row>
      </sheetData>
      <sheetData sheetId="2612">
        <row r="214">
          <cell r="A214" t="str">
            <v>ADMINISTRATIVE &amp; MANAGEMENT EXPENSES</v>
          </cell>
        </row>
      </sheetData>
      <sheetData sheetId="2613">
        <row r="214">
          <cell r="A214" t="str">
            <v>ADMINISTRATIVE &amp; MANAGEMENT EXPENSES</v>
          </cell>
        </row>
      </sheetData>
      <sheetData sheetId="2614">
        <row r="214">
          <cell r="A214" t="str">
            <v>ADMINISTRATIVE &amp; MANAGEMENT EXPENSES</v>
          </cell>
        </row>
      </sheetData>
      <sheetData sheetId="2615">
        <row r="214">
          <cell r="A214" t="str">
            <v>ADMINISTRATIVE &amp; MANAGEMENT EXPENSES</v>
          </cell>
        </row>
      </sheetData>
      <sheetData sheetId="2616">
        <row r="214">
          <cell r="A214" t="str">
            <v>ADMINISTRATIVE &amp; MANAGEMENT EXPENSES</v>
          </cell>
        </row>
      </sheetData>
      <sheetData sheetId="2617">
        <row r="214">
          <cell r="A214" t="str">
            <v>ADMINISTRATIVE &amp; MANAGEMENT EXPENSES</v>
          </cell>
        </row>
      </sheetData>
      <sheetData sheetId="2618">
        <row r="214">
          <cell r="A214" t="str">
            <v>ADMINISTRATIVE &amp; MANAGEMENT EXPENSES</v>
          </cell>
        </row>
      </sheetData>
      <sheetData sheetId="2619">
        <row r="214">
          <cell r="A214" t="str">
            <v>ADMINISTRATIVE &amp; MANAGEMENT EXPENSES</v>
          </cell>
        </row>
      </sheetData>
      <sheetData sheetId="2620">
        <row r="214">
          <cell r="A214" t="str">
            <v>ADMINISTRATIVE &amp; MANAGEMENT EXPENSES</v>
          </cell>
        </row>
      </sheetData>
      <sheetData sheetId="2621">
        <row r="214">
          <cell r="A214" t="str">
            <v>ADMINISTRATIVE &amp; MANAGEMENT EXPENSES</v>
          </cell>
        </row>
      </sheetData>
      <sheetData sheetId="2622">
        <row r="214">
          <cell r="A214" t="str">
            <v>ADMINISTRATIVE &amp; MANAGEMENT EXPENSES</v>
          </cell>
        </row>
      </sheetData>
      <sheetData sheetId="2623">
        <row r="214">
          <cell r="A214" t="str">
            <v>ADMINISTRATIVE &amp; MANAGEMENT EXPENSES</v>
          </cell>
        </row>
      </sheetData>
      <sheetData sheetId="2624">
        <row r="214">
          <cell r="A214" t="str">
            <v>ADMINISTRATIVE &amp; MANAGEMENT EXPENSES</v>
          </cell>
        </row>
      </sheetData>
      <sheetData sheetId="2625">
        <row r="214">
          <cell r="A214" t="str">
            <v>ADMINISTRATIVE &amp; MANAGEMENT EXPENSES</v>
          </cell>
        </row>
      </sheetData>
      <sheetData sheetId="2626">
        <row r="214">
          <cell r="A214" t="str">
            <v>ADMINISTRATIVE &amp; MANAGEMENT EXPENSES</v>
          </cell>
        </row>
      </sheetData>
      <sheetData sheetId="2627">
        <row r="214">
          <cell r="A214" t="str">
            <v>ADMINISTRATIVE &amp; MANAGEMENT EXPENSES</v>
          </cell>
        </row>
      </sheetData>
      <sheetData sheetId="2628">
        <row r="214">
          <cell r="A214" t="str">
            <v>ADMINISTRATIVE &amp; MANAGEMENT EXPENSES</v>
          </cell>
        </row>
      </sheetData>
      <sheetData sheetId="2629">
        <row r="214">
          <cell r="A214" t="str">
            <v>ADMINISTRATIVE &amp; MANAGEMENT EXPENSES</v>
          </cell>
        </row>
      </sheetData>
      <sheetData sheetId="2630">
        <row r="214">
          <cell r="A214" t="str">
            <v>ADMINISTRATIVE &amp; MANAGEMENT EXPENSES</v>
          </cell>
        </row>
      </sheetData>
      <sheetData sheetId="2631">
        <row r="214">
          <cell r="A214" t="str">
            <v>ADMINISTRATIVE &amp; MANAGEMENT EXPENSES</v>
          </cell>
        </row>
      </sheetData>
      <sheetData sheetId="2632">
        <row r="214">
          <cell r="A214" t="str">
            <v>ADMINISTRATIVE &amp; MANAGEMENT EXPENSES</v>
          </cell>
        </row>
      </sheetData>
      <sheetData sheetId="2633">
        <row r="214">
          <cell r="A214" t="str">
            <v>ADMINISTRATIVE &amp; MANAGEMENT EXPENSES</v>
          </cell>
        </row>
      </sheetData>
      <sheetData sheetId="2634">
        <row r="214">
          <cell r="A214" t="str">
            <v>ADMINISTRATIVE &amp; MANAGEMENT EXPENSES</v>
          </cell>
        </row>
      </sheetData>
      <sheetData sheetId="2635">
        <row r="214">
          <cell r="A214" t="str">
            <v>ADMINISTRATIVE &amp; MANAGEMENT EXPENSES</v>
          </cell>
        </row>
      </sheetData>
      <sheetData sheetId="2636">
        <row r="214">
          <cell r="A214" t="str">
            <v>ADMINISTRATIVE &amp; MANAGEMENT EXPENSES</v>
          </cell>
        </row>
      </sheetData>
      <sheetData sheetId="2637">
        <row r="214">
          <cell r="A214" t="str">
            <v>ADMINISTRATIVE &amp; MANAGEMENT EXPENSES</v>
          </cell>
        </row>
      </sheetData>
      <sheetData sheetId="2638">
        <row r="214">
          <cell r="A214" t="str">
            <v>ADMINISTRATIVE &amp; MANAGEMENT EXPENSES</v>
          </cell>
        </row>
      </sheetData>
      <sheetData sheetId="2639">
        <row r="214">
          <cell r="A214" t="str">
            <v>ADMINISTRATIVE &amp; MANAGEMENT EXPENSES</v>
          </cell>
        </row>
      </sheetData>
      <sheetData sheetId="2640">
        <row r="214">
          <cell r="A214" t="str">
            <v>ADMINISTRATIVE &amp; MANAGEMENT EXPENSES</v>
          </cell>
        </row>
      </sheetData>
      <sheetData sheetId="2641">
        <row r="214">
          <cell r="A214" t="str">
            <v>ADMINISTRATIVE &amp; MANAGEMENT EXPENSES</v>
          </cell>
        </row>
      </sheetData>
      <sheetData sheetId="2642">
        <row r="214">
          <cell r="A214" t="str">
            <v>ADMINISTRATIVE &amp; MANAGEMENT EXPENSES</v>
          </cell>
        </row>
      </sheetData>
      <sheetData sheetId="2643">
        <row r="214">
          <cell r="A214" t="str">
            <v>ADMINISTRATIVE &amp; MANAGEMENT EXPENSES</v>
          </cell>
        </row>
      </sheetData>
      <sheetData sheetId="2644">
        <row r="214">
          <cell r="A214" t="str">
            <v>ADMINISTRATIVE &amp; MANAGEMENT EXPENSES</v>
          </cell>
        </row>
      </sheetData>
      <sheetData sheetId="2645">
        <row r="214">
          <cell r="A214" t="str">
            <v>ADMINISTRATIVE &amp; MANAGEMENT EXPENSES</v>
          </cell>
        </row>
      </sheetData>
      <sheetData sheetId="2646">
        <row r="214">
          <cell r="A214" t="str">
            <v>ADMINISTRATIVE &amp; MANAGEMENT EXPENSES</v>
          </cell>
        </row>
      </sheetData>
      <sheetData sheetId="2647">
        <row r="214">
          <cell r="A214" t="str">
            <v>ADMINISTRATIVE &amp; MANAGEMENT EXPENSES</v>
          </cell>
        </row>
      </sheetData>
      <sheetData sheetId="2648">
        <row r="214">
          <cell r="A214" t="str">
            <v>ADMINISTRATIVE &amp; MANAGEMENT EXPENSES</v>
          </cell>
        </row>
      </sheetData>
      <sheetData sheetId="2649">
        <row r="214">
          <cell r="A214" t="str">
            <v>ADMINISTRATIVE &amp; MANAGEMENT EXPENSES</v>
          </cell>
        </row>
      </sheetData>
      <sheetData sheetId="2650">
        <row r="214">
          <cell r="A214" t="str">
            <v>ADMINISTRATIVE &amp; MANAGEMENT EXPENSES</v>
          </cell>
        </row>
      </sheetData>
      <sheetData sheetId="2651">
        <row r="214">
          <cell r="A214" t="str">
            <v>ADMINISTRATIVE &amp; MANAGEMENT EXPENSES</v>
          </cell>
        </row>
      </sheetData>
      <sheetData sheetId="2652">
        <row r="214">
          <cell r="A214" t="str">
            <v>ADMINISTRATIVE &amp; MANAGEMENT EXPENSES</v>
          </cell>
        </row>
      </sheetData>
      <sheetData sheetId="2653">
        <row r="214">
          <cell r="A214" t="str">
            <v>ADMINISTRATIVE &amp; MANAGEMENT EXPENSES</v>
          </cell>
        </row>
      </sheetData>
      <sheetData sheetId="2654">
        <row r="214">
          <cell r="A214" t="str">
            <v>ADMINISTRATIVE &amp; MANAGEMENT EXPENSES</v>
          </cell>
        </row>
      </sheetData>
      <sheetData sheetId="2655">
        <row r="214">
          <cell r="A214" t="str">
            <v>ADMINISTRATIVE &amp; MANAGEMENT EXPENSES</v>
          </cell>
        </row>
      </sheetData>
      <sheetData sheetId="2656">
        <row r="214">
          <cell r="A214" t="str">
            <v>ADMINISTRATIVE &amp; MANAGEMENT EXPENSES</v>
          </cell>
        </row>
      </sheetData>
      <sheetData sheetId="2657">
        <row r="214">
          <cell r="A214" t="str">
            <v>ADMINISTRATIVE &amp; MANAGEMENT EXPENSES</v>
          </cell>
        </row>
      </sheetData>
      <sheetData sheetId="2658">
        <row r="214">
          <cell r="A214" t="str">
            <v>ADMINISTRATIVE &amp; MANAGEMENT EXPENSES</v>
          </cell>
        </row>
      </sheetData>
      <sheetData sheetId="2659">
        <row r="214">
          <cell r="A214" t="str">
            <v>ADMINISTRATIVE &amp; MANAGEMENT EXPENSES</v>
          </cell>
        </row>
      </sheetData>
      <sheetData sheetId="2660">
        <row r="214">
          <cell r="A214" t="str">
            <v>ADMINISTRATIVE &amp; MANAGEMENT EXPENSES</v>
          </cell>
        </row>
      </sheetData>
      <sheetData sheetId="2661">
        <row r="214">
          <cell r="A214" t="str">
            <v>ADMINISTRATIVE &amp; MANAGEMENT EXPENSES</v>
          </cell>
        </row>
      </sheetData>
      <sheetData sheetId="2662">
        <row r="214">
          <cell r="A214" t="str">
            <v>ADMINISTRATIVE &amp; MANAGEMENT EXPENSES</v>
          </cell>
        </row>
      </sheetData>
      <sheetData sheetId="2663">
        <row r="214">
          <cell r="A214" t="str">
            <v>ADMINISTRATIVE &amp; MANAGEMENT EXPENSES</v>
          </cell>
        </row>
      </sheetData>
      <sheetData sheetId="2664">
        <row r="214">
          <cell r="A214" t="str">
            <v>ADMINISTRATIVE &amp; MANAGEMENT EXPENSES</v>
          </cell>
        </row>
      </sheetData>
      <sheetData sheetId="2665">
        <row r="214">
          <cell r="A214" t="str">
            <v>ADMINISTRATIVE &amp; MANAGEMENT EXPENSES</v>
          </cell>
        </row>
      </sheetData>
      <sheetData sheetId="2666">
        <row r="214">
          <cell r="A214" t="str">
            <v>ADMINISTRATIVE &amp; MANAGEMENT EXPENSES</v>
          </cell>
        </row>
      </sheetData>
      <sheetData sheetId="2667">
        <row r="214">
          <cell r="A214" t="str">
            <v>ADMINISTRATIVE &amp; MANAGEMENT EXPENSES</v>
          </cell>
        </row>
      </sheetData>
      <sheetData sheetId="2668">
        <row r="214">
          <cell r="A214" t="str">
            <v>ADMINISTRATIVE &amp; MANAGEMENT EXPENSES</v>
          </cell>
        </row>
      </sheetData>
      <sheetData sheetId="2669">
        <row r="214">
          <cell r="A214" t="str">
            <v>ADMINISTRATIVE &amp; MANAGEMENT EXPENSES</v>
          </cell>
        </row>
      </sheetData>
      <sheetData sheetId="2670">
        <row r="214">
          <cell r="A214" t="str">
            <v>ADMINISTRATIVE &amp; MANAGEMENT EXPENSES</v>
          </cell>
        </row>
      </sheetData>
      <sheetData sheetId="2671">
        <row r="214">
          <cell r="A214" t="str">
            <v>ADMINISTRATIVE &amp; MANAGEMENT EXPENSES</v>
          </cell>
        </row>
      </sheetData>
      <sheetData sheetId="2672">
        <row r="214">
          <cell r="A214" t="str">
            <v>ADMINISTRATIVE &amp; MANAGEMENT EXPENSES</v>
          </cell>
        </row>
      </sheetData>
      <sheetData sheetId="2673">
        <row r="214">
          <cell r="A214" t="str">
            <v>ADMINISTRATIVE &amp; MANAGEMENT EXPENSES</v>
          </cell>
        </row>
      </sheetData>
      <sheetData sheetId="2674">
        <row r="214">
          <cell r="A214" t="str">
            <v>ADMINISTRATIVE &amp; MANAGEMENT EXPENSES</v>
          </cell>
        </row>
      </sheetData>
      <sheetData sheetId="2675">
        <row r="214">
          <cell r="A214" t="str">
            <v>ADMINISTRATIVE &amp; MANAGEMENT EXPENSES</v>
          </cell>
        </row>
      </sheetData>
      <sheetData sheetId="2676">
        <row r="214">
          <cell r="A214" t="str">
            <v>ADMINISTRATIVE &amp; MANAGEMENT EXPENSES</v>
          </cell>
        </row>
      </sheetData>
      <sheetData sheetId="2677">
        <row r="214">
          <cell r="A214" t="str">
            <v>ADMINISTRATIVE &amp; MANAGEMENT EXPENSES</v>
          </cell>
        </row>
      </sheetData>
      <sheetData sheetId="2678">
        <row r="214">
          <cell r="A214" t="str">
            <v>ADMINISTRATIVE &amp; MANAGEMENT EXPENSES</v>
          </cell>
        </row>
      </sheetData>
      <sheetData sheetId="2679">
        <row r="214">
          <cell r="A214" t="str">
            <v>ADMINISTRATIVE &amp; MANAGEMENT EXPENSES</v>
          </cell>
        </row>
      </sheetData>
      <sheetData sheetId="2680">
        <row r="214">
          <cell r="A214" t="str">
            <v>ADMINISTRATIVE &amp; MANAGEMENT EXPENSES</v>
          </cell>
        </row>
      </sheetData>
      <sheetData sheetId="2681">
        <row r="214">
          <cell r="A214" t="str">
            <v>ADMINISTRATIVE &amp; MANAGEMENT EXPENSES</v>
          </cell>
        </row>
      </sheetData>
      <sheetData sheetId="2682">
        <row r="214">
          <cell r="A214" t="str">
            <v>ADMINISTRATIVE &amp; MANAGEMENT EXPENSES</v>
          </cell>
        </row>
      </sheetData>
      <sheetData sheetId="2683">
        <row r="214">
          <cell r="A214" t="str">
            <v>ADMINISTRATIVE &amp; MANAGEMENT EXPENSES</v>
          </cell>
        </row>
      </sheetData>
      <sheetData sheetId="2684">
        <row r="214">
          <cell r="A214" t="str">
            <v>ADMINISTRATIVE &amp; MANAGEMENT EXPENSES</v>
          </cell>
        </row>
      </sheetData>
      <sheetData sheetId="2685">
        <row r="214">
          <cell r="A214" t="str">
            <v>ADMINISTRATIVE &amp; MANAGEMENT EXPENSES</v>
          </cell>
        </row>
      </sheetData>
      <sheetData sheetId="2686">
        <row r="214">
          <cell r="A214" t="str">
            <v>ADMINISTRATIVE &amp; MANAGEMENT EXPENSES</v>
          </cell>
        </row>
      </sheetData>
      <sheetData sheetId="2687">
        <row r="214">
          <cell r="A214" t="str">
            <v>ADMINISTRATIVE &amp; MANAGEMENT EXPENSES</v>
          </cell>
        </row>
      </sheetData>
      <sheetData sheetId="2688">
        <row r="214">
          <cell r="A214" t="str">
            <v>ADMINISTRATIVE &amp; MANAGEMENT EXPENSES</v>
          </cell>
        </row>
      </sheetData>
      <sheetData sheetId="2689">
        <row r="214">
          <cell r="A214" t="str">
            <v>ADMINISTRATIVE &amp; MANAGEMENT EXPENSES</v>
          </cell>
        </row>
      </sheetData>
      <sheetData sheetId="2690">
        <row r="214">
          <cell r="A214" t="str">
            <v>ADMINISTRATIVE &amp; MANAGEMENT EXPENSES</v>
          </cell>
        </row>
      </sheetData>
      <sheetData sheetId="2691">
        <row r="214">
          <cell r="A214" t="str">
            <v>ADMINISTRATIVE &amp; MANAGEMENT EXPENSES</v>
          </cell>
        </row>
      </sheetData>
      <sheetData sheetId="2692">
        <row r="214">
          <cell r="A214" t="str">
            <v>ADMINISTRATIVE &amp; MANAGEMENT EXPENSES</v>
          </cell>
        </row>
      </sheetData>
      <sheetData sheetId="2693">
        <row r="214">
          <cell r="A214" t="str">
            <v>ADMINISTRATIVE &amp; MANAGEMENT EXPENSES</v>
          </cell>
        </row>
      </sheetData>
      <sheetData sheetId="2694">
        <row r="214">
          <cell r="A214" t="str">
            <v>ADMINISTRATIVE &amp; MANAGEMENT EXPENSES</v>
          </cell>
        </row>
      </sheetData>
      <sheetData sheetId="2695">
        <row r="214">
          <cell r="A214" t="str">
            <v>ADMINISTRATIVE &amp; MANAGEMENT EXPENSES</v>
          </cell>
        </row>
      </sheetData>
      <sheetData sheetId="2696">
        <row r="214">
          <cell r="A214" t="str">
            <v>ADMINISTRATIVE &amp; MANAGEMENT EXPENSES</v>
          </cell>
        </row>
      </sheetData>
      <sheetData sheetId="2697">
        <row r="214">
          <cell r="A214" t="str">
            <v>ADMINISTRATIVE &amp; MANAGEMENT EXPENSES</v>
          </cell>
        </row>
      </sheetData>
      <sheetData sheetId="2698">
        <row r="214">
          <cell r="A214" t="str">
            <v>ADMINISTRATIVE &amp; MANAGEMENT EXPENSES</v>
          </cell>
        </row>
      </sheetData>
      <sheetData sheetId="2699">
        <row r="214">
          <cell r="A214" t="str">
            <v>ADMINISTRATIVE &amp; MANAGEMENT EXPENSES</v>
          </cell>
        </row>
      </sheetData>
      <sheetData sheetId="2700">
        <row r="214">
          <cell r="A214" t="str">
            <v>ADMINISTRATIVE &amp; MANAGEMENT EXPENSES</v>
          </cell>
        </row>
      </sheetData>
      <sheetData sheetId="2701">
        <row r="214">
          <cell r="A214" t="str">
            <v>ADMINISTRATIVE &amp; MANAGEMENT EXPENSES</v>
          </cell>
        </row>
      </sheetData>
      <sheetData sheetId="2702">
        <row r="214">
          <cell r="A214" t="str">
            <v>ADMINISTRATIVE &amp; MANAGEMENT EXPENSES</v>
          </cell>
        </row>
      </sheetData>
      <sheetData sheetId="2703">
        <row r="214">
          <cell r="A214" t="str">
            <v>ADMINISTRATIVE &amp; MANAGEMENT EXPENSES</v>
          </cell>
        </row>
      </sheetData>
      <sheetData sheetId="2704">
        <row r="214">
          <cell r="A214" t="str">
            <v>ADMINISTRATIVE &amp; MANAGEMENT EXPENSES</v>
          </cell>
        </row>
      </sheetData>
      <sheetData sheetId="2705">
        <row r="214">
          <cell r="A214" t="str">
            <v>ADMINISTRATIVE &amp; MANAGEMENT EXPENSES</v>
          </cell>
        </row>
      </sheetData>
      <sheetData sheetId="2706">
        <row r="214">
          <cell r="A214" t="str">
            <v>ADMINISTRATIVE &amp; MANAGEMENT EXPENSES</v>
          </cell>
        </row>
      </sheetData>
      <sheetData sheetId="2707">
        <row r="214">
          <cell r="A214" t="str">
            <v>ADMINISTRATIVE &amp; MANAGEMENT EXPENSES</v>
          </cell>
        </row>
      </sheetData>
      <sheetData sheetId="2708">
        <row r="214">
          <cell r="A214" t="str">
            <v>ADMINISTRATIVE &amp; MANAGEMENT EXPENSES</v>
          </cell>
        </row>
      </sheetData>
      <sheetData sheetId="2709">
        <row r="214">
          <cell r="A214" t="str">
            <v>ADMINISTRATIVE &amp; MANAGEMENT EXPENSES</v>
          </cell>
        </row>
      </sheetData>
      <sheetData sheetId="2710">
        <row r="214">
          <cell r="A214" t="str">
            <v>ADMINISTRATIVE &amp; MANAGEMENT EXPENSES</v>
          </cell>
        </row>
      </sheetData>
      <sheetData sheetId="2711">
        <row r="214">
          <cell r="A214" t="str">
            <v>ADMINISTRATIVE &amp; MANAGEMENT EXPENSES</v>
          </cell>
        </row>
      </sheetData>
      <sheetData sheetId="2712">
        <row r="214">
          <cell r="A214" t="str">
            <v>ADMINISTRATIVE &amp; MANAGEMENT EXPENSES</v>
          </cell>
        </row>
      </sheetData>
      <sheetData sheetId="2713">
        <row r="214">
          <cell r="A214" t="str">
            <v>ADMINISTRATIVE &amp; MANAGEMENT EXPENSES</v>
          </cell>
        </row>
      </sheetData>
      <sheetData sheetId="2714">
        <row r="214">
          <cell r="A214" t="str">
            <v>ADMINISTRATIVE &amp; MANAGEMENT EXPENSES</v>
          </cell>
        </row>
      </sheetData>
      <sheetData sheetId="2715">
        <row r="214">
          <cell r="A214" t="str">
            <v>ADMINISTRATIVE &amp; MANAGEMENT EXPENSES</v>
          </cell>
        </row>
      </sheetData>
      <sheetData sheetId="2716">
        <row r="214">
          <cell r="A214" t="str">
            <v>ADMINISTRATIVE &amp; MANAGEMENT EXPENSES</v>
          </cell>
        </row>
      </sheetData>
      <sheetData sheetId="2717">
        <row r="214">
          <cell r="A214" t="str">
            <v>ADMINISTRATIVE &amp; MANAGEMENT EXPENSES</v>
          </cell>
        </row>
      </sheetData>
      <sheetData sheetId="2718">
        <row r="214">
          <cell r="A214" t="str">
            <v>ADMINISTRATIVE &amp; MANAGEMENT EXPENSES</v>
          </cell>
        </row>
      </sheetData>
      <sheetData sheetId="2719">
        <row r="214">
          <cell r="A214" t="str">
            <v>ADMINISTRATIVE &amp; MANAGEMENT EXPENSES</v>
          </cell>
        </row>
      </sheetData>
      <sheetData sheetId="2720">
        <row r="214">
          <cell r="A214" t="str">
            <v>ADMINISTRATIVE &amp; MANAGEMENT EXPENSES</v>
          </cell>
        </row>
      </sheetData>
      <sheetData sheetId="2721">
        <row r="214">
          <cell r="A214" t="str">
            <v>ADMINISTRATIVE &amp; MANAGEMENT EXPENSES</v>
          </cell>
        </row>
      </sheetData>
      <sheetData sheetId="2722">
        <row r="214">
          <cell r="A214" t="str">
            <v>ADMINISTRATIVE &amp; MANAGEMENT EXPENSES</v>
          </cell>
        </row>
      </sheetData>
      <sheetData sheetId="2723">
        <row r="214">
          <cell r="A214" t="str">
            <v>ADMINISTRATIVE &amp; MANAGEMENT EXPENSES</v>
          </cell>
        </row>
      </sheetData>
      <sheetData sheetId="2724">
        <row r="214">
          <cell r="A214" t="str">
            <v>ADMINISTRATIVE &amp; MANAGEMENT EXPENSES</v>
          </cell>
        </row>
      </sheetData>
      <sheetData sheetId="2725">
        <row r="214">
          <cell r="A214" t="str">
            <v>ADMINISTRATIVE &amp; MANAGEMENT EXPENSES</v>
          </cell>
        </row>
      </sheetData>
      <sheetData sheetId="2726">
        <row r="214">
          <cell r="A214" t="str">
            <v>ADMINISTRATIVE &amp; MANAGEMENT EXPENSES</v>
          </cell>
        </row>
      </sheetData>
      <sheetData sheetId="2727">
        <row r="214">
          <cell r="A214" t="str">
            <v>ADMINISTRATIVE &amp; MANAGEMENT EXPENSES</v>
          </cell>
        </row>
      </sheetData>
      <sheetData sheetId="2728">
        <row r="214">
          <cell r="A214" t="str">
            <v>ADMINISTRATIVE &amp; MANAGEMENT EXPENSES</v>
          </cell>
        </row>
      </sheetData>
      <sheetData sheetId="2729">
        <row r="214">
          <cell r="A214" t="str">
            <v>ADMINISTRATIVE &amp; MANAGEMENT EXPENSES</v>
          </cell>
        </row>
      </sheetData>
      <sheetData sheetId="2730">
        <row r="214">
          <cell r="A214" t="str">
            <v>ADMINISTRATIVE &amp; MANAGEMENT EXPENSES</v>
          </cell>
        </row>
      </sheetData>
      <sheetData sheetId="2731">
        <row r="214">
          <cell r="A214" t="str">
            <v>ADMINISTRATIVE &amp; MANAGEMENT EXPENSES</v>
          </cell>
        </row>
      </sheetData>
      <sheetData sheetId="2732">
        <row r="214">
          <cell r="A214" t="str">
            <v>ADMINISTRATIVE &amp; MANAGEMENT EXPENSES</v>
          </cell>
        </row>
      </sheetData>
      <sheetData sheetId="2733">
        <row r="214">
          <cell r="A214" t="str">
            <v>ADMINISTRATIVE &amp; MANAGEMENT EXPENSES</v>
          </cell>
        </row>
      </sheetData>
      <sheetData sheetId="2734">
        <row r="214">
          <cell r="A214" t="str">
            <v>ADMINISTRATIVE &amp; MANAGEMENT EXPENSES</v>
          </cell>
        </row>
      </sheetData>
      <sheetData sheetId="2735">
        <row r="214">
          <cell r="A214" t="str">
            <v>ADMINISTRATIVE &amp; MANAGEMENT EXPENSES</v>
          </cell>
        </row>
      </sheetData>
      <sheetData sheetId="2736">
        <row r="214">
          <cell r="A214" t="str">
            <v>ADMINISTRATIVE &amp; MANAGEMENT EXPENSES</v>
          </cell>
        </row>
      </sheetData>
      <sheetData sheetId="2737">
        <row r="214">
          <cell r="A214" t="str">
            <v>ADMINISTRATIVE &amp; MANAGEMENT EXPENSES</v>
          </cell>
        </row>
      </sheetData>
      <sheetData sheetId="2738">
        <row r="214">
          <cell r="A214" t="str">
            <v>ADMINISTRATIVE &amp; MANAGEMENT EXPENSES</v>
          </cell>
        </row>
      </sheetData>
      <sheetData sheetId="2739">
        <row r="214">
          <cell r="A214" t="str">
            <v>ADMINISTRATIVE &amp; MANAGEMENT EXPENSES</v>
          </cell>
        </row>
      </sheetData>
      <sheetData sheetId="2740">
        <row r="214">
          <cell r="A214" t="str">
            <v>ADMINISTRATIVE &amp; MANAGEMENT EXPENSES</v>
          </cell>
        </row>
      </sheetData>
      <sheetData sheetId="2741">
        <row r="214">
          <cell r="A214" t="str">
            <v>ADMINISTRATIVE &amp; MANAGEMENT EXPENSES</v>
          </cell>
        </row>
      </sheetData>
      <sheetData sheetId="2742">
        <row r="214">
          <cell r="A214" t="str">
            <v>ADMINISTRATIVE &amp; MANAGEMENT EXPENSES</v>
          </cell>
        </row>
      </sheetData>
      <sheetData sheetId="2743">
        <row r="214">
          <cell r="A214" t="str">
            <v>ADMINISTRATIVE &amp; MANAGEMENT EXPENSES</v>
          </cell>
        </row>
      </sheetData>
      <sheetData sheetId="2744">
        <row r="214">
          <cell r="A214" t="str">
            <v>ADMINISTRATIVE &amp; MANAGEMENT EXPENSES</v>
          </cell>
        </row>
      </sheetData>
      <sheetData sheetId="2745">
        <row r="214">
          <cell r="A214" t="str">
            <v>ADMINISTRATIVE &amp; MANAGEMENT EXPENSES</v>
          </cell>
        </row>
      </sheetData>
      <sheetData sheetId="2746">
        <row r="214">
          <cell r="A214" t="str">
            <v>ADMINISTRATIVE &amp; MANAGEMENT EXPENSES</v>
          </cell>
        </row>
      </sheetData>
      <sheetData sheetId="2747">
        <row r="214">
          <cell r="A214" t="str">
            <v>ADMINISTRATIVE &amp; MANAGEMENT EXPENSES</v>
          </cell>
        </row>
      </sheetData>
      <sheetData sheetId="2748">
        <row r="214">
          <cell r="A214" t="str">
            <v>ADMINISTRATIVE &amp; MANAGEMENT EXPENSES</v>
          </cell>
        </row>
      </sheetData>
      <sheetData sheetId="2749">
        <row r="214">
          <cell r="A214" t="str">
            <v>ADMINISTRATIVE &amp; MANAGEMENT EXPENSES</v>
          </cell>
        </row>
      </sheetData>
      <sheetData sheetId="2750" refreshError="1"/>
      <sheetData sheetId="2751" refreshError="1"/>
      <sheetData sheetId="2752" refreshError="1"/>
      <sheetData sheetId="2753" refreshError="1"/>
      <sheetData sheetId="2754">
        <row r="214">
          <cell r="A214" t="str">
            <v>ADMINISTRATIVE &amp; MANAGEMENT EXPENSES</v>
          </cell>
        </row>
      </sheetData>
      <sheetData sheetId="2755">
        <row r="214">
          <cell r="A214" t="str">
            <v>ADMINISTRATIVE &amp; MANAGEMENT EXPENSES</v>
          </cell>
        </row>
      </sheetData>
      <sheetData sheetId="2756">
        <row r="214">
          <cell r="A214" t="str">
            <v>ADMINISTRATIVE &amp; MANAGEMENT EXPENSES</v>
          </cell>
        </row>
      </sheetData>
      <sheetData sheetId="2757">
        <row r="214">
          <cell r="A214" t="str">
            <v>ADMINISTRATIVE &amp; MANAGEMENT EXPENSES</v>
          </cell>
        </row>
      </sheetData>
      <sheetData sheetId="2758">
        <row r="214">
          <cell r="A214" t="str">
            <v>ADMINISTRATIVE &amp; MANAGEMENT EXPENSES</v>
          </cell>
        </row>
      </sheetData>
      <sheetData sheetId="2759">
        <row r="214">
          <cell r="A214" t="str">
            <v>ADMINISTRATIVE &amp; MANAGEMENT EXPENSES</v>
          </cell>
        </row>
      </sheetData>
      <sheetData sheetId="2760">
        <row r="214">
          <cell r="A214" t="str">
            <v>ADMINISTRATIVE &amp; MANAGEMENT EXPENSES</v>
          </cell>
        </row>
      </sheetData>
      <sheetData sheetId="2761">
        <row r="214">
          <cell r="A214" t="str">
            <v>ADMINISTRATIVE &amp; MANAGEMENT EXPENSES</v>
          </cell>
        </row>
      </sheetData>
      <sheetData sheetId="2762">
        <row r="214">
          <cell r="A214" t="str">
            <v>ADMINISTRATIVE &amp; MANAGEMENT EXPENSES</v>
          </cell>
        </row>
      </sheetData>
      <sheetData sheetId="2763">
        <row r="214">
          <cell r="A214" t="str">
            <v>ADMINISTRATIVE &amp; MANAGEMENT EXPENSES</v>
          </cell>
        </row>
      </sheetData>
      <sheetData sheetId="2764">
        <row r="214">
          <cell r="A214" t="str">
            <v>ADMINISTRATIVE &amp; MANAGEMENT EXPENSES</v>
          </cell>
        </row>
      </sheetData>
      <sheetData sheetId="2765">
        <row r="214">
          <cell r="A214" t="str">
            <v>ADMINISTRATIVE &amp; MANAGEMENT EXPENSES</v>
          </cell>
        </row>
      </sheetData>
      <sheetData sheetId="2766">
        <row r="214">
          <cell r="A214" t="str">
            <v>ADMINISTRATIVE &amp; MANAGEMENT EXPENSES</v>
          </cell>
        </row>
      </sheetData>
      <sheetData sheetId="2767">
        <row r="214">
          <cell r="A214" t="str">
            <v>ADMINISTRATIVE &amp; MANAGEMENT EXPENSES</v>
          </cell>
        </row>
      </sheetData>
      <sheetData sheetId="2768">
        <row r="214">
          <cell r="A214" t="str">
            <v>ADMINISTRATIVE &amp; MANAGEMENT EXPENSES</v>
          </cell>
        </row>
      </sheetData>
      <sheetData sheetId="2769">
        <row r="214">
          <cell r="A214" t="str">
            <v>ADMINISTRATIVE &amp; MANAGEMENT EXPENSES</v>
          </cell>
        </row>
      </sheetData>
      <sheetData sheetId="2770">
        <row r="214">
          <cell r="A214" t="str">
            <v>ADMINISTRATIVE &amp; MANAGEMENT EXPENSES</v>
          </cell>
        </row>
      </sheetData>
      <sheetData sheetId="2771">
        <row r="214">
          <cell r="A214" t="str">
            <v>ADMINISTRATIVE &amp; MANAGEMENT EXPENSES</v>
          </cell>
        </row>
      </sheetData>
      <sheetData sheetId="2772">
        <row r="214">
          <cell r="A214" t="str">
            <v>ADMINISTRATIVE &amp; MANAGEMENT EXPENSES</v>
          </cell>
        </row>
      </sheetData>
      <sheetData sheetId="2773">
        <row r="214">
          <cell r="A214" t="str">
            <v>ADMINISTRATIVE &amp; MANAGEMENT EXPENSES</v>
          </cell>
        </row>
      </sheetData>
      <sheetData sheetId="2774">
        <row r="214">
          <cell r="A214" t="str">
            <v>ADMINISTRATIVE &amp; MANAGEMENT EXPENSES</v>
          </cell>
        </row>
      </sheetData>
      <sheetData sheetId="2775">
        <row r="214">
          <cell r="A214" t="str">
            <v>ADMINISTRATIVE &amp; MANAGEMENT EXPENSES</v>
          </cell>
        </row>
      </sheetData>
      <sheetData sheetId="2776">
        <row r="214">
          <cell r="A214" t="str">
            <v>ADMINISTRATIVE &amp; MANAGEMENT EXPENSES</v>
          </cell>
        </row>
      </sheetData>
      <sheetData sheetId="2777">
        <row r="214">
          <cell r="A214" t="str">
            <v>ADMINISTRATIVE &amp; MANAGEMENT EXPENSES</v>
          </cell>
        </row>
      </sheetData>
      <sheetData sheetId="2778">
        <row r="214">
          <cell r="A214" t="str">
            <v>ADMINISTRATIVE &amp; MANAGEMENT EXPENSES</v>
          </cell>
        </row>
      </sheetData>
      <sheetData sheetId="2779">
        <row r="214">
          <cell r="A214" t="str">
            <v>ADMINISTRATIVE &amp; MANAGEMENT EXPENSES</v>
          </cell>
        </row>
      </sheetData>
      <sheetData sheetId="2780">
        <row r="214">
          <cell r="A214" t="str">
            <v>ADMINISTRATIVE &amp; MANAGEMENT EXPENSES</v>
          </cell>
        </row>
      </sheetData>
      <sheetData sheetId="2781">
        <row r="214">
          <cell r="A214" t="str">
            <v>ADMINISTRATIVE &amp; MANAGEMENT EXPENSES</v>
          </cell>
        </row>
      </sheetData>
      <sheetData sheetId="2782">
        <row r="214">
          <cell r="A214" t="str">
            <v>ADMINISTRATIVE &amp; MANAGEMENT EXPENSES</v>
          </cell>
        </row>
      </sheetData>
      <sheetData sheetId="2783">
        <row r="214">
          <cell r="A214" t="str">
            <v>ADMINISTRATIVE &amp; MANAGEMENT EXPENSES</v>
          </cell>
        </row>
      </sheetData>
      <sheetData sheetId="2784">
        <row r="214">
          <cell r="A214" t="str">
            <v>ADMINISTRATIVE &amp; MANAGEMENT EXPENSES</v>
          </cell>
        </row>
      </sheetData>
      <sheetData sheetId="2785">
        <row r="214">
          <cell r="A214" t="str">
            <v>ADMINISTRATIVE &amp; MANAGEMENT EXPENSES</v>
          </cell>
        </row>
      </sheetData>
      <sheetData sheetId="2786">
        <row r="214">
          <cell r="A214" t="str">
            <v>ADMINISTRATIVE &amp; MANAGEMENT EXPENSES</v>
          </cell>
        </row>
      </sheetData>
      <sheetData sheetId="2787">
        <row r="214">
          <cell r="A214" t="str">
            <v>ADMINISTRATIVE &amp; MANAGEMENT EXPENSES</v>
          </cell>
        </row>
      </sheetData>
      <sheetData sheetId="2788">
        <row r="214">
          <cell r="A214" t="str">
            <v>ADMINISTRATIVE &amp; MANAGEMENT EXPENSES</v>
          </cell>
        </row>
      </sheetData>
      <sheetData sheetId="2789">
        <row r="214">
          <cell r="A214" t="str">
            <v>ADMINISTRATIVE &amp; MANAGEMENT EXPENSES</v>
          </cell>
        </row>
      </sheetData>
      <sheetData sheetId="2790">
        <row r="214">
          <cell r="A214" t="str">
            <v>ADMINISTRATIVE &amp; MANAGEMENT EXPENSES</v>
          </cell>
        </row>
      </sheetData>
      <sheetData sheetId="2791">
        <row r="214">
          <cell r="A214" t="str">
            <v>ADMINISTRATIVE &amp; MANAGEMENT EXPENSES</v>
          </cell>
        </row>
      </sheetData>
      <sheetData sheetId="2792">
        <row r="214">
          <cell r="A214" t="str">
            <v>ADMINISTRATIVE &amp; MANAGEMENT EXPENSES</v>
          </cell>
        </row>
      </sheetData>
      <sheetData sheetId="2793">
        <row r="214">
          <cell r="A214" t="str">
            <v>ADMINISTRATIVE &amp; MANAGEMENT EXPENSES</v>
          </cell>
        </row>
      </sheetData>
      <sheetData sheetId="2794">
        <row r="214">
          <cell r="A214" t="str">
            <v>ADMINISTRATIVE &amp; MANAGEMENT EXPENSES</v>
          </cell>
        </row>
      </sheetData>
      <sheetData sheetId="2795">
        <row r="214">
          <cell r="A214" t="str">
            <v>ADMINISTRATIVE &amp; MANAGEMENT EXPENSES</v>
          </cell>
        </row>
      </sheetData>
      <sheetData sheetId="2796">
        <row r="214">
          <cell r="A214" t="str">
            <v>ADMINISTRATIVE &amp; MANAGEMENT EXPENSES</v>
          </cell>
        </row>
      </sheetData>
      <sheetData sheetId="2797">
        <row r="214">
          <cell r="A214" t="str">
            <v>ADMINISTRATIVE &amp; MANAGEMENT EXPENSES</v>
          </cell>
        </row>
      </sheetData>
      <sheetData sheetId="2798">
        <row r="214">
          <cell r="A214" t="str">
            <v>ADMINISTRATIVE &amp; MANAGEMENT EXPENSES</v>
          </cell>
        </row>
      </sheetData>
      <sheetData sheetId="2799">
        <row r="214">
          <cell r="A214" t="str">
            <v>ADMINISTRATIVE &amp; MANAGEMENT EXPENSES</v>
          </cell>
        </row>
      </sheetData>
      <sheetData sheetId="2800">
        <row r="214">
          <cell r="A214" t="str">
            <v>ADMINISTRATIVE &amp; MANAGEMENT EXPENSES</v>
          </cell>
        </row>
      </sheetData>
      <sheetData sheetId="2801">
        <row r="214">
          <cell r="A214" t="str">
            <v>ADMINISTRATIVE &amp; MANAGEMENT EXPENSES</v>
          </cell>
        </row>
      </sheetData>
      <sheetData sheetId="2802">
        <row r="214">
          <cell r="A214" t="str">
            <v>ADMINISTRATIVE &amp; MANAGEMENT EXPENSES</v>
          </cell>
        </row>
      </sheetData>
      <sheetData sheetId="2803">
        <row r="214">
          <cell r="A214" t="str">
            <v>ADMINISTRATIVE &amp; MANAGEMENT EXPENSES</v>
          </cell>
        </row>
      </sheetData>
      <sheetData sheetId="2804">
        <row r="214">
          <cell r="A214" t="str">
            <v>ADMINISTRATIVE &amp; MANAGEMENT EXPENSES</v>
          </cell>
        </row>
      </sheetData>
      <sheetData sheetId="2805">
        <row r="214">
          <cell r="A214" t="str">
            <v>ADMINISTRATIVE &amp; MANAGEMENT EXPENSES</v>
          </cell>
        </row>
      </sheetData>
      <sheetData sheetId="2806">
        <row r="214">
          <cell r="A214" t="str">
            <v>ADMINISTRATIVE &amp; MANAGEMENT EXPENSES</v>
          </cell>
        </row>
      </sheetData>
      <sheetData sheetId="2807">
        <row r="214">
          <cell r="A214" t="str">
            <v>ADMINISTRATIVE &amp; MANAGEMENT EXPENSES</v>
          </cell>
        </row>
      </sheetData>
      <sheetData sheetId="2808">
        <row r="214">
          <cell r="A214" t="str">
            <v>ADMINISTRATIVE &amp; MANAGEMENT EXPENSES</v>
          </cell>
        </row>
      </sheetData>
      <sheetData sheetId="2809">
        <row r="214">
          <cell r="A214" t="str">
            <v>ADMINISTRATIVE &amp; MANAGEMENT EXPENSES</v>
          </cell>
        </row>
      </sheetData>
      <sheetData sheetId="2810">
        <row r="214">
          <cell r="A214" t="str">
            <v>ADMINISTRATIVE &amp; MANAGEMENT EXPENSES</v>
          </cell>
        </row>
      </sheetData>
      <sheetData sheetId="2811">
        <row r="214">
          <cell r="A214" t="str">
            <v>ADMINISTRATIVE &amp; MANAGEMENT EXPENSES</v>
          </cell>
        </row>
      </sheetData>
      <sheetData sheetId="2812">
        <row r="214">
          <cell r="A214" t="str">
            <v>ADMINISTRATIVE &amp; MANAGEMENT EXPENSES</v>
          </cell>
        </row>
      </sheetData>
      <sheetData sheetId="2813">
        <row r="214">
          <cell r="A214" t="str">
            <v>ADMINISTRATIVE &amp; MANAGEMENT EXPENSES</v>
          </cell>
        </row>
      </sheetData>
      <sheetData sheetId="2814">
        <row r="214">
          <cell r="A214" t="str">
            <v>ADMINISTRATIVE &amp; MANAGEMENT EXPENSES</v>
          </cell>
        </row>
      </sheetData>
      <sheetData sheetId="2815">
        <row r="214">
          <cell r="A214" t="str">
            <v>ADMINISTRATIVE &amp; MANAGEMENT EXPENSES</v>
          </cell>
        </row>
      </sheetData>
      <sheetData sheetId="2816">
        <row r="214">
          <cell r="A214" t="str">
            <v>ADMINISTRATIVE &amp; MANAGEMENT EXPENSES</v>
          </cell>
        </row>
      </sheetData>
      <sheetData sheetId="2817">
        <row r="214">
          <cell r="A214" t="str">
            <v>ADMINISTRATIVE &amp; MANAGEMENT EXPENSES</v>
          </cell>
        </row>
      </sheetData>
      <sheetData sheetId="2818">
        <row r="214">
          <cell r="A214" t="str">
            <v>ADMINISTRATIVE &amp; MANAGEMENT EXPENSES</v>
          </cell>
        </row>
      </sheetData>
      <sheetData sheetId="2819">
        <row r="214">
          <cell r="A214" t="str">
            <v>ADMINISTRATIVE &amp; MANAGEMENT EXPENSES</v>
          </cell>
        </row>
      </sheetData>
      <sheetData sheetId="2820">
        <row r="214">
          <cell r="A214" t="str">
            <v>ADMINISTRATIVE &amp; MANAGEMENT EXPENSES</v>
          </cell>
        </row>
      </sheetData>
      <sheetData sheetId="2821">
        <row r="214">
          <cell r="A214" t="str">
            <v>ADMINISTRATIVE &amp; MANAGEMENT EXPENSES</v>
          </cell>
        </row>
      </sheetData>
      <sheetData sheetId="2822">
        <row r="214">
          <cell r="A214" t="str">
            <v>ADMINISTRATIVE &amp; MANAGEMENT EXPENSES</v>
          </cell>
        </row>
      </sheetData>
      <sheetData sheetId="2823">
        <row r="214">
          <cell r="A214" t="str">
            <v>ADMINISTRATIVE &amp; MANAGEMENT EXPENSES</v>
          </cell>
        </row>
      </sheetData>
      <sheetData sheetId="2824">
        <row r="214">
          <cell r="A214" t="str">
            <v>ADMINISTRATIVE &amp; MANAGEMENT EXPENSES</v>
          </cell>
        </row>
      </sheetData>
      <sheetData sheetId="2825">
        <row r="214">
          <cell r="A214" t="str">
            <v>ADMINISTRATIVE &amp; MANAGEMENT EXPENSES</v>
          </cell>
        </row>
      </sheetData>
      <sheetData sheetId="2826">
        <row r="214">
          <cell r="A214" t="str">
            <v>ADMINISTRATIVE &amp; MANAGEMENT EXPENSES</v>
          </cell>
        </row>
      </sheetData>
      <sheetData sheetId="2827">
        <row r="214">
          <cell r="A214" t="str">
            <v>ADMINISTRATIVE &amp; MANAGEMENT EXPENSES</v>
          </cell>
        </row>
      </sheetData>
      <sheetData sheetId="2828">
        <row r="214">
          <cell r="A214" t="str">
            <v>ADMINISTRATIVE &amp; MANAGEMENT EXPENSES</v>
          </cell>
        </row>
      </sheetData>
      <sheetData sheetId="2829">
        <row r="214">
          <cell r="A214" t="str">
            <v>ADMINISTRATIVE &amp; MANAGEMENT EXPENSES</v>
          </cell>
        </row>
      </sheetData>
      <sheetData sheetId="2830">
        <row r="214">
          <cell r="A214" t="str">
            <v>ADMINISTRATIVE &amp; MANAGEMENT EXPENSES</v>
          </cell>
        </row>
      </sheetData>
      <sheetData sheetId="2831">
        <row r="214">
          <cell r="A214" t="str">
            <v>ADMINISTRATIVE &amp; MANAGEMENT EXPENSES</v>
          </cell>
        </row>
      </sheetData>
      <sheetData sheetId="2832"/>
      <sheetData sheetId="2833"/>
      <sheetData sheetId="2834">
        <row r="214">
          <cell r="A214" t="str">
            <v>ADMINISTRATIVE &amp; MANAGEMENT EXPENSES</v>
          </cell>
        </row>
      </sheetData>
      <sheetData sheetId="2835"/>
      <sheetData sheetId="2836">
        <row r="214">
          <cell r="A214" t="str">
            <v>ADMINISTRATIVE &amp; MANAGEMENT EXPENSES</v>
          </cell>
        </row>
      </sheetData>
      <sheetData sheetId="2837">
        <row r="214">
          <cell r="A214" t="str">
            <v>ADMINISTRATIVE &amp; MANAGEMENT EXPENSES</v>
          </cell>
        </row>
      </sheetData>
      <sheetData sheetId="2838">
        <row r="214">
          <cell r="A214" t="str">
            <v>ADMINISTRATIVE &amp; MANAGEMENT EXPENSES</v>
          </cell>
        </row>
      </sheetData>
      <sheetData sheetId="2839">
        <row r="214">
          <cell r="A214" t="str">
            <v>ADMINISTRATIVE &amp; MANAGEMENT EXPENSES</v>
          </cell>
        </row>
      </sheetData>
      <sheetData sheetId="2840"/>
      <sheetData sheetId="2841">
        <row r="214">
          <cell r="A214" t="str">
            <v>ADMINISTRATIVE &amp; MANAGEMENT EXPENSES</v>
          </cell>
        </row>
      </sheetData>
      <sheetData sheetId="2842">
        <row r="214">
          <cell r="A214" t="str">
            <v>ADMINISTRATIVE &amp; MANAGEMENT EXPENSES</v>
          </cell>
        </row>
      </sheetData>
      <sheetData sheetId="2843"/>
      <sheetData sheetId="2844"/>
      <sheetData sheetId="2845">
        <row r="214">
          <cell r="A214" t="str">
            <v>ADMINISTRATIVE &amp; MANAGEMENT EXPENSES</v>
          </cell>
        </row>
      </sheetData>
      <sheetData sheetId="2846"/>
      <sheetData sheetId="2847">
        <row r="214">
          <cell r="A214" t="str">
            <v>ADMINISTRATIVE &amp; MANAGEMENT EXPENSES</v>
          </cell>
        </row>
      </sheetData>
      <sheetData sheetId="2848">
        <row r="214">
          <cell r="A214" t="str">
            <v>ADMINISTRATIVE &amp; MANAGEMENT EXPENSES</v>
          </cell>
        </row>
      </sheetData>
      <sheetData sheetId="2849">
        <row r="214">
          <cell r="A214" t="str">
            <v>ADMINISTRATIVE &amp; MANAGEMENT EXPENSES</v>
          </cell>
        </row>
      </sheetData>
      <sheetData sheetId="2850">
        <row r="214">
          <cell r="A214" t="str">
            <v>ADMINISTRATIVE &amp; MANAGEMENT EXPENSES</v>
          </cell>
        </row>
      </sheetData>
      <sheetData sheetId="2851">
        <row r="214">
          <cell r="A214" t="str">
            <v>ADMINISTRATIVE &amp; MANAGEMENT EXPENSES</v>
          </cell>
        </row>
      </sheetData>
      <sheetData sheetId="2852"/>
      <sheetData sheetId="2853">
        <row r="214">
          <cell r="A214" t="str">
            <v>ADMINISTRATIVE &amp; MANAGEMENT EXPENSES</v>
          </cell>
        </row>
      </sheetData>
      <sheetData sheetId="2854"/>
      <sheetData sheetId="2855">
        <row r="214">
          <cell r="A214" t="str">
            <v>ADMINISTRATIVE &amp; MANAGEMENT EXPENSES</v>
          </cell>
        </row>
      </sheetData>
      <sheetData sheetId="2856">
        <row r="214">
          <cell r="A214" t="str">
            <v>ADMINISTRATIVE &amp; MANAGEMENT EXPENSES</v>
          </cell>
        </row>
      </sheetData>
      <sheetData sheetId="2857">
        <row r="214">
          <cell r="A214" t="str">
            <v>ADMINISTRATIVE &amp; MANAGEMENT EXPENSES</v>
          </cell>
        </row>
      </sheetData>
      <sheetData sheetId="2858">
        <row r="214">
          <cell r="A214" t="str">
            <v>ADMINISTRATIVE &amp; MANAGEMENT EXPENSES</v>
          </cell>
        </row>
      </sheetData>
      <sheetData sheetId="2859">
        <row r="214">
          <cell r="A214" t="str">
            <v>ADMINISTRATIVE &amp; MANAGEMENT EXPENSES</v>
          </cell>
        </row>
      </sheetData>
      <sheetData sheetId="2860"/>
      <sheetData sheetId="2861">
        <row r="214">
          <cell r="A214" t="str">
            <v>ADMINISTRATIVE &amp; MANAGEMENT EXPENSES</v>
          </cell>
        </row>
      </sheetData>
      <sheetData sheetId="2862">
        <row r="214">
          <cell r="A214" t="str">
            <v>ADMINISTRATIVE &amp; MANAGEMENT EXPENSES</v>
          </cell>
        </row>
      </sheetData>
      <sheetData sheetId="2863"/>
      <sheetData sheetId="2864">
        <row r="214">
          <cell r="A214" t="str">
            <v>ADMINISTRATIVE &amp; MANAGEMENT EXPENSES</v>
          </cell>
        </row>
      </sheetData>
      <sheetData sheetId="2865">
        <row r="214">
          <cell r="A214" t="str">
            <v>ADMINISTRATIVE &amp; MANAGEMENT EXPENSES</v>
          </cell>
        </row>
      </sheetData>
      <sheetData sheetId="2866">
        <row r="214">
          <cell r="A214" t="str">
            <v>ADMINISTRATIVE &amp; MANAGEMENT EXPENSES</v>
          </cell>
        </row>
      </sheetData>
      <sheetData sheetId="2867">
        <row r="214">
          <cell r="A214" t="str">
            <v>ADMINISTRATIVE &amp; MANAGEMENT EXPENSES</v>
          </cell>
        </row>
      </sheetData>
      <sheetData sheetId="2868">
        <row r="214">
          <cell r="A214" t="str">
            <v>ADMINISTRATIVE &amp; MANAGEMENT EXPENSES</v>
          </cell>
        </row>
      </sheetData>
      <sheetData sheetId="2869"/>
      <sheetData sheetId="2870">
        <row r="214">
          <cell r="A214" t="str">
            <v>ADMINISTRATIVE &amp; MANAGEMENT EXPENSES</v>
          </cell>
        </row>
      </sheetData>
      <sheetData sheetId="2871">
        <row r="214">
          <cell r="A214" t="str">
            <v>ADMINISTRATIVE &amp; MANAGEMENT EXPENSES</v>
          </cell>
        </row>
      </sheetData>
      <sheetData sheetId="2872"/>
      <sheetData sheetId="2873">
        <row r="214">
          <cell r="A214" t="str">
            <v>ADMINISTRATIVE &amp; MANAGEMENT EXPENSES</v>
          </cell>
        </row>
      </sheetData>
      <sheetData sheetId="2874">
        <row r="214">
          <cell r="A214" t="str">
            <v>ADMINISTRATIVE &amp; MANAGEMENT EXPENSES</v>
          </cell>
        </row>
      </sheetData>
      <sheetData sheetId="2875">
        <row r="214">
          <cell r="A214" t="str">
            <v>ADMINISTRATIVE &amp; MANAGEMENT EXPENSES</v>
          </cell>
        </row>
      </sheetData>
      <sheetData sheetId="2876">
        <row r="214">
          <cell r="A214" t="str">
            <v>ADMINISTRATIVE &amp; MANAGEMENT EXPENSES</v>
          </cell>
        </row>
      </sheetData>
      <sheetData sheetId="2877">
        <row r="214">
          <cell r="A214" t="str">
            <v>ADMINISTRATIVE &amp; MANAGEMENT EXPENSES</v>
          </cell>
        </row>
      </sheetData>
      <sheetData sheetId="2878">
        <row r="214">
          <cell r="A214" t="str">
            <v>ADMINISTRATIVE &amp; MANAGEMENT EXPENSES</v>
          </cell>
        </row>
      </sheetData>
      <sheetData sheetId="2879">
        <row r="214">
          <cell r="A214" t="str">
            <v>ADMINISTRATIVE &amp; MANAGEMENT EXPENSES</v>
          </cell>
        </row>
      </sheetData>
      <sheetData sheetId="2880">
        <row r="214">
          <cell r="A214" t="str">
            <v>ADMINISTRATIVE &amp; MANAGEMENT EXPENSES</v>
          </cell>
        </row>
      </sheetData>
      <sheetData sheetId="2881">
        <row r="214">
          <cell r="A214" t="str">
            <v>ADMINISTRATIVE &amp; MANAGEMENT EXPENSES</v>
          </cell>
        </row>
      </sheetData>
      <sheetData sheetId="2882">
        <row r="214">
          <cell r="A214" t="str">
            <v>ADMINISTRATIVE &amp; MANAGEMENT EXPENSES</v>
          </cell>
        </row>
      </sheetData>
      <sheetData sheetId="2883">
        <row r="214">
          <cell r="A214" t="str">
            <v>ADMINISTRATIVE &amp; MANAGEMENT EXPENSES</v>
          </cell>
        </row>
      </sheetData>
      <sheetData sheetId="2884">
        <row r="214">
          <cell r="A214" t="str">
            <v>ADMINISTRATIVE &amp; MANAGEMENT EXPENSES</v>
          </cell>
        </row>
      </sheetData>
      <sheetData sheetId="2885">
        <row r="214">
          <cell r="A214" t="str">
            <v>ADMINISTRATIVE &amp; MANAGEMENT EXPENSES</v>
          </cell>
        </row>
      </sheetData>
      <sheetData sheetId="2886">
        <row r="214">
          <cell r="A214" t="str">
            <v>ADMINISTRATIVE &amp; MANAGEMENT EXPENSES</v>
          </cell>
        </row>
      </sheetData>
      <sheetData sheetId="2887">
        <row r="214">
          <cell r="A214" t="str">
            <v>ADMINISTRATIVE &amp; MANAGEMENT EXPENSES</v>
          </cell>
        </row>
      </sheetData>
      <sheetData sheetId="2888">
        <row r="214">
          <cell r="A214" t="str">
            <v>ADMINISTRATIVE &amp; MANAGEMENT EXPENSES</v>
          </cell>
        </row>
      </sheetData>
      <sheetData sheetId="2889">
        <row r="214">
          <cell r="A214" t="str">
            <v>ADMINISTRATIVE &amp; MANAGEMENT EXPENSES</v>
          </cell>
        </row>
      </sheetData>
      <sheetData sheetId="2890">
        <row r="214">
          <cell r="A214" t="str">
            <v>ADMINISTRATIVE &amp; MANAGEMENT EXPENSES</v>
          </cell>
        </row>
      </sheetData>
      <sheetData sheetId="2891">
        <row r="214">
          <cell r="A214" t="str">
            <v>ADMINISTRATIVE &amp; MANAGEMENT EXPENSES</v>
          </cell>
        </row>
      </sheetData>
      <sheetData sheetId="2892">
        <row r="214">
          <cell r="A214" t="str">
            <v>ADMINISTRATIVE &amp; MANAGEMENT EXPENSES</v>
          </cell>
        </row>
      </sheetData>
      <sheetData sheetId="2893">
        <row r="214">
          <cell r="A214" t="str">
            <v>ADMINISTRATIVE &amp; MANAGEMENT EXPENSES</v>
          </cell>
        </row>
      </sheetData>
      <sheetData sheetId="2894"/>
      <sheetData sheetId="2895">
        <row r="214">
          <cell r="A214" t="str">
            <v>ADMINISTRATIVE &amp; MANAGEMENT EXPENSES</v>
          </cell>
        </row>
      </sheetData>
      <sheetData sheetId="2896">
        <row r="214">
          <cell r="A214" t="str">
            <v>ADMINISTRATIVE &amp; MANAGEMENT EXPENSES</v>
          </cell>
        </row>
      </sheetData>
      <sheetData sheetId="2897">
        <row r="214">
          <cell r="A214" t="str">
            <v>ADMINISTRATIVE &amp; MANAGEMENT EXPENSES</v>
          </cell>
        </row>
      </sheetData>
      <sheetData sheetId="2898">
        <row r="214">
          <cell r="A214" t="str">
            <v>ADMINISTRATIVE &amp; MANAGEMENT EXPENSES</v>
          </cell>
        </row>
      </sheetData>
      <sheetData sheetId="2899">
        <row r="214">
          <cell r="A214" t="str">
            <v>ADMINISTRATIVE &amp; MANAGEMENT EXPENSES</v>
          </cell>
        </row>
      </sheetData>
      <sheetData sheetId="2900">
        <row r="214">
          <cell r="A214" t="str">
            <v>ADMINISTRATIVE &amp; MANAGEMENT EXPENSES</v>
          </cell>
        </row>
      </sheetData>
      <sheetData sheetId="2901">
        <row r="214">
          <cell r="A214" t="str">
            <v>ADMINISTRATIVE &amp; MANAGEMENT EXPENSES</v>
          </cell>
        </row>
      </sheetData>
      <sheetData sheetId="2902">
        <row r="214">
          <cell r="A214" t="str">
            <v>ADMINISTRATIVE &amp; MANAGEMENT EXPENSES</v>
          </cell>
        </row>
      </sheetData>
      <sheetData sheetId="2903">
        <row r="214">
          <cell r="A214" t="str">
            <v>ADMINISTRATIVE &amp; MANAGEMENT EXPENSES</v>
          </cell>
        </row>
      </sheetData>
      <sheetData sheetId="2904">
        <row r="214">
          <cell r="A214" t="str">
            <v>ADMINISTRATIVE &amp; MANAGEMENT EXPENSES</v>
          </cell>
        </row>
      </sheetData>
      <sheetData sheetId="2905">
        <row r="214">
          <cell r="A214" t="str">
            <v>ADMINISTRATIVE &amp; MANAGEMENT EXPENSES</v>
          </cell>
        </row>
      </sheetData>
      <sheetData sheetId="2906">
        <row r="214">
          <cell r="A214" t="str">
            <v>ADMINISTRATIVE &amp; MANAGEMENT EXPENSES</v>
          </cell>
        </row>
      </sheetData>
      <sheetData sheetId="2907">
        <row r="214">
          <cell r="A214" t="str">
            <v>ADMINISTRATIVE &amp; MANAGEMENT EXPENSES</v>
          </cell>
        </row>
      </sheetData>
      <sheetData sheetId="2908">
        <row r="214">
          <cell r="A214" t="str">
            <v>ADMINISTRATIVE &amp; MANAGEMENT EXPENSES</v>
          </cell>
        </row>
      </sheetData>
      <sheetData sheetId="2909">
        <row r="214">
          <cell r="A214" t="str">
            <v>ADMINISTRATIVE &amp; MANAGEMENT EXPENSES</v>
          </cell>
        </row>
      </sheetData>
      <sheetData sheetId="2910">
        <row r="214">
          <cell r="A214" t="str">
            <v>ADMINISTRATIVE &amp; MANAGEMENT EXPENSES</v>
          </cell>
        </row>
      </sheetData>
      <sheetData sheetId="2911">
        <row r="214">
          <cell r="A214" t="str">
            <v>ADMINISTRATIVE &amp; MANAGEMENT EXPENSES</v>
          </cell>
        </row>
      </sheetData>
      <sheetData sheetId="2912">
        <row r="214">
          <cell r="A214" t="str">
            <v>ADMINISTRATIVE &amp; MANAGEMENT EXPENSES</v>
          </cell>
        </row>
      </sheetData>
      <sheetData sheetId="2913">
        <row r="214">
          <cell r="A214" t="str">
            <v>ADMINISTRATIVE &amp; MANAGEMENT EXPENSES</v>
          </cell>
        </row>
      </sheetData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>
        <row r="214">
          <cell r="A214" t="str">
            <v>ADMINISTRATIVE &amp; MANAGEMENT EXPENSES</v>
          </cell>
        </row>
      </sheetData>
      <sheetData sheetId="3034">
        <row r="214">
          <cell r="A214" t="str">
            <v>ADMINISTRATIVE &amp; MANAGEMENT EXPENSES</v>
          </cell>
        </row>
      </sheetData>
      <sheetData sheetId="3035">
        <row r="214">
          <cell r="A214" t="str">
            <v>ADMINISTRATIVE &amp; MANAGEMENT EXPENSES</v>
          </cell>
        </row>
      </sheetData>
      <sheetData sheetId="3036">
        <row r="214">
          <cell r="A214" t="str">
            <v>ADMINISTRATIVE &amp; MANAGEMENT EXPENSES</v>
          </cell>
        </row>
      </sheetData>
      <sheetData sheetId="3037">
        <row r="214">
          <cell r="A214" t="str">
            <v>ADMINISTRATIVE &amp; MANAGEMENT EXPENSES</v>
          </cell>
        </row>
      </sheetData>
      <sheetData sheetId="3038">
        <row r="214">
          <cell r="A214" t="str">
            <v>ADMINISTRATIVE &amp; MANAGEMENT EXPENSES</v>
          </cell>
        </row>
      </sheetData>
      <sheetData sheetId="3039">
        <row r="214">
          <cell r="A214" t="str">
            <v>ADMINISTRATIVE &amp; MANAGEMENT EXPENSES</v>
          </cell>
        </row>
      </sheetData>
      <sheetData sheetId="3040">
        <row r="214">
          <cell r="A214" t="str">
            <v>ADMINISTRATIVE &amp; MANAGEMENT EXPENSES</v>
          </cell>
        </row>
      </sheetData>
      <sheetData sheetId="3041">
        <row r="214">
          <cell r="A214" t="str">
            <v>ADMINISTRATIVE &amp; MANAGEMENT EXPENSES</v>
          </cell>
        </row>
      </sheetData>
      <sheetData sheetId="3042">
        <row r="214">
          <cell r="A214" t="str">
            <v>ADMINISTRATIVE &amp; MANAGEMENT EXPENSES</v>
          </cell>
        </row>
      </sheetData>
      <sheetData sheetId="3043">
        <row r="214">
          <cell r="A214" t="str">
            <v>ADMINISTRATIVE &amp; MANAGEMENT EXPENSES</v>
          </cell>
        </row>
      </sheetData>
      <sheetData sheetId="3044">
        <row r="214">
          <cell r="A214" t="str">
            <v>ADMINISTRATIVE &amp; MANAGEMENT EXPENSES</v>
          </cell>
        </row>
      </sheetData>
      <sheetData sheetId="3045">
        <row r="214">
          <cell r="A214" t="str">
            <v>ADMINISTRATIVE &amp; MANAGEMENT EXPENSES</v>
          </cell>
        </row>
      </sheetData>
      <sheetData sheetId="3046">
        <row r="214">
          <cell r="A214" t="str">
            <v>ADMINISTRATIVE &amp; MANAGEMENT EXPENSES</v>
          </cell>
        </row>
      </sheetData>
      <sheetData sheetId="3047">
        <row r="214">
          <cell r="A214" t="str">
            <v>ADMINISTRATIVE &amp; MANAGEMENT EXPENSES</v>
          </cell>
        </row>
      </sheetData>
      <sheetData sheetId="3048">
        <row r="214">
          <cell r="A214" t="str">
            <v>ADMINISTRATIVE &amp; MANAGEMENT EXPENSES</v>
          </cell>
        </row>
      </sheetData>
      <sheetData sheetId="3049">
        <row r="214">
          <cell r="A214" t="str">
            <v>ADMINISTRATIVE &amp; MANAGEMENT EXPENSES</v>
          </cell>
        </row>
      </sheetData>
      <sheetData sheetId="3050">
        <row r="214">
          <cell r="A214" t="str">
            <v>ADMINISTRATIVE &amp; MANAGEMENT EXPENSES</v>
          </cell>
        </row>
      </sheetData>
      <sheetData sheetId="3051">
        <row r="214">
          <cell r="A214" t="str">
            <v>ADMINISTRATIVE &amp; MANAGEMENT EXPENSES</v>
          </cell>
        </row>
      </sheetData>
      <sheetData sheetId="3052">
        <row r="214">
          <cell r="A214" t="str">
            <v>ADMINISTRATIVE &amp; MANAGEMENT EXPENSES</v>
          </cell>
        </row>
      </sheetData>
      <sheetData sheetId="3053">
        <row r="214">
          <cell r="A214" t="str">
            <v>ADMINISTRATIVE &amp; MANAGEMENT EXPENSES</v>
          </cell>
        </row>
      </sheetData>
      <sheetData sheetId="3054">
        <row r="214">
          <cell r="A214" t="str">
            <v>ADMINISTRATIVE &amp; MANAGEMENT EXPENSES</v>
          </cell>
        </row>
      </sheetData>
      <sheetData sheetId="3055">
        <row r="214">
          <cell r="A214" t="str">
            <v>ADMINISTRATIVE &amp; MANAGEMENT EXPENSES</v>
          </cell>
        </row>
      </sheetData>
      <sheetData sheetId="3056">
        <row r="214">
          <cell r="A214" t="str">
            <v>ADMINISTRATIVE &amp; MANAGEMENT EXPENSES</v>
          </cell>
        </row>
      </sheetData>
      <sheetData sheetId="3057">
        <row r="214">
          <cell r="A214" t="str">
            <v>ADMINISTRATIVE &amp; MANAGEMENT EXPENSES</v>
          </cell>
        </row>
      </sheetData>
      <sheetData sheetId="3058">
        <row r="214">
          <cell r="A214" t="str">
            <v>ADMINISTRATIVE &amp; MANAGEMENT EXPENSES</v>
          </cell>
        </row>
      </sheetData>
      <sheetData sheetId="3059">
        <row r="214">
          <cell r="A214" t="str">
            <v>ADMINISTRATIVE &amp; MANAGEMENT EXPENSES</v>
          </cell>
        </row>
      </sheetData>
      <sheetData sheetId="3060">
        <row r="214">
          <cell r="A214" t="str">
            <v>ADMINISTRATIVE &amp; MANAGEMENT EXPENSES</v>
          </cell>
        </row>
      </sheetData>
      <sheetData sheetId="3061">
        <row r="214">
          <cell r="A214" t="str">
            <v>ADMINISTRATIVE &amp; MANAGEMENT EXPENSES</v>
          </cell>
        </row>
      </sheetData>
      <sheetData sheetId="3062">
        <row r="214">
          <cell r="A214" t="str">
            <v>ADMINISTRATIVE &amp; MANAGEMENT EXPENSES</v>
          </cell>
        </row>
      </sheetData>
      <sheetData sheetId="3063">
        <row r="214">
          <cell r="A214" t="str">
            <v>ADMINISTRATIVE &amp; MANAGEMENT EXPENSES</v>
          </cell>
        </row>
      </sheetData>
      <sheetData sheetId="3064">
        <row r="214">
          <cell r="A214" t="str">
            <v>ADMINISTRATIVE &amp; MANAGEMENT EXPENSES</v>
          </cell>
        </row>
      </sheetData>
      <sheetData sheetId="3065">
        <row r="214">
          <cell r="A214" t="str">
            <v>ADMINISTRATIVE &amp; MANAGEMENT EXPENSES</v>
          </cell>
        </row>
      </sheetData>
      <sheetData sheetId="3066">
        <row r="214">
          <cell r="A214" t="str">
            <v>ADMINISTRATIVE &amp; MANAGEMENT EXPENSES</v>
          </cell>
        </row>
      </sheetData>
      <sheetData sheetId="3067">
        <row r="214">
          <cell r="A214" t="str">
            <v>ADMINISTRATIVE &amp; MANAGEMENT EXPENSES</v>
          </cell>
        </row>
      </sheetData>
      <sheetData sheetId="3068">
        <row r="214">
          <cell r="A214" t="str">
            <v>ADMINISTRATIVE &amp; MANAGEMENT EXPENSES</v>
          </cell>
        </row>
      </sheetData>
      <sheetData sheetId="3069">
        <row r="214">
          <cell r="A214" t="str">
            <v>ADMINISTRATIVE &amp; MANAGEMENT EXPENSES</v>
          </cell>
        </row>
      </sheetData>
      <sheetData sheetId="3070">
        <row r="214">
          <cell r="A214" t="str">
            <v>ADMINISTRATIVE &amp; MANAGEMENT EXPENSES</v>
          </cell>
        </row>
      </sheetData>
      <sheetData sheetId="3071">
        <row r="214">
          <cell r="A214" t="str">
            <v>ADMINISTRATIVE &amp; MANAGEMENT EXPENSES</v>
          </cell>
        </row>
      </sheetData>
      <sheetData sheetId="3072">
        <row r="214">
          <cell r="A214" t="str">
            <v>ADMINISTRATIVE &amp; MANAGEMENT EXPENSES</v>
          </cell>
        </row>
      </sheetData>
      <sheetData sheetId="3073">
        <row r="214">
          <cell r="A214" t="str">
            <v>ADMINISTRATIVE &amp; MANAGEMENT EXPENSES</v>
          </cell>
        </row>
      </sheetData>
      <sheetData sheetId="3074">
        <row r="214">
          <cell r="A214" t="str">
            <v>ADMINISTRATIVE &amp; MANAGEMENT EXPENSES</v>
          </cell>
        </row>
      </sheetData>
      <sheetData sheetId="3075">
        <row r="214">
          <cell r="A214" t="str">
            <v>ADMINISTRATIVE &amp; MANAGEMENT EXPENSES</v>
          </cell>
        </row>
      </sheetData>
      <sheetData sheetId="3076">
        <row r="214">
          <cell r="A214" t="str">
            <v>ADMINISTRATIVE &amp; MANAGEMENT EXPENSES</v>
          </cell>
        </row>
      </sheetData>
      <sheetData sheetId="3077">
        <row r="214">
          <cell r="A214" t="str">
            <v>ADMINISTRATIVE &amp; MANAGEMENT EXPENSES</v>
          </cell>
        </row>
      </sheetData>
      <sheetData sheetId="3078">
        <row r="214">
          <cell r="A214" t="str">
            <v>ADMINISTRATIVE &amp; MANAGEMENT EXPENSES</v>
          </cell>
        </row>
      </sheetData>
      <sheetData sheetId="3079">
        <row r="214">
          <cell r="A214" t="str">
            <v>ADMINISTRATIVE &amp; MANAGEMENT EXPENSES</v>
          </cell>
        </row>
      </sheetData>
      <sheetData sheetId="3080">
        <row r="214">
          <cell r="A214" t="str">
            <v>ADMINISTRATIVE &amp; MANAGEMENT EXPENSES</v>
          </cell>
        </row>
      </sheetData>
      <sheetData sheetId="3081">
        <row r="214">
          <cell r="A214" t="str">
            <v>ADMINISTRATIVE &amp; MANAGEMENT EXPENSES</v>
          </cell>
        </row>
      </sheetData>
      <sheetData sheetId="3082">
        <row r="214">
          <cell r="A214" t="str">
            <v>ADMINISTRATIVE &amp; MANAGEMENT EXPENSES</v>
          </cell>
        </row>
      </sheetData>
      <sheetData sheetId="3083">
        <row r="214">
          <cell r="A214" t="str">
            <v>ADMINISTRATIVE &amp; MANAGEMENT EXPENSES</v>
          </cell>
        </row>
      </sheetData>
      <sheetData sheetId="3084">
        <row r="214">
          <cell r="A214" t="str">
            <v>ADMINISTRATIVE &amp; MANAGEMENT EXPENSES</v>
          </cell>
        </row>
      </sheetData>
      <sheetData sheetId="3085">
        <row r="214">
          <cell r="A214" t="str">
            <v>ADMINISTRATIVE &amp; MANAGEMENT EXPENSES</v>
          </cell>
        </row>
      </sheetData>
      <sheetData sheetId="3086">
        <row r="214">
          <cell r="A214" t="str">
            <v>ADMINISTRATIVE &amp; MANAGEMENT EXPENSES</v>
          </cell>
        </row>
      </sheetData>
      <sheetData sheetId="3087">
        <row r="214">
          <cell r="A214" t="str">
            <v>ADMINISTRATIVE &amp; MANAGEMENT EXPENSES</v>
          </cell>
        </row>
      </sheetData>
      <sheetData sheetId="3088">
        <row r="214">
          <cell r="A214" t="str">
            <v>ADMINISTRATIVE &amp; MANAGEMENT EXPENSES</v>
          </cell>
        </row>
      </sheetData>
      <sheetData sheetId="3089">
        <row r="214">
          <cell r="A214" t="str">
            <v>ADMINISTRATIVE &amp; MANAGEMENT EXPENSES</v>
          </cell>
        </row>
      </sheetData>
      <sheetData sheetId="3090">
        <row r="214">
          <cell r="A214" t="str">
            <v>ADMINISTRATIVE &amp; MANAGEMENT EXPENSES</v>
          </cell>
        </row>
      </sheetData>
      <sheetData sheetId="3091">
        <row r="214">
          <cell r="A214" t="str">
            <v>ADMINISTRATIVE &amp; MANAGEMENT EXPENSES</v>
          </cell>
        </row>
      </sheetData>
      <sheetData sheetId="3092">
        <row r="214">
          <cell r="A214" t="str">
            <v>ADMINISTRATIVE &amp; MANAGEMENT EXPENSES</v>
          </cell>
        </row>
      </sheetData>
      <sheetData sheetId="3093">
        <row r="214">
          <cell r="A214" t="str">
            <v>ADMINISTRATIVE &amp; MANAGEMENT EXPENSES</v>
          </cell>
        </row>
      </sheetData>
      <sheetData sheetId="3094">
        <row r="214">
          <cell r="A214" t="str">
            <v>ADMINISTRATIVE &amp; MANAGEMENT EXPENSES</v>
          </cell>
        </row>
      </sheetData>
      <sheetData sheetId="3095">
        <row r="214">
          <cell r="A214" t="str">
            <v>ADMINISTRATIVE &amp; MANAGEMENT EXPENSES</v>
          </cell>
        </row>
      </sheetData>
      <sheetData sheetId="3096">
        <row r="214">
          <cell r="A214" t="str">
            <v>ADMINISTRATIVE &amp; MANAGEMENT EXPENSES</v>
          </cell>
        </row>
      </sheetData>
      <sheetData sheetId="3097">
        <row r="214">
          <cell r="A214" t="str">
            <v>ADMINISTRATIVE &amp; MANAGEMENT EXPENSES</v>
          </cell>
        </row>
      </sheetData>
      <sheetData sheetId="3098">
        <row r="214">
          <cell r="A214" t="str">
            <v>ADMINISTRATIVE &amp; MANAGEMENT EXPENSES</v>
          </cell>
        </row>
      </sheetData>
      <sheetData sheetId="3099">
        <row r="214">
          <cell r="A214" t="str">
            <v>ADMINISTRATIVE &amp; MANAGEMENT EXPENSES</v>
          </cell>
        </row>
      </sheetData>
      <sheetData sheetId="3100">
        <row r="214">
          <cell r="A214" t="str">
            <v>ADMINISTRATIVE &amp; MANAGEMENT EXPENSES</v>
          </cell>
        </row>
      </sheetData>
      <sheetData sheetId="3101">
        <row r="214">
          <cell r="A214" t="str">
            <v>ADMINISTRATIVE &amp; MANAGEMENT EXPENSES</v>
          </cell>
        </row>
      </sheetData>
      <sheetData sheetId="3102">
        <row r="214">
          <cell r="A214" t="str">
            <v>ADMINISTRATIVE &amp; MANAGEMENT EXPENSES</v>
          </cell>
        </row>
      </sheetData>
      <sheetData sheetId="3103">
        <row r="214">
          <cell r="A214" t="str">
            <v>ADMINISTRATIVE &amp; MANAGEMENT EXPENSES</v>
          </cell>
        </row>
      </sheetData>
      <sheetData sheetId="3104">
        <row r="214">
          <cell r="A214" t="str">
            <v>ADMINISTRATIVE &amp; MANAGEMENT EXPENSES</v>
          </cell>
        </row>
      </sheetData>
      <sheetData sheetId="3105">
        <row r="214">
          <cell r="A214" t="str">
            <v>ADMINISTRATIVE &amp; MANAGEMENT EXPENSES</v>
          </cell>
        </row>
      </sheetData>
      <sheetData sheetId="3106">
        <row r="214">
          <cell r="A214" t="str">
            <v>ADMINISTRATIVE &amp; MANAGEMENT EXPENSES</v>
          </cell>
        </row>
      </sheetData>
      <sheetData sheetId="3107">
        <row r="214">
          <cell r="A214" t="str">
            <v>ADMINISTRATIVE &amp; MANAGEMENT EXPENSES</v>
          </cell>
        </row>
      </sheetData>
      <sheetData sheetId="3108">
        <row r="214">
          <cell r="A214" t="str">
            <v>ADMINISTRATIVE &amp; MANAGEMENT EXPENSES</v>
          </cell>
        </row>
      </sheetData>
      <sheetData sheetId="3109">
        <row r="214">
          <cell r="A214" t="str">
            <v>ADMINISTRATIVE &amp; MANAGEMENT EXPENSES</v>
          </cell>
        </row>
      </sheetData>
      <sheetData sheetId="3110">
        <row r="214">
          <cell r="A214" t="str">
            <v>ADMINISTRATIVE &amp; MANAGEMENT EXPENSES</v>
          </cell>
        </row>
      </sheetData>
      <sheetData sheetId="3111">
        <row r="214">
          <cell r="A214" t="str">
            <v>ADMINISTRATIVE &amp; MANAGEMENT EXPENSES</v>
          </cell>
        </row>
      </sheetData>
      <sheetData sheetId="3112">
        <row r="214">
          <cell r="A214" t="str">
            <v>ADMINISTRATIVE &amp; MANAGEMENT EXPENSES</v>
          </cell>
        </row>
      </sheetData>
      <sheetData sheetId="3113">
        <row r="214">
          <cell r="A214" t="str">
            <v>ADMINISTRATIVE &amp; MANAGEMENT EXPENSES</v>
          </cell>
        </row>
      </sheetData>
      <sheetData sheetId="3114">
        <row r="214">
          <cell r="A214" t="str">
            <v>ADMINISTRATIVE &amp; MANAGEMENT EXPENSES</v>
          </cell>
        </row>
      </sheetData>
      <sheetData sheetId="3115">
        <row r="214">
          <cell r="A214" t="str">
            <v>ADMINISTRATIVE &amp; MANAGEMENT EXPENSES</v>
          </cell>
        </row>
      </sheetData>
      <sheetData sheetId="3116">
        <row r="214">
          <cell r="A214" t="str">
            <v>ADMINISTRATIVE &amp; MANAGEMENT EXPENSES</v>
          </cell>
        </row>
      </sheetData>
      <sheetData sheetId="3117">
        <row r="214">
          <cell r="A214" t="str">
            <v>ADMINISTRATIVE &amp; MANAGEMENT EXPENSES</v>
          </cell>
        </row>
      </sheetData>
      <sheetData sheetId="3118">
        <row r="214">
          <cell r="A214" t="str">
            <v>ADMINISTRATIVE &amp; MANAGEMENT EXPENSES</v>
          </cell>
        </row>
      </sheetData>
      <sheetData sheetId="3119">
        <row r="214">
          <cell r="A214" t="str">
            <v>ADMINISTRATIVE &amp; MANAGEMENT EXPENSES</v>
          </cell>
        </row>
      </sheetData>
      <sheetData sheetId="3120">
        <row r="214">
          <cell r="A214" t="str">
            <v>ADMINISTRATIVE &amp; MANAGEMENT EXPENSES</v>
          </cell>
        </row>
      </sheetData>
      <sheetData sheetId="3121">
        <row r="214">
          <cell r="A214" t="str">
            <v>ADMINISTRATIVE &amp; MANAGEMENT EXPENSES</v>
          </cell>
        </row>
      </sheetData>
      <sheetData sheetId="3122">
        <row r="214">
          <cell r="A214" t="str">
            <v>ADMINISTRATIVE &amp; MANAGEMENT EXPENSES</v>
          </cell>
        </row>
      </sheetData>
      <sheetData sheetId="3123">
        <row r="214">
          <cell r="A214" t="str">
            <v>ADMINISTRATIVE &amp; MANAGEMENT EXPENSES</v>
          </cell>
        </row>
      </sheetData>
      <sheetData sheetId="3124">
        <row r="214">
          <cell r="A214" t="str">
            <v>ADMINISTRATIVE &amp; MANAGEMENT EXPENSES</v>
          </cell>
        </row>
      </sheetData>
      <sheetData sheetId="3125">
        <row r="214">
          <cell r="A214" t="str">
            <v>ADMINISTRATIVE &amp; MANAGEMENT EXPENSES</v>
          </cell>
        </row>
      </sheetData>
      <sheetData sheetId="3126">
        <row r="214">
          <cell r="A214" t="str">
            <v>ADMINISTRATIVE &amp; MANAGEMENT EXPENSES</v>
          </cell>
        </row>
      </sheetData>
      <sheetData sheetId="3127">
        <row r="214">
          <cell r="A214" t="str">
            <v>ADMINISTRATIVE &amp; MANAGEMENT EXPENSES</v>
          </cell>
        </row>
      </sheetData>
      <sheetData sheetId="3128">
        <row r="214">
          <cell r="A214" t="str">
            <v>ADMINISTRATIVE &amp; MANAGEMENT EXPENSES</v>
          </cell>
        </row>
      </sheetData>
      <sheetData sheetId="3129">
        <row r="214">
          <cell r="A214" t="str">
            <v>ADMINISTRATIVE &amp; MANAGEMENT EXPENSES</v>
          </cell>
        </row>
      </sheetData>
      <sheetData sheetId="3130">
        <row r="214">
          <cell r="A214" t="str">
            <v>ADMINISTRATIVE &amp; MANAGEMENT EXPENSES</v>
          </cell>
        </row>
      </sheetData>
      <sheetData sheetId="3131">
        <row r="214">
          <cell r="A214" t="str">
            <v>ADMINISTRATIVE &amp; MANAGEMENT EXPENSES</v>
          </cell>
        </row>
      </sheetData>
      <sheetData sheetId="3132">
        <row r="214">
          <cell r="A214" t="str">
            <v>ADMINISTRATIVE &amp; MANAGEMENT EXPENSES</v>
          </cell>
        </row>
      </sheetData>
      <sheetData sheetId="3133">
        <row r="214">
          <cell r="A214" t="str">
            <v>ADMINISTRATIVE &amp; MANAGEMENT EXPENSES</v>
          </cell>
        </row>
      </sheetData>
      <sheetData sheetId="3134">
        <row r="214">
          <cell r="A214" t="str">
            <v>ADMINISTRATIVE &amp; MANAGEMENT EXPENSES</v>
          </cell>
        </row>
      </sheetData>
      <sheetData sheetId="3135">
        <row r="214">
          <cell r="A214" t="str">
            <v>ADMINISTRATIVE &amp; MANAGEMENT EXPENSES</v>
          </cell>
        </row>
      </sheetData>
      <sheetData sheetId="3136">
        <row r="214">
          <cell r="A214" t="str">
            <v>ADMINISTRATIVE &amp; MANAGEMENT EXPENSES</v>
          </cell>
        </row>
      </sheetData>
      <sheetData sheetId="3137">
        <row r="214">
          <cell r="A214" t="str">
            <v>ADMINISTRATIVE &amp; MANAGEMENT EXPENSES</v>
          </cell>
        </row>
      </sheetData>
      <sheetData sheetId="3138">
        <row r="214">
          <cell r="A214" t="str">
            <v>ADMINISTRATIVE &amp; MANAGEMENT EXPENSES</v>
          </cell>
        </row>
      </sheetData>
      <sheetData sheetId="3139">
        <row r="214">
          <cell r="A214" t="str">
            <v>ADMINISTRATIVE &amp; MANAGEMENT EXPENSES</v>
          </cell>
        </row>
      </sheetData>
      <sheetData sheetId="3140">
        <row r="214">
          <cell r="A214" t="str">
            <v>ADMINISTRATIVE &amp; MANAGEMENT EXPENSES</v>
          </cell>
        </row>
      </sheetData>
      <sheetData sheetId="3141">
        <row r="214">
          <cell r="A214" t="str">
            <v>ADMINISTRATIVE &amp; MANAGEMENT EXPENSES</v>
          </cell>
        </row>
      </sheetData>
      <sheetData sheetId="3142">
        <row r="214">
          <cell r="A214" t="str">
            <v>ADMINISTRATIVE &amp; MANAGEMENT EXPENSES</v>
          </cell>
        </row>
      </sheetData>
      <sheetData sheetId="3143">
        <row r="214">
          <cell r="A214" t="str">
            <v>ADMINISTRATIVE &amp; MANAGEMENT EXPENSES</v>
          </cell>
        </row>
      </sheetData>
      <sheetData sheetId="3144">
        <row r="214">
          <cell r="A214" t="str">
            <v>ADMINISTRATIVE &amp; MANAGEMENT EXPENSES</v>
          </cell>
        </row>
      </sheetData>
      <sheetData sheetId="3145">
        <row r="214">
          <cell r="A214" t="str">
            <v>ADMINISTRATIVE &amp; MANAGEMENT EXPENSES</v>
          </cell>
        </row>
      </sheetData>
      <sheetData sheetId="3146">
        <row r="214">
          <cell r="A214" t="str">
            <v>ADMINISTRATIVE &amp; MANAGEMENT EXPENSES</v>
          </cell>
        </row>
      </sheetData>
      <sheetData sheetId="3147">
        <row r="214">
          <cell r="A214" t="str">
            <v>ADMINISTRATIVE &amp; MANAGEMENT EXPENSES</v>
          </cell>
        </row>
      </sheetData>
      <sheetData sheetId="3148">
        <row r="214">
          <cell r="A214" t="str">
            <v>ADMINISTRATIVE &amp; MANAGEMENT EXPENSES</v>
          </cell>
        </row>
      </sheetData>
      <sheetData sheetId="3149">
        <row r="214">
          <cell r="A214" t="str">
            <v>ADMINISTRATIVE &amp; MANAGEMENT EXPENSES</v>
          </cell>
        </row>
      </sheetData>
      <sheetData sheetId="3150">
        <row r="214">
          <cell r="A214" t="str">
            <v>ADMINISTRATIVE &amp; MANAGEMENT EXPENSES</v>
          </cell>
        </row>
      </sheetData>
      <sheetData sheetId="3151">
        <row r="214">
          <cell r="A214" t="str">
            <v>ADMINISTRATIVE &amp; MANAGEMENT EXPENSES</v>
          </cell>
        </row>
      </sheetData>
      <sheetData sheetId="3152">
        <row r="214">
          <cell r="A214" t="str">
            <v>ADMINISTRATIVE &amp; MANAGEMENT EXPENSES</v>
          </cell>
        </row>
      </sheetData>
      <sheetData sheetId="3153">
        <row r="214">
          <cell r="A214" t="str">
            <v>ADMINISTRATIVE &amp; MANAGEMENT EXPENSES</v>
          </cell>
        </row>
      </sheetData>
      <sheetData sheetId="3154">
        <row r="214">
          <cell r="A214" t="str">
            <v>ADMINISTRATIVE &amp; MANAGEMENT EXPENSES</v>
          </cell>
        </row>
      </sheetData>
      <sheetData sheetId="3155">
        <row r="214">
          <cell r="A214" t="str">
            <v>ADMINISTRATIVE &amp; MANAGEMENT EXPENSES</v>
          </cell>
        </row>
      </sheetData>
      <sheetData sheetId="3156">
        <row r="214">
          <cell r="A214" t="str">
            <v>ADMINISTRATIVE &amp; MANAGEMENT EXPENSES</v>
          </cell>
        </row>
      </sheetData>
      <sheetData sheetId="3157">
        <row r="214">
          <cell r="A214" t="str">
            <v>ADMINISTRATIVE &amp; MANAGEMENT EXPENSES</v>
          </cell>
        </row>
      </sheetData>
      <sheetData sheetId="3158">
        <row r="214">
          <cell r="A214" t="str">
            <v>ADMINISTRATIVE &amp; MANAGEMENT EXPENSES</v>
          </cell>
        </row>
      </sheetData>
      <sheetData sheetId="3159">
        <row r="214">
          <cell r="A214" t="str">
            <v>ADMINISTRATIVE &amp; MANAGEMENT EXPENSES</v>
          </cell>
        </row>
      </sheetData>
      <sheetData sheetId="3160">
        <row r="214">
          <cell r="A214" t="str">
            <v>ADMINISTRATIVE &amp; MANAGEMENT EXPENSES</v>
          </cell>
        </row>
      </sheetData>
      <sheetData sheetId="3161">
        <row r="214">
          <cell r="A214" t="str">
            <v>ADMINISTRATIVE &amp; MANAGEMENT EXPENSES</v>
          </cell>
        </row>
      </sheetData>
      <sheetData sheetId="3162">
        <row r="214">
          <cell r="A214" t="str">
            <v>ADMINISTRATIVE &amp; MANAGEMENT EXPENSES</v>
          </cell>
        </row>
      </sheetData>
      <sheetData sheetId="3163">
        <row r="214">
          <cell r="A214" t="str">
            <v>ADMINISTRATIVE &amp; MANAGEMENT EXPENSES</v>
          </cell>
        </row>
      </sheetData>
      <sheetData sheetId="3164">
        <row r="214">
          <cell r="A214" t="str">
            <v>ADMINISTRATIVE &amp; MANAGEMENT EXPENSES</v>
          </cell>
        </row>
      </sheetData>
      <sheetData sheetId="3165">
        <row r="214">
          <cell r="A214" t="str">
            <v>ADMINISTRATIVE &amp; MANAGEMENT EXPENSES</v>
          </cell>
        </row>
      </sheetData>
      <sheetData sheetId="3166">
        <row r="214">
          <cell r="A214" t="str">
            <v>ADMINISTRATIVE &amp; MANAGEMENT EXPENSES</v>
          </cell>
        </row>
      </sheetData>
      <sheetData sheetId="3167">
        <row r="214">
          <cell r="A214" t="str">
            <v>ADMINISTRATIVE &amp; MANAGEMENT EXPENSES</v>
          </cell>
        </row>
      </sheetData>
      <sheetData sheetId="3168">
        <row r="214">
          <cell r="A214" t="str">
            <v>ADMINISTRATIVE &amp; MANAGEMENT EXPENSES</v>
          </cell>
        </row>
      </sheetData>
      <sheetData sheetId="3169">
        <row r="214">
          <cell r="A214" t="str">
            <v>ADMINISTRATIVE &amp; MANAGEMENT EXPENSES</v>
          </cell>
        </row>
      </sheetData>
      <sheetData sheetId="3170">
        <row r="214">
          <cell r="A214" t="str">
            <v>ADMINISTRATIVE &amp; MANAGEMENT EXPENSES</v>
          </cell>
        </row>
      </sheetData>
      <sheetData sheetId="3171">
        <row r="214">
          <cell r="A214" t="str">
            <v>ADMINISTRATIVE &amp; MANAGEMENT EXPENSES</v>
          </cell>
        </row>
      </sheetData>
      <sheetData sheetId="3172">
        <row r="214">
          <cell r="A214" t="str">
            <v>ADMINISTRATIVE &amp; MANAGEMENT EXPENSES</v>
          </cell>
        </row>
      </sheetData>
      <sheetData sheetId="3173">
        <row r="214">
          <cell r="A214" t="str">
            <v>ADMINISTRATIVE &amp; MANAGEMENT EXPENSES</v>
          </cell>
        </row>
      </sheetData>
      <sheetData sheetId="3174">
        <row r="214">
          <cell r="A214" t="str">
            <v>ADMINISTRATIVE &amp; MANAGEMENT EXPENSES</v>
          </cell>
        </row>
      </sheetData>
      <sheetData sheetId="3175">
        <row r="214">
          <cell r="A214" t="str">
            <v>ADMINISTRATIVE &amp; MANAGEMENT EXPENSES</v>
          </cell>
        </row>
      </sheetData>
      <sheetData sheetId="3176">
        <row r="214">
          <cell r="A214" t="str">
            <v>ADMINISTRATIVE &amp; MANAGEMENT EXPENSES</v>
          </cell>
        </row>
      </sheetData>
      <sheetData sheetId="3177">
        <row r="214">
          <cell r="A214" t="str">
            <v>ADMINISTRATIVE &amp; MANAGEMENT EXPENSES</v>
          </cell>
        </row>
      </sheetData>
      <sheetData sheetId="3178">
        <row r="214">
          <cell r="A214" t="str">
            <v>ADMINISTRATIVE &amp; MANAGEMENT EXPENSES</v>
          </cell>
        </row>
      </sheetData>
      <sheetData sheetId="3179">
        <row r="214">
          <cell r="A214" t="str">
            <v>ADMINISTRATIVE &amp; MANAGEMENT EXPENSES</v>
          </cell>
        </row>
      </sheetData>
      <sheetData sheetId="3180">
        <row r="214">
          <cell r="A214" t="str">
            <v>ADMINISTRATIVE &amp; MANAGEMENT EXPENSES</v>
          </cell>
        </row>
      </sheetData>
      <sheetData sheetId="3181">
        <row r="214">
          <cell r="A214" t="str">
            <v>ADMINISTRATIVE &amp; MANAGEMENT EXPENSES</v>
          </cell>
        </row>
      </sheetData>
      <sheetData sheetId="3182">
        <row r="214">
          <cell r="A214" t="str">
            <v>ADMINISTRATIVE &amp; MANAGEMENT EXPENSES</v>
          </cell>
        </row>
      </sheetData>
      <sheetData sheetId="3183">
        <row r="214">
          <cell r="A214" t="str">
            <v>ADMINISTRATIVE &amp; MANAGEMENT EXPENSES</v>
          </cell>
        </row>
      </sheetData>
      <sheetData sheetId="3184">
        <row r="214">
          <cell r="A214" t="str">
            <v>ADMINISTRATIVE &amp; MANAGEMENT EXPENSES</v>
          </cell>
        </row>
      </sheetData>
      <sheetData sheetId="3185">
        <row r="214">
          <cell r="A214" t="str">
            <v>ADMINISTRATIVE &amp; MANAGEMENT EXPENSES</v>
          </cell>
        </row>
      </sheetData>
      <sheetData sheetId="3186">
        <row r="214">
          <cell r="A214" t="str">
            <v>ADMINISTRATIVE &amp; MANAGEMENT EXPENSES</v>
          </cell>
        </row>
      </sheetData>
      <sheetData sheetId="3187">
        <row r="214">
          <cell r="A214" t="str">
            <v>ADMINISTRATIVE &amp; MANAGEMENT EXPENSES</v>
          </cell>
        </row>
      </sheetData>
      <sheetData sheetId="3188">
        <row r="214">
          <cell r="A214" t="str">
            <v>ADMINISTRATIVE &amp; MANAGEMENT EXPENSES</v>
          </cell>
        </row>
      </sheetData>
      <sheetData sheetId="3189">
        <row r="214">
          <cell r="A214" t="str">
            <v>ADMINISTRATIVE &amp; MANAGEMENT EXPENSES</v>
          </cell>
        </row>
      </sheetData>
      <sheetData sheetId="3190">
        <row r="214">
          <cell r="A214" t="str">
            <v>ADMINISTRATIVE &amp; MANAGEMENT EXPENSES</v>
          </cell>
        </row>
      </sheetData>
      <sheetData sheetId="3191">
        <row r="214">
          <cell r="A214" t="str">
            <v>ADMINISTRATIVE &amp; MANAGEMENT EXPENSES</v>
          </cell>
        </row>
      </sheetData>
      <sheetData sheetId="3192">
        <row r="214">
          <cell r="A214" t="str">
            <v>ADMINISTRATIVE &amp; MANAGEMENT EXPENSES</v>
          </cell>
        </row>
      </sheetData>
      <sheetData sheetId="3193">
        <row r="214">
          <cell r="A214" t="str">
            <v>ADMINISTRATIVE &amp; MANAGEMENT EXPENSES</v>
          </cell>
        </row>
      </sheetData>
      <sheetData sheetId="3194">
        <row r="214">
          <cell r="A214" t="str">
            <v>ADMINISTRATIVE &amp; MANAGEMENT EXPENSES</v>
          </cell>
        </row>
      </sheetData>
      <sheetData sheetId="3195">
        <row r="214">
          <cell r="A214" t="str">
            <v>ADMINISTRATIVE &amp; MANAGEMENT EXPENSES</v>
          </cell>
        </row>
      </sheetData>
      <sheetData sheetId="3196">
        <row r="214">
          <cell r="A214" t="str">
            <v>ADMINISTRATIVE &amp; MANAGEMENT EXPENSES</v>
          </cell>
        </row>
      </sheetData>
      <sheetData sheetId="3197"/>
      <sheetData sheetId="3198"/>
      <sheetData sheetId="3199"/>
      <sheetData sheetId="3200"/>
      <sheetData sheetId="3201">
        <row r="214">
          <cell r="A214" t="str">
            <v>ADMINISTRATIVE &amp; MANAGEMENT EXPENSES</v>
          </cell>
        </row>
      </sheetData>
      <sheetData sheetId="3202"/>
      <sheetData sheetId="3203"/>
      <sheetData sheetId="3204"/>
      <sheetData sheetId="3205">
        <row r="214">
          <cell r="A214" t="str">
            <v>ADMINISTRATIVE &amp; MANAGEMENT EXPENSES</v>
          </cell>
        </row>
      </sheetData>
      <sheetData sheetId="3206"/>
      <sheetData sheetId="3207">
        <row r="214">
          <cell r="A214" t="str">
            <v>ADMINISTRATIVE &amp; MANAGEMENT EXPENSES</v>
          </cell>
        </row>
      </sheetData>
      <sheetData sheetId="3208">
        <row r="214">
          <cell r="A214" t="str">
            <v>ADMINISTRATIVE &amp; MANAGEMENT EXPENSES</v>
          </cell>
        </row>
      </sheetData>
      <sheetData sheetId="3209">
        <row r="214">
          <cell r="A214" t="str">
            <v>ADMINISTRATIVE &amp; MANAGEMENT EXPENSES</v>
          </cell>
        </row>
      </sheetData>
      <sheetData sheetId="3210">
        <row r="214">
          <cell r="A214" t="str">
            <v>ADMINISTRATIVE &amp; MANAGEMENT EXPENSES</v>
          </cell>
        </row>
      </sheetData>
      <sheetData sheetId="3211">
        <row r="214">
          <cell r="A214" t="str">
            <v>ADMINISTRATIVE &amp; MANAGEMENT EXPENSES</v>
          </cell>
        </row>
      </sheetData>
      <sheetData sheetId="3212">
        <row r="214">
          <cell r="A214" t="str">
            <v>ADMINISTRATIVE &amp; MANAGEMENT EXPENSES</v>
          </cell>
        </row>
      </sheetData>
      <sheetData sheetId="3213">
        <row r="214">
          <cell r="A214" t="str">
            <v>ADMINISTRATIVE &amp; MANAGEMENT EXPENSES</v>
          </cell>
        </row>
      </sheetData>
      <sheetData sheetId="3214">
        <row r="214">
          <cell r="A214" t="str">
            <v>ADMINISTRATIVE &amp; MANAGEMENT EXPENSES</v>
          </cell>
        </row>
      </sheetData>
      <sheetData sheetId="3215">
        <row r="214">
          <cell r="A214" t="str">
            <v>ADMINISTRATIVE &amp; MANAGEMENT EXPENSES</v>
          </cell>
        </row>
      </sheetData>
      <sheetData sheetId="3216">
        <row r="214">
          <cell r="A214" t="str">
            <v>ADMINISTRATIVE &amp; MANAGEMENT EXPENSES</v>
          </cell>
        </row>
      </sheetData>
      <sheetData sheetId="3217">
        <row r="214">
          <cell r="A214" t="str">
            <v>ADMINISTRATIVE &amp; MANAGEMENT EXPENSES</v>
          </cell>
        </row>
      </sheetData>
      <sheetData sheetId="3218">
        <row r="214">
          <cell r="A214" t="str">
            <v>ADMINISTRATIVE &amp; MANAGEMENT EXPENSES</v>
          </cell>
        </row>
      </sheetData>
      <sheetData sheetId="3219">
        <row r="214">
          <cell r="A214" t="str">
            <v>ADMINISTRATIVE &amp; MANAGEMENT EXPENSES</v>
          </cell>
        </row>
      </sheetData>
      <sheetData sheetId="3220">
        <row r="214">
          <cell r="A214" t="str">
            <v>ADMINISTRATIVE &amp; MANAGEMENT EXPENSES</v>
          </cell>
        </row>
      </sheetData>
      <sheetData sheetId="3221">
        <row r="214">
          <cell r="A214" t="str">
            <v>ADMINISTRATIVE &amp; MANAGEMENT EXPENSES</v>
          </cell>
        </row>
      </sheetData>
      <sheetData sheetId="3222">
        <row r="214">
          <cell r="A214" t="str">
            <v>ADMINISTRATIVE &amp; MANAGEMENT EXPENSES</v>
          </cell>
        </row>
      </sheetData>
      <sheetData sheetId="3223">
        <row r="214">
          <cell r="A214" t="str">
            <v>ADMINISTRATIVE &amp; MANAGEMENT EXPENSES</v>
          </cell>
        </row>
      </sheetData>
      <sheetData sheetId="3224">
        <row r="214">
          <cell r="A214" t="str">
            <v>ADMINISTRATIVE &amp; MANAGEMENT EXPENSES</v>
          </cell>
        </row>
      </sheetData>
      <sheetData sheetId="3225">
        <row r="214">
          <cell r="A214" t="str">
            <v>ADMINISTRATIVE &amp; MANAGEMENT EXPENSES</v>
          </cell>
        </row>
      </sheetData>
      <sheetData sheetId="3226">
        <row r="214">
          <cell r="A214" t="str">
            <v>ADMINISTRATIVE &amp; MANAGEMENT EXPENSES</v>
          </cell>
        </row>
      </sheetData>
      <sheetData sheetId="3227">
        <row r="214">
          <cell r="A214" t="str">
            <v>ADMINISTRATIVE &amp; MANAGEMENT EXPENSES</v>
          </cell>
        </row>
      </sheetData>
      <sheetData sheetId="3228">
        <row r="214">
          <cell r="A214" t="str">
            <v>ADMINISTRATIVE &amp; MANAGEMENT EXPENSES</v>
          </cell>
        </row>
      </sheetData>
      <sheetData sheetId="3229">
        <row r="214">
          <cell r="A214" t="str">
            <v>ADMINISTRATIVE &amp; MANAGEMENT EXPENSES</v>
          </cell>
        </row>
      </sheetData>
      <sheetData sheetId="3230">
        <row r="214">
          <cell r="A214" t="str">
            <v>ADMINISTRATIVE &amp; MANAGEMENT EXPENSES</v>
          </cell>
        </row>
      </sheetData>
      <sheetData sheetId="3231">
        <row r="214">
          <cell r="A214" t="str">
            <v>ADMINISTRATIVE &amp; MANAGEMENT EXPENSES</v>
          </cell>
        </row>
      </sheetData>
      <sheetData sheetId="3232">
        <row r="214">
          <cell r="A214" t="str">
            <v>ADMINISTRATIVE &amp; MANAGEMENT EXPENSES</v>
          </cell>
        </row>
      </sheetData>
      <sheetData sheetId="3233">
        <row r="214">
          <cell r="A214" t="str">
            <v>ADMINISTRATIVE &amp; MANAGEMENT EXPENSES</v>
          </cell>
        </row>
      </sheetData>
      <sheetData sheetId="3234">
        <row r="214">
          <cell r="A214" t="str">
            <v>ADMINISTRATIVE &amp; MANAGEMENT EXPENSES</v>
          </cell>
        </row>
      </sheetData>
      <sheetData sheetId="3235">
        <row r="214">
          <cell r="A214" t="str">
            <v>ADMINISTRATIVE &amp; MANAGEMENT EXPENSES</v>
          </cell>
        </row>
      </sheetData>
      <sheetData sheetId="3236">
        <row r="214">
          <cell r="A214" t="str">
            <v>ADMINISTRATIVE &amp; MANAGEMENT EXPENSES</v>
          </cell>
        </row>
      </sheetData>
      <sheetData sheetId="3237">
        <row r="214">
          <cell r="A214" t="str">
            <v>ADMINISTRATIVE &amp; MANAGEMENT EXPENSES</v>
          </cell>
        </row>
      </sheetData>
      <sheetData sheetId="3238">
        <row r="214">
          <cell r="A214" t="str">
            <v>ADMINISTRATIVE &amp; MANAGEMENT EXPENSES</v>
          </cell>
        </row>
      </sheetData>
      <sheetData sheetId="3239">
        <row r="214">
          <cell r="A214" t="str">
            <v>ADMINISTRATIVE &amp; MANAGEMENT EXPENSES</v>
          </cell>
        </row>
      </sheetData>
      <sheetData sheetId="3240">
        <row r="214">
          <cell r="A214" t="str">
            <v>ADMINISTRATIVE &amp; MANAGEMENT EXPENSES</v>
          </cell>
        </row>
      </sheetData>
      <sheetData sheetId="3241">
        <row r="214">
          <cell r="A214" t="str">
            <v>ADMINISTRATIVE &amp; MANAGEMENT EXPENSES</v>
          </cell>
        </row>
      </sheetData>
      <sheetData sheetId="3242">
        <row r="214">
          <cell r="A214" t="str">
            <v>ADMINISTRATIVE &amp; MANAGEMENT EXPENSES</v>
          </cell>
        </row>
      </sheetData>
      <sheetData sheetId="3243">
        <row r="214">
          <cell r="A214" t="str">
            <v>ADMINISTRATIVE &amp; MANAGEMENT EXPENSES</v>
          </cell>
        </row>
      </sheetData>
      <sheetData sheetId="3244">
        <row r="214">
          <cell r="A214" t="str">
            <v>ADMINISTRATIVE &amp; MANAGEMENT EXPENSES</v>
          </cell>
        </row>
      </sheetData>
      <sheetData sheetId="3245">
        <row r="214">
          <cell r="A214" t="str">
            <v>ADMINISTRATIVE &amp; MANAGEMENT EXPENSES</v>
          </cell>
        </row>
      </sheetData>
      <sheetData sheetId="3246">
        <row r="214">
          <cell r="A214" t="str">
            <v>ADMINISTRATIVE &amp; MANAGEMENT EXPENSES</v>
          </cell>
        </row>
      </sheetData>
      <sheetData sheetId="3247">
        <row r="214">
          <cell r="A214" t="str">
            <v>ADMINISTRATIVE &amp; MANAGEMENT EXPENSES</v>
          </cell>
        </row>
      </sheetData>
      <sheetData sheetId="3248">
        <row r="214">
          <cell r="A214" t="str">
            <v>ADMINISTRATIVE &amp; MANAGEMENT EXPENSES</v>
          </cell>
        </row>
      </sheetData>
      <sheetData sheetId="3249">
        <row r="214">
          <cell r="A214" t="str">
            <v>ADMINISTRATIVE &amp; MANAGEMENT EXPENSES</v>
          </cell>
        </row>
      </sheetData>
      <sheetData sheetId="3250">
        <row r="214">
          <cell r="A214" t="str">
            <v>ADMINISTRATIVE &amp; MANAGEMENT EXPENSES</v>
          </cell>
        </row>
      </sheetData>
      <sheetData sheetId="3251">
        <row r="214">
          <cell r="A214" t="str">
            <v>ADMINISTRATIVE &amp; MANAGEMENT EXPENSES</v>
          </cell>
        </row>
      </sheetData>
      <sheetData sheetId="3252">
        <row r="214">
          <cell r="A214" t="str">
            <v>ADMINISTRATIVE &amp; MANAGEMENT EXPENSES</v>
          </cell>
        </row>
      </sheetData>
      <sheetData sheetId="3253">
        <row r="214">
          <cell r="A214" t="str">
            <v>ADMINISTRATIVE &amp; MANAGEMENT EXPENSES</v>
          </cell>
        </row>
      </sheetData>
      <sheetData sheetId="3254">
        <row r="214">
          <cell r="A214" t="str">
            <v>ADMINISTRATIVE &amp; MANAGEMENT EXPENSES</v>
          </cell>
        </row>
      </sheetData>
      <sheetData sheetId="3255">
        <row r="214">
          <cell r="A214" t="str">
            <v>ADMINISTRATIVE &amp; MANAGEMENT EXPENSES</v>
          </cell>
        </row>
      </sheetData>
      <sheetData sheetId="3256">
        <row r="214">
          <cell r="A214" t="str">
            <v>ADMINISTRATIVE &amp; MANAGEMENT EXPENSES</v>
          </cell>
        </row>
      </sheetData>
      <sheetData sheetId="3257">
        <row r="214">
          <cell r="A214" t="str">
            <v>ADMINISTRATIVE &amp; MANAGEMENT EXPENSES</v>
          </cell>
        </row>
      </sheetData>
      <sheetData sheetId="3258">
        <row r="214">
          <cell r="A214" t="str">
            <v>ADMINISTRATIVE &amp; MANAGEMENT EXPENSES</v>
          </cell>
        </row>
      </sheetData>
      <sheetData sheetId="3259">
        <row r="214">
          <cell r="A214" t="str">
            <v>ADMINISTRATIVE &amp; MANAGEMENT EXPENSES</v>
          </cell>
        </row>
      </sheetData>
      <sheetData sheetId="3260">
        <row r="214">
          <cell r="A214" t="str">
            <v>ADMINISTRATIVE &amp; MANAGEMENT EXPENSES</v>
          </cell>
        </row>
      </sheetData>
      <sheetData sheetId="3261">
        <row r="214">
          <cell r="A214" t="str">
            <v>ADMINISTRATIVE &amp; MANAGEMENT EXPENSES</v>
          </cell>
        </row>
      </sheetData>
      <sheetData sheetId="3262">
        <row r="214">
          <cell r="A214" t="str">
            <v>ADMINISTRATIVE &amp; MANAGEMENT EXPENSES</v>
          </cell>
        </row>
      </sheetData>
      <sheetData sheetId="3263">
        <row r="214">
          <cell r="A214" t="str">
            <v>ADMINISTRATIVE &amp; MANAGEMENT EXPENSES</v>
          </cell>
        </row>
      </sheetData>
      <sheetData sheetId="3264">
        <row r="214">
          <cell r="A214" t="str">
            <v>ADMINISTRATIVE &amp; MANAGEMENT EXPENSES</v>
          </cell>
        </row>
      </sheetData>
      <sheetData sheetId="3265">
        <row r="214">
          <cell r="A214" t="str">
            <v>ADMINISTRATIVE &amp; MANAGEMENT EXPENSES</v>
          </cell>
        </row>
      </sheetData>
      <sheetData sheetId="3266">
        <row r="214">
          <cell r="A214" t="str">
            <v>ADMINISTRATIVE &amp; MANAGEMENT EXPENSES</v>
          </cell>
        </row>
      </sheetData>
      <sheetData sheetId="3267">
        <row r="214">
          <cell r="A214" t="str">
            <v>ADMINISTRATIVE &amp; MANAGEMENT EXPENSES</v>
          </cell>
        </row>
      </sheetData>
      <sheetData sheetId="3268">
        <row r="214">
          <cell r="A214" t="str">
            <v>ADMINISTRATIVE &amp; MANAGEMENT EXPENSES</v>
          </cell>
        </row>
      </sheetData>
      <sheetData sheetId="3269">
        <row r="214">
          <cell r="A214" t="str">
            <v>ADMINISTRATIVE &amp; MANAGEMENT EXPENSES</v>
          </cell>
        </row>
      </sheetData>
      <sheetData sheetId="3270">
        <row r="214">
          <cell r="A214" t="str">
            <v>ADMINISTRATIVE &amp; MANAGEMENT EXPENSES</v>
          </cell>
        </row>
      </sheetData>
      <sheetData sheetId="3271">
        <row r="214">
          <cell r="A214" t="str">
            <v>ADMINISTRATIVE &amp; MANAGEMENT EXPENSES</v>
          </cell>
        </row>
      </sheetData>
      <sheetData sheetId="3272">
        <row r="214">
          <cell r="A214" t="str">
            <v>ADMINISTRATIVE &amp; MANAGEMENT EXPENSES</v>
          </cell>
        </row>
      </sheetData>
      <sheetData sheetId="3273">
        <row r="214">
          <cell r="A214" t="str">
            <v>ADMINISTRATIVE &amp; MANAGEMENT EXPENSES</v>
          </cell>
        </row>
      </sheetData>
      <sheetData sheetId="3274">
        <row r="214">
          <cell r="A214" t="str">
            <v>ADMINISTRATIVE &amp; MANAGEMENT EXPENSES</v>
          </cell>
        </row>
      </sheetData>
      <sheetData sheetId="3275">
        <row r="214">
          <cell r="A214" t="str">
            <v>ADMINISTRATIVE &amp; MANAGEMENT EXPENSES</v>
          </cell>
        </row>
      </sheetData>
      <sheetData sheetId="3276">
        <row r="214">
          <cell r="A214" t="str">
            <v>ADMINISTRATIVE &amp; MANAGEMENT EXPENSES</v>
          </cell>
        </row>
      </sheetData>
      <sheetData sheetId="3277">
        <row r="214">
          <cell r="A214" t="str">
            <v>ADMINISTRATIVE &amp; MANAGEMENT EXPENSES</v>
          </cell>
        </row>
      </sheetData>
      <sheetData sheetId="3278">
        <row r="214">
          <cell r="A214" t="str">
            <v>ADMINISTRATIVE &amp; MANAGEMENT EXPENSES</v>
          </cell>
        </row>
      </sheetData>
      <sheetData sheetId="3279">
        <row r="214">
          <cell r="A214" t="str">
            <v>ADMINISTRATIVE &amp; MANAGEMENT EXPENSES</v>
          </cell>
        </row>
      </sheetData>
      <sheetData sheetId="3280">
        <row r="214">
          <cell r="A214" t="str">
            <v>ADMINISTRATIVE &amp; MANAGEMENT EXPENSES</v>
          </cell>
        </row>
      </sheetData>
      <sheetData sheetId="3281">
        <row r="214">
          <cell r="A214" t="str">
            <v>ADMINISTRATIVE &amp; MANAGEMENT EXPENSES</v>
          </cell>
        </row>
      </sheetData>
      <sheetData sheetId="3282">
        <row r="214">
          <cell r="A214" t="str">
            <v>ADMINISTRATIVE &amp; MANAGEMENT EXPENSES</v>
          </cell>
        </row>
      </sheetData>
      <sheetData sheetId="3283">
        <row r="214">
          <cell r="A214" t="str">
            <v>ADMINISTRATIVE &amp; MANAGEMENT EXPENSES</v>
          </cell>
        </row>
      </sheetData>
      <sheetData sheetId="3284">
        <row r="214">
          <cell r="A214" t="str">
            <v>ADMINISTRATIVE &amp; MANAGEMENT EXPENSES</v>
          </cell>
        </row>
      </sheetData>
      <sheetData sheetId="3285">
        <row r="214">
          <cell r="A214" t="str">
            <v>ADMINISTRATIVE &amp; MANAGEMENT EXPENSES</v>
          </cell>
        </row>
      </sheetData>
      <sheetData sheetId="3286">
        <row r="214">
          <cell r="A214" t="str">
            <v>ADMINISTRATIVE &amp; MANAGEMENT EXPENSES</v>
          </cell>
        </row>
      </sheetData>
      <sheetData sheetId="3287">
        <row r="214">
          <cell r="A214" t="str">
            <v>ADMINISTRATIVE &amp; MANAGEMENT EXPENSES</v>
          </cell>
        </row>
      </sheetData>
      <sheetData sheetId="3288">
        <row r="214">
          <cell r="A214" t="str">
            <v>ADMINISTRATIVE &amp; MANAGEMENT EXPENSES</v>
          </cell>
        </row>
      </sheetData>
      <sheetData sheetId="3289">
        <row r="214">
          <cell r="A214" t="str">
            <v>ADMINISTRATIVE &amp; MANAGEMENT EXPENSES</v>
          </cell>
        </row>
      </sheetData>
      <sheetData sheetId="3290">
        <row r="214">
          <cell r="A214" t="str">
            <v>ADMINISTRATIVE &amp; MANAGEMENT EXPENSES</v>
          </cell>
        </row>
      </sheetData>
      <sheetData sheetId="3291">
        <row r="214">
          <cell r="A214" t="str">
            <v>ADMINISTRATIVE &amp; MANAGEMENT EXPENSES</v>
          </cell>
        </row>
      </sheetData>
      <sheetData sheetId="3292">
        <row r="214">
          <cell r="A214" t="str">
            <v>ADMINISTRATIVE &amp; MANAGEMENT EXPENSES</v>
          </cell>
        </row>
      </sheetData>
      <sheetData sheetId="3293">
        <row r="214">
          <cell r="A214" t="str">
            <v>ADMINISTRATIVE &amp; MANAGEMENT EXPENSES</v>
          </cell>
        </row>
      </sheetData>
      <sheetData sheetId="3294">
        <row r="214">
          <cell r="A214" t="str">
            <v>ADMINISTRATIVE &amp; MANAGEMENT EXPENSES</v>
          </cell>
        </row>
      </sheetData>
      <sheetData sheetId="3295">
        <row r="214">
          <cell r="A214" t="str">
            <v>ADMINISTRATIVE &amp; MANAGEMENT EXPENSES</v>
          </cell>
        </row>
      </sheetData>
      <sheetData sheetId="3296">
        <row r="214">
          <cell r="A214" t="str">
            <v>ADMINISTRATIVE &amp; MANAGEMENT EXPENSES</v>
          </cell>
        </row>
      </sheetData>
      <sheetData sheetId="3297">
        <row r="214">
          <cell r="A214" t="str">
            <v>ADMINISTRATIVE &amp; MANAGEMENT EXPENSES</v>
          </cell>
        </row>
      </sheetData>
      <sheetData sheetId="3298">
        <row r="214">
          <cell r="A214" t="str">
            <v>ADMINISTRATIVE &amp; MANAGEMENT EXPENSES</v>
          </cell>
        </row>
      </sheetData>
      <sheetData sheetId="3299">
        <row r="214">
          <cell r="A214" t="str">
            <v>ADMINISTRATIVE &amp; MANAGEMENT EXPENSES</v>
          </cell>
        </row>
      </sheetData>
      <sheetData sheetId="3300">
        <row r="214">
          <cell r="A214" t="str">
            <v>ADMINISTRATIVE &amp; MANAGEMENT EXPENSES</v>
          </cell>
        </row>
      </sheetData>
      <sheetData sheetId="3301">
        <row r="214">
          <cell r="A214" t="str">
            <v>ADMINISTRATIVE &amp; MANAGEMENT EXPENSES</v>
          </cell>
        </row>
      </sheetData>
      <sheetData sheetId="3302">
        <row r="214">
          <cell r="A214" t="str">
            <v>ADMINISTRATIVE &amp; MANAGEMENT EXPENSES</v>
          </cell>
        </row>
      </sheetData>
      <sheetData sheetId="3303">
        <row r="214">
          <cell r="A214" t="str">
            <v>ADMINISTRATIVE &amp; MANAGEMENT EXPENSES</v>
          </cell>
        </row>
      </sheetData>
      <sheetData sheetId="3304">
        <row r="214">
          <cell r="A214" t="str">
            <v>ADMINISTRATIVE &amp; MANAGEMENT EXPENSES</v>
          </cell>
        </row>
      </sheetData>
      <sheetData sheetId="3305">
        <row r="214">
          <cell r="A214" t="str">
            <v>ADMINISTRATIVE &amp; MANAGEMENT EXPENSES</v>
          </cell>
        </row>
      </sheetData>
      <sheetData sheetId="3306">
        <row r="214">
          <cell r="A214" t="str">
            <v>ADMINISTRATIVE &amp; MANAGEMENT EXPENSES</v>
          </cell>
        </row>
      </sheetData>
      <sheetData sheetId="3307">
        <row r="214">
          <cell r="A214" t="str">
            <v>ADMINISTRATIVE &amp; MANAGEMENT EXPENSES</v>
          </cell>
        </row>
      </sheetData>
      <sheetData sheetId="3308">
        <row r="214">
          <cell r="A214" t="str">
            <v>ADMINISTRATIVE &amp; MANAGEMENT EXPENSES</v>
          </cell>
        </row>
      </sheetData>
      <sheetData sheetId="3309">
        <row r="214">
          <cell r="A214" t="str">
            <v>ADMINISTRATIVE &amp; MANAGEMENT EXPENSES</v>
          </cell>
        </row>
      </sheetData>
      <sheetData sheetId="3310">
        <row r="214">
          <cell r="A214" t="str">
            <v>ADMINISTRATIVE &amp; MANAGEMENT EXPENSES</v>
          </cell>
        </row>
      </sheetData>
      <sheetData sheetId="3311">
        <row r="214">
          <cell r="A214" t="str">
            <v>ADMINISTRATIVE &amp; MANAGEMENT EXPENSES</v>
          </cell>
        </row>
      </sheetData>
      <sheetData sheetId="3312">
        <row r="214">
          <cell r="A214" t="str">
            <v>ADMINISTRATIVE &amp; MANAGEMENT EXPENSES</v>
          </cell>
        </row>
      </sheetData>
      <sheetData sheetId="3313">
        <row r="214">
          <cell r="A214" t="str">
            <v>ADMINISTRATIVE &amp; MANAGEMENT EXPENSES</v>
          </cell>
        </row>
      </sheetData>
      <sheetData sheetId="3314">
        <row r="214">
          <cell r="A214" t="str">
            <v>ADMINISTRATIVE &amp; MANAGEMENT EXPENSES</v>
          </cell>
        </row>
      </sheetData>
      <sheetData sheetId="3315">
        <row r="214">
          <cell r="A214" t="str">
            <v>ADMINISTRATIVE &amp; MANAGEMENT EXPENSES</v>
          </cell>
        </row>
      </sheetData>
      <sheetData sheetId="3316">
        <row r="214">
          <cell r="A214" t="str">
            <v>ADMINISTRATIVE &amp; MANAGEMENT EXPENSES</v>
          </cell>
        </row>
      </sheetData>
      <sheetData sheetId="3317">
        <row r="214">
          <cell r="A214" t="str">
            <v>ADMINISTRATIVE &amp; MANAGEMENT EXPENSES</v>
          </cell>
        </row>
      </sheetData>
      <sheetData sheetId="3318">
        <row r="214">
          <cell r="A214" t="str">
            <v>ADMINISTRATIVE &amp; MANAGEMENT EXPENSES</v>
          </cell>
        </row>
      </sheetData>
      <sheetData sheetId="3319">
        <row r="214">
          <cell r="A214" t="str">
            <v>ADMINISTRATIVE &amp; MANAGEMENT EXPENSES</v>
          </cell>
        </row>
      </sheetData>
      <sheetData sheetId="3320">
        <row r="214">
          <cell r="A214" t="str">
            <v>ADMINISTRATIVE &amp; MANAGEMENT EXPENSES</v>
          </cell>
        </row>
      </sheetData>
      <sheetData sheetId="3321">
        <row r="214">
          <cell r="A214" t="str">
            <v>ADMINISTRATIVE &amp; MANAGEMENT EXPENSES</v>
          </cell>
        </row>
      </sheetData>
      <sheetData sheetId="3322">
        <row r="214">
          <cell r="A214" t="str">
            <v>ADMINISTRATIVE &amp; MANAGEMENT EXPENSES</v>
          </cell>
        </row>
      </sheetData>
      <sheetData sheetId="3323">
        <row r="214">
          <cell r="A214" t="str">
            <v>ADMINISTRATIVE &amp; MANAGEMENT EXPENSES</v>
          </cell>
        </row>
      </sheetData>
      <sheetData sheetId="3324">
        <row r="214">
          <cell r="A214" t="str">
            <v>ADMINISTRATIVE &amp; MANAGEMENT EXPENSES</v>
          </cell>
        </row>
      </sheetData>
      <sheetData sheetId="3325">
        <row r="214">
          <cell r="A214" t="str">
            <v>ADMINISTRATIVE &amp; MANAGEMENT EXPENSES</v>
          </cell>
        </row>
      </sheetData>
      <sheetData sheetId="3326">
        <row r="214">
          <cell r="A214" t="str">
            <v>ADMINISTRATIVE &amp; MANAGEMENT EXPENSES</v>
          </cell>
        </row>
      </sheetData>
      <sheetData sheetId="3327">
        <row r="214">
          <cell r="A214" t="str">
            <v>ADMINISTRATIVE &amp; MANAGEMENT EXPENSES</v>
          </cell>
        </row>
      </sheetData>
      <sheetData sheetId="3328">
        <row r="214">
          <cell r="A214" t="str">
            <v>ADMINISTRATIVE &amp; MANAGEMENT EXPENSES</v>
          </cell>
        </row>
      </sheetData>
      <sheetData sheetId="3329">
        <row r="214">
          <cell r="A214" t="str">
            <v>ADMINISTRATIVE &amp; MANAGEMENT EXPENSES</v>
          </cell>
        </row>
      </sheetData>
      <sheetData sheetId="3330">
        <row r="214">
          <cell r="A214" t="str">
            <v>ADMINISTRATIVE &amp; MANAGEMENT EXPENSES</v>
          </cell>
        </row>
      </sheetData>
      <sheetData sheetId="3331">
        <row r="214">
          <cell r="A214" t="str">
            <v>ADMINISTRATIVE &amp; MANAGEMENT EXPENSES</v>
          </cell>
        </row>
      </sheetData>
      <sheetData sheetId="3332">
        <row r="214">
          <cell r="A214" t="str">
            <v>ADMINISTRATIVE &amp; MANAGEMENT EXPENSES</v>
          </cell>
        </row>
      </sheetData>
      <sheetData sheetId="3333">
        <row r="214">
          <cell r="A214" t="str">
            <v>ADMINISTRATIVE &amp; MANAGEMENT EXPENSES</v>
          </cell>
        </row>
      </sheetData>
      <sheetData sheetId="3334">
        <row r="214">
          <cell r="A214" t="str">
            <v>ADMINISTRATIVE &amp; MANAGEMENT EXPENSES</v>
          </cell>
        </row>
      </sheetData>
      <sheetData sheetId="3335">
        <row r="214">
          <cell r="A214" t="str">
            <v>ADMINISTRATIVE &amp; MANAGEMENT EXPENSES</v>
          </cell>
        </row>
      </sheetData>
      <sheetData sheetId="3336">
        <row r="214">
          <cell r="A214" t="str">
            <v>ADMINISTRATIVE &amp; MANAGEMENT EXPENSES</v>
          </cell>
        </row>
      </sheetData>
      <sheetData sheetId="3337">
        <row r="214">
          <cell r="A214" t="str">
            <v>ADMINISTRATIVE &amp; MANAGEMENT EXPENSES</v>
          </cell>
        </row>
      </sheetData>
      <sheetData sheetId="3338">
        <row r="214">
          <cell r="A214" t="str">
            <v>ADMINISTRATIVE &amp; MANAGEMENT EXPENSES</v>
          </cell>
        </row>
      </sheetData>
      <sheetData sheetId="3339">
        <row r="214">
          <cell r="A214" t="str">
            <v>ADMINISTRATIVE &amp; MANAGEMENT EXPENSES</v>
          </cell>
        </row>
      </sheetData>
      <sheetData sheetId="3340">
        <row r="214">
          <cell r="A214" t="str">
            <v>ADMINISTRATIVE &amp; MANAGEMENT EXPENSES</v>
          </cell>
        </row>
      </sheetData>
      <sheetData sheetId="3341">
        <row r="214">
          <cell r="A214" t="str">
            <v>ADMINISTRATIVE &amp; MANAGEMENT EXPENSES</v>
          </cell>
        </row>
      </sheetData>
      <sheetData sheetId="3342">
        <row r="214">
          <cell r="A214" t="str">
            <v>ADMINISTRATIVE &amp; MANAGEMENT EXPENSES</v>
          </cell>
        </row>
      </sheetData>
      <sheetData sheetId="3343">
        <row r="214">
          <cell r="A214" t="str">
            <v>ADMINISTRATIVE &amp; MANAGEMENT EXPENSES</v>
          </cell>
        </row>
      </sheetData>
      <sheetData sheetId="3344">
        <row r="214">
          <cell r="A214" t="str">
            <v>ADMINISTRATIVE &amp; MANAGEMENT EXPENSES</v>
          </cell>
        </row>
      </sheetData>
      <sheetData sheetId="3345">
        <row r="214">
          <cell r="A214" t="str">
            <v>ADMINISTRATIVE &amp; MANAGEMENT EXPENSES</v>
          </cell>
        </row>
      </sheetData>
      <sheetData sheetId="3346">
        <row r="214">
          <cell r="A214" t="str">
            <v>ADMINISTRATIVE &amp; MANAGEMENT EXPENSES</v>
          </cell>
        </row>
      </sheetData>
      <sheetData sheetId="3347">
        <row r="214">
          <cell r="A214" t="str">
            <v>ADMINISTRATIVE &amp; MANAGEMENT EXPENSES</v>
          </cell>
        </row>
      </sheetData>
      <sheetData sheetId="3348">
        <row r="214">
          <cell r="A214" t="str">
            <v>ADMINISTRATIVE &amp; MANAGEMENT EXPENSES</v>
          </cell>
        </row>
      </sheetData>
      <sheetData sheetId="3349">
        <row r="214">
          <cell r="A214" t="str">
            <v>ADMINISTRATIVE &amp; MANAGEMENT EXPENSES</v>
          </cell>
        </row>
      </sheetData>
      <sheetData sheetId="3350">
        <row r="214">
          <cell r="A214" t="str">
            <v>ADMINISTRATIVE &amp; MANAGEMENT EXPENSES</v>
          </cell>
        </row>
      </sheetData>
      <sheetData sheetId="3351">
        <row r="214">
          <cell r="A214" t="str">
            <v>ADMINISTRATIVE &amp; MANAGEMENT EXPENSES</v>
          </cell>
        </row>
      </sheetData>
      <sheetData sheetId="3352">
        <row r="214">
          <cell r="A214" t="str">
            <v>ADMINISTRATIVE &amp; MANAGEMENT EXPENSES</v>
          </cell>
        </row>
      </sheetData>
      <sheetData sheetId="3353">
        <row r="214">
          <cell r="A214" t="str">
            <v>ADMINISTRATIVE &amp; MANAGEMENT EXPENSES</v>
          </cell>
        </row>
      </sheetData>
      <sheetData sheetId="3354">
        <row r="214">
          <cell r="A214" t="str">
            <v>ADMINISTRATIVE &amp; MANAGEMENT EXPENSES</v>
          </cell>
        </row>
      </sheetData>
      <sheetData sheetId="3355">
        <row r="214">
          <cell r="A214" t="str">
            <v>ADMINISTRATIVE &amp; MANAGEMENT EXPENSES</v>
          </cell>
        </row>
      </sheetData>
      <sheetData sheetId="3356">
        <row r="214">
          <cell r="A214" t="str">
            <v>ADMINISTRATIVE &amp; MANAGEMENT EXPENSES</v>
          </cell>
        </row>
      </sheetData>
      <sheetData sheetId="3357">
        <row r="214">
          <cell r="A214" t="str">
            <v>ADMINISTRATIVE &amp; MANAGEMENT EXPENSES</v>
          </cell>
        </row>
      </sheetData>
      <sheetData sheetId="3358">
        <row r="214">
          <cell r="A214" t="str">
            <v>ADMINISTRATIVE &amp; MANAGEMENT EXPENSES</v>
          </cell>
        </row>
      </sheetData>
      <sheetData sheetId="3359">
        <row r="214">
          <cell r="A214" t="str">
            <v>ADMINISTRATIVE &amp; MANAGEMENT EXPENSES</v>
          </cell>
        </row>
      </sheetData>
      <sheetData sheetId="3360">
        <row r="214">
          <cell r="A214" t="str">
            <v>ADMINISTRATIVE &amp; MANAGEMENT EXPENSES</v>
          </cell>
        </row>
      </sheetData>
      <sheetData sheetId="3361">
        <row r="214">
          <cell r="A214" t="str">
            <v>ADMINISTRATIVE &amp; MANAGEMENT EXPENSES</v>
          </cell>
        </row>
      </sheetData>
      <sheetData sheetId="3362">
        <row r="214">
          <cell r="A214" t="str">
            <v>ADMINISTRATIVE &amp; MANAGEMENT EXPENSES</v>
          </cell>
        </row>
      </sheetData>
      <sheetData sheetId="3363">
        <row r="214">
          <cell r="A214" t="str">
            <v>ADMINISTRATIVE &amp; MANAGEMENT EXPENSES</v>
          </cell>
        </row>
      </sheetData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 refreshError="1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>
        <row r="214">
          <cell r="A214" t="str">
            <v>ADMINISTRATIVE &amp; MANAGEMENT EXPENSES</v>
          </cell>
        </row>
      </sheetData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  <sheetData sheetId="44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roject-Material "/>
      <sheetName val="Staff Acco."/>
      <sheetName val="STEEL"/>
      <sheetName val="p&amp;m"/>
      <sheetName val="Sheet3"/>
      <sheetName val="SITE OVERHEADS"/>
      <sheetName val="Boq Block A"/>
      <sheetName val="PRECAST lightconc-II"/>
      <sheetName val="PL"/>
      <sheetName val="Sheet1"/>
      <sheetName val="1. PayRec"/>
      <sheetName val="sept-plan"/>
      <sheetName val="Cashflow projection"/>
      <sheetName val="SPT vs PHI"/>
      <sheetName val="Blr hire"/>
      <sheetName val="factors"/>
      <sheetName val="key dates"/>
      <sheetName val="Actuals"/>
      <sheetName val="Main-Material"/>
      <sheetName val="Design"/>
      <sheetName val="FORM7"/>
      <sheetName val="PCC"/>
      <sheetName val="TBL9798_x0010_DPL03"/>
      <sheetName val="CORPN O_x0000_T"/>
      <sheetName val="ino4t conso,-nov"/>
      <sheetName val="(nout co,sol (2)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Labor abs-NMR"/>
      <sheetName val="G-�"/>
      <sheetName val="3�AL9697 -group wise  onpl"/>
      <sheetName val="A-General"/>
      <sheetName val="INPUT SHEET"/>
      <sheetName val="Names&amp;Cases"/>
      <sheetName val="Build-up"/>
      <sheetName val="PRW"/>
      <sheetName val="analysis"/>
      <sheetName val="Precalculation"/>
      <sheetName val="Headings"/>
      <sheetName val="data"/>
      <sheetName val="Sun E Type"/>
      <sheetName val="目录"/>
      <sheetName val="Fin Sum"/>
      <sheetName val="R2"/>
      <sheetName val="template"/>
      <sheetName val="CORPN O?T"/>
      <sheetName val="TBL9798_x005f_x0010_DPL03"/>
      <sheetName val="CORPN O_x005f_x0000_T"/>
      <sheetName val="External"/>
      <sheetName val="SUPPLY -Sanitary Fixtures"/>
      <sheetName val="ITEMS FOR CIVIL TENDER"/>
      <sheetName val="BS1"/>
      <sheetName val="Inventory"/>
      <sheetName val="MAR98"/>
      <sheetName val="Stress Calculation"/>
      <sheetName val="환율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CCTV_EST1"/>
      <sheetName val="gen"/>
      <sheetName val="Input"/>
      <sheetName val="Control"/>
      <sheetName val="TBAL9697 _x000a_grotp wise "/>
      <sheetName val="CORPN O"/>
      <sheetName val="Annex"/>
      <sheetName val="labour coeff"/>
      <sheetName val="CORPN O_T"/>
      <sheetName val="TBAL9697 _grotp wise "/>
      <sheetName val="Pay_Sep06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dBase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GBW"/>
      <sheetName val="DG 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nanjprofit"/>
      <sheetName val="Labour"/>
      <sheetName val="Area &amp; Cate. Master"/>
      <sheetName val="SILICATE"/>
      <sheetName val="Bill No.5"/>
      <sheetName val="Sheet 1"/>
      <sheetName val="3BPA00132-5-3 W plan HVPNL"/>
      <sheetName val="Mix Design"/>
      <sheetName val="std-rates"/>
      <sheetName val="Fee Rate Summary"/>
      <sheetName val="Name List"/>
      <sheetName val="Detail"/>
      <sheetName val="BOQ (2)"/>
      <sheetName val="DLC lookups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FITZ MORT 94"/>
      <sheetName val="RA-markate"/>
      <sheetName val="basic-data"/>
      <sheetName val="mem-property"/>
      <sheetName val="Structure Bills Qty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TBAL9697 _x005f_x000a_grotp wise "/>
      <sheetName val="Driveway Beams"/>
      <sheetName val="ISO.Reconcilation Statment"/>
      <sheetName val="AVG pur rate"/>
      <sheetName val="fa-pl &amp; myy_x000b__x000b__x0002_"/>
      <sheetName val="Detail 1A"/>
      <sheetName val="Rate"/>
      <sheetName val="Sheet2"/>
      <sheetName val="Config"/>
      <sheetName val="Break Dw"/>
      <sheetName val="keyword"/>
      <sheetName val="TBL9798_x005f_x005f_x005f_x0010_DPL03"/>
      <sheetName val="CORPN O_x005f_x005f_x005f_x0000_T"/>
      <sheetName val="220 11  BS "/>
      <sheetName val="#REF"/>
      <sheetName val="Capex-fixed"/>
      <sheetName val="NLD - Assum"/>
      <sheetName val="Cash Flow Input Data_ISC"/>
      <sheetName val="Interface_SC"/>
      <sheetName val="Calc_ISC"/>
      <sheetName val="Calc_SC"/>
      <sheetName val="Interface_ISC"/>
      <sheetName val="GD"/>
      <sheetName val="MRATES"/>
      <sheetName val="BLOCK-A (MEA.SHEET)"/>
      <sheetName val="細目"/>
      <sheetName val="2004"/>
      <sheetName val="Form 6"/>
      <sheetName val="acevsSp (ABC)"/>
      <sheetName val="A.O.R."/>
      <sheetName val="Payroll_Statement"/>
      <sheetName val="Exc"/>
      <sheetName val="Analy_7-10"/>
      <sheetName val="입력"/>
      <sheetName val="crews"/>
      <sheetName val="LIST OF MAKES"/>
      <sheetName val="Pivots"/>
      <sheetName val="Intro."/>
      <sheetName val="총괄표"/>
      <sheetName val="G_1_obpl_x005f_x005f_x005f_x005f_x005f_x005f_x000"/>
      <sheetName val="_x005f_x005f_x005f_x005f_x005f_x005f_x005f_x0003_dpl_ot"/>
      <sheetName val="TBAL9697 _x005f_x005f_x005f_x005f_x005f_x005f_x00"/>
      <sheetName val="Assumption Inputs"/>
      <sheetName val="Civil Works"/>
      <sheetName val="Intro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外気負荷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Boq_Block_A1"/>
      <sheetName val="Project-Material_1"/>
      <sheetName val="3�AL9697_-group_wise__onpl2"/>
      <sheetName val="Staff_Acco_2"/>
      <sheetName val="SITE_OVERHEADS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PRECAST_lightconc-II2"/>
      <sheetName val="Cashflow_projection1"/>
      <sheetName val="SPT_vs_PHI1"/>
      <sheetName val="1__PayRec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Mat.-Rates"/>
      <sheetName val="DetEst"/>
      <sheetName val="Phasing"/>
      <sheetName val="Mat_Cost"/>
      <sheetName val="Components"/>
      <sheetName val="DETAILED  BOQ"/>
      <sheetName val="CABLE DATA"/>
      <sheetName val="Set"/>
      <sheetName val="Tender Summary"/>
      <sheetName val="Legal Risk Analysis"/>
      <sheetName val="Parameter"/>
      <sheetName val="1_Project_Profile"/>
      <sheetName val="pol-60"/>
      <sheetName val="tie beam"/>
      <sheetName val="Basis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ummary"/>
      <sheetName val="BALAN1"/>
      <sheetName val="General input"/>
      <sheetName val="6.05"/>
      <sheetName val="Abstract Sheet"/>
      <sheetName val="Boq- Civil"/>
      <sheetName val="TEXT"/>
      <sheetName val="L_Oth_Bo3"/>
      <sheetName val="3‰AL9697_-group_wise__onpl3"/>
      <sheetName val="Civil_Boq3"/>
      <sheetName val="labour_coeff"/>
      <sheetName val="CORPN_O_T"/>
      <sheetName val="TBAL9697__grotp_wise_"/>
      <sheetName val="Shuttering_Analysis"/>
      <sheetName val="General_P+M"/>
      <sheetName val="Curing_Analysis_"/>
      <sheetName val="Concrete_P+M_(_RMC_)"/>
      <sheetName val="P+M_(_SMC_)"/>
      <sheetName val="P+M_-EW"/>
      <sheetName val="Cat_A_Change_Control"/>
      <sheetName val="Break_up_Sheet"/>
      <sheetName val="Summary_of_P_&amp;_M"/>
      <sheetName val="P&amp;L_-_AD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Bill_No_5"/>
      <sheetName val="Sheet_1"/>
      <sheetName val="3BPA00132-5-3_W_plan_HVPNL"/>
      <sheetName val="Mix_Design"/>
      <sheetName val="Fee_Rate_Summary"/>
      <sheetName val="Name_List"/>
      <sheetName val="BOQ_(2)"/>
      <sheetName val="DLC_lookups"/>
      <sheetName val="Quote_Sheet"/>
      <sheetName val="d-safe_DELUXE"/>
      <sheetName val="Works_-_Quote_Sheet"/>
      <sheetName val="IO_LIST"/>
      <sheetName val="TBAL9697__x005f_x000d_grotp_wis"/>
      <sheetName val="TBAL9697__grotp_wise_1"/>
      <sheetName val="FITZ_MORT_94"/>
      <sheetName val="Structure_Bills_Qty"/>
      <sheetName val="11B_"/>
      <sheetName val="TBAL9697__x005f_x000a_grotp_wise_"/>
      <sheetName val="Driveway_Beams"/>
      <sheetName val="ISO_Reconcilation_Statment"/>
      <sheetName val="AVG_pur_rate"/>
      <sheetName val="fa-pl_&amp;_myy"/>
      <sheetName val="Detail_1A"/>
      <sheetName val="Break_Dw"/>
      <sheetName val="CORPN_O_x005f_x005f_x005f_x0000_T"/>
      <sheetName val="220_11__BS_"/>
      <sheetName val="NLD_-_Assum"/>
      <sheetName val="Cash_Flow_Input_Data_ISC"/>
      <sheetName val="BLOCK-A_(MEA_SHEET)"/>
      <sheetName val="Form_6"/>
      <sheetName val="acevsSp_(ABC)"/>
      <sheetName val="A_O_R_"/>
      <sheetName val="LIST_OF_MAKES"/>
      <sheetName val="Intro_"/>
      <sheetName val="TBAL9697__x005f_x005f_x005f_x005f_x005f_x005f_x00"/>
      <sheetName val="Assumption_Inputs"/>
      <sheetName val="Civil_Works"/>
      <sheetName val="Safety"/>
      <sheetName val="TBAL9697_ grotp_wise_"/>
      <sheetName val="TBAL9697_ grotp_wise_1"/>
      <sheetName val="Excess Calc"/>
      <sheetName val="10"/>
      <sheetName val="11A"/>
      <sheetName val="6A"/>
      <sheetName val="5"/>
      <sheetName val="13"/>
      <sheetName val="14"/>
      <sheetName val="Site Dev BOQ"/>
      <sheetName val="annx-1(Boq)"/>
      <sheetName val="Labels"/>
      <sheetName val="PO Payroll"/>
      <sheetName val="COST"/>
      <sheetName val="SICAM"/>
      <sheetName val="A1-Continuous"/>
      <sheetName val="Deduction of assets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L9798_x005f_x005f_x005f_x005f_x005f_x005f_x0010"/>
      <sheetName val="CORPN O_x005f_x005f_x005f_x005f_x005f_x005f_x0000"/>
      <sheetName val="TBAL9697 _x005f_x005f_x005f_x000a_grotp wis"/>
      <sheetName val="BOQ-Part1"/>
      <sheetName val="Pentaerythritol"/>
      <sheetName val="Lead"/>
      <sheetName val="BOQ 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DETAILED__BOQ"/>
      <sheetName val="Legal_Risk_Analysis"/>
      <sheetName val="CABLE_DATA"/>
      <sheetName val="Mat_-Rates"/>
      <sheetName val="INDIGINEOUS ITEMS 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s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Assumptions"/>
      <sheetName val="Detail In Door Stad"/>
      <sheetName val="sumary(3)"/>
      <sheetName val="Section_Catalogue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TBAL9697 _x000d_grotp wis"/>
      <sheetName val="288-1"/>
      <sheetName val="SPILL OVER"/>
      <sheetName val="Data sheet"/>
      <sheetName val="Door"/>
      <sheetName val="Per Unit"/>
      <sheetName val="Window"/>
      <sheetName val="Pacakges split"/>
      <sheetName val="Main Gate House"/>
      <sheetName val="G_1_obpl_x005f_x005f_x005f_x005f_x005f_x005f_x005"/>
      <sheetName val="_x005f_x005f_x005f_x005f_x005f_x005f_x005f_x005f_x005f_x005f_"/>
      <sheetName val="P&amp;L-BDMC"/>
      <sheetName val="dyes"/>
      <sheetName val="UTILITY"/>
      <sheetName val="Reinforcement"/>
      <sheetName val="final abstract"/>
      <sheetName val="Cost summary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RA"/>
      <sheetName val="Gen Info"/>
      <sheetName val="Report"/>
      <sheetName val="P &amp; M"/>
      <sheetName val="MS Items"/>
      <sheetName val="AutoOpen Stub Data"/>
      <sheetName val="Material "/>
      <sheetName val="Extra Item"/>
      <sheetName val="Labour &amp; Plant"/>
      <sheetName val="Debits as on 12.04.08"/>
      <sheetName val="tie_beam"/>
      <sheetName val="Meas.-Hotel Part"/>
      <sheetName val="BASIC RATES"/>
      <sheetName val="tie_beam2"/>
      <sheetName val="Section_Catalogue2"/>
      <sheetName val="tie_beam1"/>
      <sheetName val="Section_Catalogue1"/>
      <sheetName val="G_1_obpl_x005f_x005f_x000"/>
      <sheetName val="_x005f_x005f_x005f_x0003_dpl_ot"/>
      <sheetName val="TBAL9697 _x005f_x005f_x00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Labor abs-PW"/>
      <sheetName val="Customize Your Purchase Order"/>
      <sheetName val="fa-pl &amp; myy_x005f_x000b__x005f_x000b__x00"/>
      <sheetName val="COLUMN"/>
      <sheetName val="Base Assumptions"/>
      <sheetName val=" COP 100%"/>
      <sheetName val="Package-2"/>
      <sheetName val="M40"/>
      <sheetName val="TBAL9697_ grotp_wise_25"/>
      <sheetName val="TBAL9697_ grotp_wise_26"/>
      <sheetName val="zone-2"/>
      <sheetName val="TBAL9697__x000d_grotp_wise_"/>
      <sheetName val="TBAL9697__x000d_grotp_wise_1"/>
      <sheetName val="TBAL9697 -group wise sdpl"/>
      <sheetName val="Lintel Beam 104.70 (GF)  "/>
      <sheetName val=" "/>
      <sheetName val="Contract Night Staff"/>
      <sheetName val="Contract Day Staff"/>
      <sheetName val="Day Shift"/>
      <sheetName val="Night Shift"/>
      <sheetName val="Invoice"/>
      <sheetName val="lineby line consolidation"/>
      <sheetName val="Global"/>
      <sheetName val="Groupings-final"/>
      <sheetName val="Sched"/>
      <sheetName val="Trial"/>
      <sheetName val="FA_Final"/>
      <sheetName val="FitOutConfCentre"/>
      <sheetName val="office"/>
      <sheetName val="Lab"/>
      <sheetName val="L+M"/>
      <sheetName val="P&amp;L(F)"/>
      <sheetName val="BS(F)"/>
      <sheetName val="RA_markate"/>
      <sheetName val="Columns"/>
      <sheetName val="Area Statement"/>
      <sheetName val="Risk Analysis"/>
      <sheetName val="STRUCTURAL"/>
      <sheetName val="ARCHITECTURAL"/>
      <sheetName val="SITE DEVELOPMENT"/>
      <sheetName val="Quotation"/>
      <sheetName val="BFS"/>
      <sheetName val="Infrastructure"/>
      <sheetName val="Material Rate"/>
      <sheetName val="RES-PLANNING"/>
      <sheetName val="Rate analysis"/>
      <sheetName val="Approved MTD Proj #'s"/>
      <sheetName val="9. Package split - Cost "/>
      <sheetName val="Project Budget Worksheet"/>
      <sheetName val="Deduction_of_assets"/>
      <sheetName val="Elect_"/>
      <sheetName val="Site_Dev_BOQ"/>
      <sheetName val="TBAL9697__x005f_x000a_grotp_wis"/>
      <sheetName val="CORPN_O_x005f_x005f_x0000"/>
      <sheetName val="TBL9798_x005f_x005f_x005f"/>
      <sheetName val="CORPN O_x005f_x005f_x005f"/>
      <sheetName val="CORPN_O_T25"/>
      <sheetName val="CORPN_O_T26"/>
      <sheetName val="DDETABLE 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STAFFSCHED_"/>
      <sheetName val="estimate"/>
      <sheetName val="NetBQ"/>
      <sheetName val="Sheet7"/>
      <sheetName val="Building 1"/>
      <sheetName val="Lead (Final)"/>
      <sheetName val="Abstract"/>
      <sheetName val="gVL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Layer Table"/>
      <sheetName val="RBFC-BS"/>
      <sheetName val="detail'02"/>
      <sheetName val="Cash2"/>
      <sheetName val="TBAL9697  grotp wis"/>
      <sheetName val="CORPN O_x005f"/>
      <sheetName val="ACS(1)"/>
      <sheetName val="FAS-C(4)"/>
      <sheetName val="CCTV(old)"/>
      <sheetName val="purpose&amp;input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Section_Catalogue7"/>
      <sheetName val="Mat_-Rates29"/>
      <sheetName val="DETAILED__BOQ29"/>
      <sheetName val="CABLE_DATA29"/>
      <sheetName val="Tender_Summary12"/>
      <sheetName val="Legal_Risk_Analysis29"/>
      <sheetName val="tie_beam7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INDIGINEOUS_ITEMS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final_abstract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Meas_-Hotel_Part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CORPN_OT1"/>
      <sheetName val="TAX_INCOME"/>
      <sheetName val="Depart_Budget"/>
      <sheetName val="CC_June"/>
      <sheetName val="SCHEDULE"/>
      <sheetName val="Database"/>
      <sheetName val="schedule nos"/>
      <sheetName val="appendix 2.5 final accounts"/>
      <sheetName val="Cover"/>
      <sheetName val="01"/>
      <sheetName val="CFForecast detail"/>
      <sheetName val="Bill 3 - Site Works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Service Function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BS - L+OE"/>
      <sheetName val="beam-reinft-IIInd floor"/>
      <sheetName val="DCF_VDF"/>
      <sheetName val="NOPAT_VDF"/>
      <sheetName val="Invested capital_VDF"/>
      <sheetName val="WACC_VDF"/>
      <sheetName val="PV of Op Leases_VDF"/>
      <sheetName val="Basic Rate"/>
      <sheetName val="INFLUENCES ON GM"/>
      <sheetName val="Load Details(B2)"/>
      <sheetName val="Rate Analysis "/>
      <sheetName val="TBAL9697_ grotp_wise_27"/>
      <sheetName val="TBAL9697_ grotp_wis"/>
      <sheetName val="glsrpt129909e"/>
      <sheetName val="MG"/>
      <sheetName val="Sch-3"/>
      <sheetName val="TBAL9697__x000d_grotp_wis"/>
      <sheetName val="_x0003_dpl_oth_Lia`2"/>
      <sheetName val="TBAL9697__x000d_grotp_wise_2"/>
      <sheetName val="CORPN_O_x0000_T2"/>
      <sheetName val="TBAL9697__x005f_x000d_grotp_wi2"/>
      <sheetName val="TBAL9697__x000d_grotp_wis1"/>
      <sheetName val="_x0003_dpl_oth_Lia`4"/>
      <sheetName val="TBAL9697__x000d_grotp_wise_4"/>
      <sheetName val="CORPN_O_x0000_T4"/>
      <sheetName val="TBAL9697__x005f_x000d_grotp_wi4"/>
      <sheetName val="TBAL9697__x000d_grotp_wis2"/>
      <sheetName val="TBAL9697__x005f_x005f_x02"/>
      <sheetName val="_x0003_dpl_oth_Lia`3"/>
      <sheetName val="TBAL9697__x000d_grotp_wise_3"/>
      <sheetName val="CORPN_O_x0000_T3"/>
      <sheetName val="TBAL9697__x005f_x000d_grotp_wi3"/>
      <sheetName val="TBAL9697__x005f_x005f_x01"/>
      <sheetName val="_x0003_dpl_oth_Lia`5"/>
      <sheetName val="TBAL9697__x000d_grotp_wise_5"/>
      <sheetName val="CORPN_O_x0000_T5"/>
      <sheetName val="TBAL9697__x005f_x000d_grotp_wi5"/>
      <sheetName val="TBAL9697__x000d_grotp_wis3"/>
      <sheetName val="TBAL9697__x005f_x005f_x03"/>
      <sheetName val="_x0003_dpl_oth_Lia`6"/>
      <sheetName val="TBAL9697__x000d_grotp_wise_6"/>
      <sheetName val="CORPN_O_x0000_T6"/>
      <sheetName val="TBAL9697__x005f_x000d_grotp_wi6"/>
      <sheetName val="TBAL9697__x000d_grotp_wis4"/>
      <sheetName val="TBAL9697__x005f_x005f_x04"/>
      <sheetName val="_x0003_dpl_oth_Lia`7"/>
      <sheetName val="TBAL9697__x000d_grotp_wise_7"/>
      <sheetName val="CORPN_O_x0000_T7"/>
      <sheetName val="TBAL9697__x005f_x000d_grotp_wi7"/>
      <sheetName val="TBAL9697__x000d_grotp_wis5"/>
      <sheetName val="TBAL9697__x005f_x005f_x05"/>
      <sheetName val="_x0003_dpl_oth_Lia`8"/>
      <sheetName val="TBAL9697__x000d_grotp_wise_8"/>
      <sheetName val="CORPN_O_x0000_T8"/>
      <sheetName val="TBAL9697__x005f_x000d_grotp_wi8"/>
      <sheetName val="TBAL9697__x000d_grotp_wis6"/>
      <sheetName val="TBAL9697__x005f_x005f_x06"/>
      <sheetName val="_x0003_dpl_oth_Lia`9"/>
      <sheetName val="TBAL9697__x000d_grotp_wise_9"/>
      <sheetName val="CORPN_O_x0000_T9"/>
      <sheetName val="TBAL9697__x005f_x000d_grotp_wi9"/>
      <sheetName val="TBAL9697__x000d_grotp_wis7"/>
      <sheetName val="TBAL9697__x005f_x005f_x07"/>
      <sheetName val="_x0003_dpl_oth_Lia`10"/>
      <sheetName val="TBAL9697__x000d_grotp_wise_10"/>
      <sheetName val="CORPN_O_x0000_T10"/>
      <sheetName val="TBAL9697__x005f_x000d_grotp_w10"/>
      <sheetName val="TBAL9697__x000d_grotp_wis8"/>
      <sheetName val="TBAL9697__x005f_x005f_x08"/>
      <sheetName val="_x0003_dpl_oth_Lia`16"/>
      <sheetName val="TBAL9697__x000d_grotp_wise_16"/>
      <sheetName val="CORPN_O_x0000_T16"/>
      <sheetName val="TBAL9697__x005f_x000d_grotp_w16"/>
      <sheetName val="TBAL9697__x000d_grotp_wis14"/>
      <sheetName val="TBAL9697__x005f_x005f_x14"/>
      <sheetName val="_x0003_dpl_oth_Lia`12"/>
      <sheetName val="TBAL9697__x000d_grotp_wise_12"/>
      <sheetName val="CORPN_O_x0000_T12"/>
      <sheetName val="TBAL9697__x005f_x000d_grotp_w12"/>
      <sheetName val="TBAL9697__x000d_grotp_wis10"/>
      <sheetName val="TBAL9697__x005f_x005f_x10"/>
      <sheetName val="_x0003_dpl_oth_Lia`11"/>
      <sheetName val="TBAL9697__x000d_grotp_wise_11"/>
      <sheetName val="CORPN_O_x0000_T11"/>
      <sheetName val="TBAL9697__x005f_x000d_grotp_w11"/>
      <sheetName val="TBAL9697__x000d_grotp_wis9"/>
      <sheetName val="TBAL9697__x005f_x005f_x09"/>
      <sheetName val="_x0003_dpl_oth_Lia`13"/>
      <sheetName val="TBAL9697__x000d_grotp_wise_13"/>
      <sheetName val="CORPN_O_x0000_T13"/>
      <sheetName val="TBAL9697__x005f_x000d_grotp_w13"/>
      <sheetName val="TBAL9697__x000d_grotp_wis11"/>
      <sheetName val="TBAL9697__x005f_x005f_x11"/>
      <sheetName val="_x0003_dpl_oth_Lia`14"/>
      <sheetName val="TBAL9697__x000d_grotp_wise_14"/>
      <sheetName val="CORPN_O_x0000_T14"/>
      <sheetName val="TBAL9697__x005f_x000d_grotp_w14"/>
      <sheetName val="TBAL9697__x000d_grotp_wis12"/>
      <sheetName val="TBAL9697__x005f_x005f_x12"/>
      <sheetName val="_x0003_dpl_oth_Lia`15"/>
      <sheetName val="TBAL9697__x000d_grotp_wise_15"/>
      <sheetName val="CORPN_O_x0000_T15"/>
      <sheetName val="TBAL9697__x005f_x000d_grotp_w15"/>
      <sheetName val="TBAL9697__x000d_grotp_wis13"/>
      <sheetName val="TBAL9697__x005f_x005f_x13"/>
      <sheetName val="_x0003_dpl_oth_Lia`22"/>
      <sheetName val="TBAL9697__x000d_grotp_wise_22"/>
      <sheetName val="CORPN_O_x0000_T22"/>
      <sheetName val="TBAL9697__x005f_x000d_grotp_w22"/>
      <sheetName val="TBAL9697__x000d_grotp_wis20"/>
      <sheetName val="TBAL9697__x005f_x005f_x20"/>
      <sheetName val="_x0003_dpl_oth_Lia`17"/>
      <sheetName val="TBAL9697__x000d_grotp_wise_17"/>
      <sheetName val="CORPN_O_x0000_T17"/>
      <sheetName val="TBAL9697__x005f_x000d_grotp_w17"/>
      <sheetName val="TBAL9697__x000d_grotp_wis15"/>
      <sheetName val="TBAL9697__x005f_x005f_x15"/>
      <sheetName val="_x0003_dpl_oth_Lia`18"/>
      <sheetName val="TBAL9697__x000d_grotp_wise_18"/>
      <sheetName val="CORPN_O_x0000_T18"/>
      <sheetName val="TBAL9697__x005f_x000d_grotp_w18"/>
      <sheetName val="TBAL9697__x000d_grotp_wis16"/>
      <sheetName val="TBAL9697__x005f_x005f_x16"/>
      <sheetName val="_x0003_dpl_oth_Lia`19"/>
      <sheetName val="TBAL9697__x000d_grotp_wise_19"/>
      <sheetName val="CORPN_O_x0000_T19"/>
      <sheetName val="TBAL9697__x005f_x000d_grotp_w19"/>
      <sheetName val="TBAL9697__x000d_grotp_wis17"/>
      <sheetName val="TBAL9697__x005f_x005f_x17"/>
      <sheetName val="_x0003_dpl_oth_Lia`20"/>
      <sheetName val="TBAL9697__x000d_grotp_wise_20"/>
      <sheetName val="CORPN_O_x0000_T20"/>
      <sheetName val="TBAL9697__x005f_x000d_grotp_w20"/>
      <sheetName val="TBAL9697__x000d_grotp_wis18"/>
      <sheetName val="TBAL9697__x005f_x005f_x18"/>
      <sheetName val="_x0003_dpl_oth_Lia`21"/>
      <sheetName val="TBAL9697__x000d_grotp_wise_21"/>
      <sheetName val="CORPN_O_x0000_T21"/>
      <sheetName val="TBAL9697__x005f_x000d_grotp_w21"/>
      <sheetName val="TBAL9697__x000d_grotp_wis19"/>
      <sheetName val="TBAL9697__x005f_x005f_x19"/>
      <sheetName val="_x0003_dpl_oth_Lia`23"/>
      <sheetName val="TBAL9697__x000d_grotp_wise_23"/>
      <sheetName val="CORPN_O_x0000_T23"/>
      <sheetName val="TBAL9697__x005f_x000d_grotp_w23"/>
      <sheetName val="TBAL9697__x000d_grotp_wis21"/>
      <sheetName val="TBAL9697__x005f_x005f_x21"/>
      <sheetName val="_x0003_dpl_oth_Lia`24"/>
      <sheetName val="TBAL9697__x000d_grotp_wise_24"/>
      <sheetName val="CORPN_O_x0000_T24"/>
      <sheetName val="TBAL9697__x005f_x000d_grotp_w24"/>
      <sheetName val="TBAL9697__x000d_grotp_wis22"/>
      <sheetName val="TBAL9697__x005f_x005f_x22"/>
      <sheetName val="_x0003_dpl_oth_Lia`25"/>
      <sheetName val="TBAL9697__x000d_grotp_wise_25"/>
      <sheetName val="CORPN_O_x0000_T25"/>
      <sheetName val="TBAL9697__x005f_x000d_grotp_w25"/>
      <sheetName val="TBAL9697__x000d_grotp_wis23"/>
      <sheetName val="TBAL9697__x005f_x005f_x23"/>
      <sheetName val="_x0003_dpl_oth_Lia`26"/>
      <sheetName val="TBAL9697__x000d_grotp_wise_26"/>
      <sheetName val="CORPN_O_x0000_T26"/>
      <sheetName val="TBAL9697__x005f_x000d_grotp_w26"/>
      <sheetName val="TBAL9697__x000d_grotp_wis24"/>
      <sheetName val="TBAL9697__x005f_x005f_x24"/>
      <sheetName val="_x005f_x0003_dpl_ot"/>
      <sheetName val="TBAL9697 _x000a_grotp wis"/>
      <sheetName val="_x005f_x005f_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BOQ Distribution"/>
      <sheetName val="col-reinft1"/>
      <sheetName val="電気設備表"/>
      <sheetName val="Boiler&amp;TG"/>
      <sheetName val="ICO_budzet_97"/>
      <sheetName val="App_6"/>
      <sheetName val="COLUMN-CR"/>
      <sheetName val="CORPN_O_x0000"/>
      <sheetName val="TBL9798_x005f"/>
      <sheetName val="2.civil-RA"/>
      <sheetName val="Detail P&amp;L"/>
      <sheetName val="Assumption Sheet"/>
      <sheetName val="Section_Catalogue8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Concourse"/>
      <sheetName val="2gii"/>
      <sheetName val="SCHEDULE OF RATES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소상 &quot;1&quot;"/>
      <sheetName val="Cost Basis"/>
      <sheetName val="CORPN_O_x005f"/>
      <sheetName val="BLK2"/>
      <sheetName val="BLK3"/>
      <sheetName val="CPT POST UPLOAD"/>
      <sheetName val="KQ Cost Controlling"/>
      <sheetName val="KQ Appropriation"/>
      <sheetName val="TBAL9697__grotp_䁷ise_18"/>
      <sheetName val="TBAL9697__x005f_x005f_x25"/>
      <sheetName val="TBAL9697__x005f_x000d_grotp_w29"/>
      <sheetName val="TBAL9697__x005f_x000d_grotp_w28"/>
      <sheetName val="TBAL9697__x005f_x000d_grotp_w30"/>
      <sheetName val="NPV"/>
      <sheetName val="class &amp; category"/>
      <sheetName val="code Control Sheet"/>
      <sheetName val="Check"/>
      <sheetName val="banilad"/>
      <sheetName val="Mactan"/>
      <sheetName val="Mandaue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ecc_res"/>
      <sheetName val="Basic_Rate"/>
      <sheetName val="INFLUENCES_ON_GM"/>
      <sheetName val="Load_Details(B2)"/>
      <sheetName val="CABLE"/>
      <sheetName val="number"/>
      <sheetName val="Input &amp; Calculations"/>
      <sheetName val="Values"/>
      <sheetName val="AA"/>
      <sheetName val="Cost Index"/>
      <sheetName val="New Construction"/>
      <sheetName val="fco"/>
      <sheetName val="PRSH"/>
      <sheetName val="Overall Summary"/>
      <sheetName val="Summary_CFA total - CP1 &amp; CP2"/>
      <sheetName val="S1BOQ"/>
      <sheetName val="Financials"/>
      <sheetName val="5_Calculation"/>
      <sheetName val="Subhead_IV"/>
      <sheetName val="Register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TOS-F"/>
      <sheetName val="구성비"/>
      <sheetName val="HVAC"/>
      <sheetName val="PA- Consutant "/>
      <sheetName val="TBAL9697__x000d_grotp_wi1"/>
      <sheetName val="_x0003_dpl_oth_Lia`30"/>
      <sheetName val="TBAL9697__x000d_grotp_wise_30"/>
      <sheetName val="CORPN_O_x0000_T29"/>
      <sheetName val="_x0003_dpl_oth_Lia`29"/>
      <sheetName val="TBAL9697__x000d_grotp_wise_29"/>
      <sheetName val="CORPN_O_x0000_T28"/>
      <sheetName val="_x0003_dpl_oth_Lia`28"/>
      <sheetName val="TBAL9697__x000d_grotp_wise_28"/>
      <sheetName val="_x0003_dpl_oth_Lia`31"/>
      <sheetName val="TBAL9697__x000d_grotp_wise_31"/>
      <sheetName val="CORPN_O_x0000_T30"/>
      <sheetName val="TBAL9697__x000d_grotp_wis26"/>
      <sheetName val="CORPN_OT28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CORPN_OT4"/>
      <sheetName val="TBAL9697__x000a_grotp_wis2"/>
      <sheetName val="dpl_oth_Lia`3"/>
      <sheetName val="CORPN_OT3"/>
      <sheetName val="dpl_oth_Lia`5"/>
      <sheetName val="CORPN_OT5"/>
      <sheetName val="TBAL9697__x000a_grotp_wis3"/>
      <sheetName val="dpl_oth_Lia`6"/>
      <sheetName val="CORPN_OT6"/>
      <sheetName val="TBAL9697__x000a_grotp_wis4"/>
      <sheetName val="dpl_oth_Lia`7"/>
      <sheetName val="CORPN_OT7"/>
      <sheetName val="TBAL9697__x000a_grotp_wis5"/>
      <sheetName val="dpl_oth_Lia`8"/>
      <sheetName val="CORPN_OT8"/>
      <sheetName val="TBAL9697__x000a_grotp_wis6"/>
      <sheetName val="dpl_oth_Lia`9"/>
      <sheetName val="CORPN_OT9"/>
      <sheetName val="TBAL9697__x000a_grotp_wis7"/>
      <sheetName val="dpl_oth_Lia`10"/>
      <sheetName val="CORPN_OT10"/>
      <sheetName val="TBAL9697__x000a_grotp_wis8"/>
      <sheetName val="dpl_oth_Lia`16"/>
      <sheetName val="CORPN_OT16"/>
      <sheetName val="TBAL9697__x000a_grotp_wis14"/>
      <sheetName val="dpl_oth_Lia`12"/>
      <sheetName val="CORPN_OT12"/>
      <sheetName val="TBAL9697__x000a_grotp_wis10"/>
      <sheetName val="dpl_oth_Lia`11"/>
      <sheetName val="CORPN_OT11"/>
      <sheetName val="TBAL9697__x000a_grotp_wis9"/>
      <sheetName val="dpl_oth_Lia`13"/>
      <sheetName val="CORPN_OT13"/>
      <sheetName val="TBAL9697__x000a_grotp_wis11"/>
      <sheetName val="dpl_oth_Lia`14"/>
      <sheetName val="CORPN_OT14"/>
      <sheetName val="TBAL9697__x000a_grotp_wis12"/>
      <sheetName val="dpl_oth_Lia`15"/>
      <sheetName val="CORPN_OT15"/>
      <sheetName val="TBAL9697__x000a_grotp_wis13"/>
      <sheetName val="dpl_oth_Lia`22"/>
      <sheetName val="CORPN_OT22"/>
      <sheetName val="TBAL9697__x000a_grotp_wis20"/>
      <sheetName val="dpl_oth_Lia`17"/>
      <sheetName val="CORPN_OT17"/>
      <sheetName val="TBAL9697__x000a_grotp_wis15"/>
      <sheetName val="dpl_oth_Lia`18"/>
      <sheetName val="CORPN_OT18"/>
      <sheetName val="TBAL9697__x000a_grotp_wis16"/>
      <sheetName val="dpl_oth_Lia`19"/>
      <sheetName val="CORPN_OT19"/>
      <sheetName val="TBAL9697__x000a_grotp_wis17"/>
      <sheetName val="dpl_oth_Lia`20"/>
      <sheetName val="CORPN_OT20"/>
      <sheetName val="TBAL9697__x000a_grotp_wis18"/>
      <sheetName val="dpl_oth_Lia`21"/>
      <sheetName val="CORPN_OT21"/>
      <sheetName val="TBAL9697__x000a_grotp_wis19"/>
      <sheetName val="dpl_oth_Lia`23"/>
      <sheetName val="CORPN_OT23"/>
      <sheetName val="TBAL9697__x000a_grotp_wis21"/>
      <sheetName val="dpl_oth_Lia`24"/>
      <sheetName val="CORPN_OT24"/>
      <sheetName val="TBAL9697__x000a_grotp_wis22"/>
      <sheetName val="dpl_oth_Lia`25"/>
      <sheetName val="CORPN_OT25"/>
      <sheetName val="TBAL9697__x000a_grotp_wis23"/>
      <sheetName val="dpl_oth_Lia`26"/>
      <sheetName val="CORPN_OT26"/>
      <sheetName val="TBAL9697__x000a_grotp_wis24"/>
      <sheetName val="dpl_oth_Lia`27"/>
      <sheetName val="CORPN_OT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Status"/>
      <sheetName val="Defer"/>
      <sheetName val="BG"/>
      <sheetName val="Liability"/>
      <sheetName val="RA Bill summary til Apr19"/>
      <sheetName val="APTIDCO CV A.SCOPE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12-27"/>
      <sheetName val="Base"/>
      <sheetName val="Rates 7-20"/>
      <sheetName val="COA"/>
      <sheetName val="rcc( sub)"/>
      <sheetName val="Footings"/>
      <sheetName val="L (4)"/>
      <sheetName val="Introduction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Chennai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L_Oth_Bo66"/>
      <sheetName val="3‰AL9697_-group_wise__onpl66"/>
      <sheetName val="Civil_Boq66"/>
      <sheetName val="Staff_Acco_66"/>
      <sheetName val="SITE_OVERHEADS66"/>
      <sheetName val="PRECAST_lightconc-II64"/>
      <sheetName val="1__PayRec63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SPT_vs_PHI63"/>
      <sheetName val="Boq_Block_A66"/>
      <sheetName val="Project-Material_66"/>
      <sheetName val="Cashflow_projection63"/>
      <sheetName val="key_dates63"/>
      <sheetName val="ino4t_conso,-nov63"/>
      <sheetName val="(nout_co,sol_(2)63"/>
      <sheetName val="Blr_hire63"/>
      <sheetName val="INPUT_SHEET63"/>
      <sheetName val="Sun_E_Type63"/>
      <sheetName val="3�AL9697_-group_wise__onpl66"/>
      <sheetName val="Fin_Sum63"/>
      <sheetName val="_x005f_x0003_dpl_oth_Lia`63"/>
      <sheetName val="TBAL9697__x005f_x000d_grotp_wise_63"/>
      <sheetName val="St_co_91_5lvl63"/>
      <sheetName val="CORPN_O?T63"/>
      <sheetName val="Labor_abs-NMR63"/>
      <sheetName val="Stress_Calculation63"/>
      <sheetName val="TBAL9697__x000a_grotp_wise_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DG_63"/>
      <sheetName val="P&amp;L_-_AD61"/>
      <sheetName val="DLC_lookups61"/>
      <sheetName val="Fin__Assumpt__-_Sensitivities61"/>
      <sheetName val="LOAD_SHEET_61"/>
      <sheetName val="CORPN_O_x005f_x0000_T63"/>
      <sheetName val="Fill_this_out_first___61"/>
      <sheetName val="CORPN_O63"/>
      <sheetName val="SUPPLY_-Sanitary_Fixtures63"/>
      <sheetName val="ITEMS_FOR_CIVIL_TENDER63"/>
      <sheetName val="Labour_productivity61"/>
      <sheetName val="RCC,Ret__Wall61"/>
      <sheetName val="_x005f_x005f_x005f_x0003_dpl_oth_Lia`63"/>
      <sheetName val="TBAL9697__x005f_x005f_x005f_x000d_grotp_w63"/>
      <sheetName val="CORPN_O_T61"/>
      <sheetName val="Cat_A_Change_Control61"/>
      <sheetName val="Break_up_Sheet61"/>
      <sheetName val="Summary_of_P_&amp;_M61"/>
      <sheetName val="Area_&amp;_Cate__Master61"/>
      <sheetName val="Bill_No_561"/>
      <sheetName val="Sheet_161"/>
      <sheetName val="3BPA00132-5-3_W_plan_HVPNL61"/>
      <sheetName val="Mix_Design61"/>
      <sheetName val="Fee_Rate_Summary61"/>
      <sheetName val="Name_List61"/>
      <sheetName val="BOQ_(2)61"/>
      <sheetName val="Quote_Sheet61"/>
      <sheetName val="d-safe_DELUXE61"/>
      <sheetName val="Works_-_Quote_Sheet61"/>
      <sheetName val="IO_LIST61"/>
      <sheetName val="TBAL9697__x005f_x000d_grotp_wis61"/>
      <sheetName val="FITZ_MORT_9461"/>
      <sheetName val="Structure_Bills_Qty61"/>
      <sheetName val="11B_61"/>
      <sheetName val="TBAL9697__x005f_x000a_grotp_wise_61"/>
      <sheetName val="Driveway_Beams61"/>
      <sheetName val="ISO_Reconcilation_Statment61"/>
      <sheetName val="AVG_pur_rate61"/>
      <sheetName val="Detail_1A61"/>
      <sheetName val="Break_Dw61"/>
      <sheetName val="CORPN_O_x005f_x005f_x005f_x0000_T61"/>
      <sheetName val="220_11__BS_61"/>
      <sheetName val="NLD_-_Assum61"/>
      <sheetName val="LIST_OF_MAKES61"/>
      <sheetName val="Form_661"/>
      <sheetName val="acevsSp_(ABC)61"/>
      <sheetName val="A_O_R_61"/>
      <sheetName val="BLOCK-A_(MEA_SHEET)61"/>
      <sheetName val="Intro_61"/>
      <sheetName val="Assumption_Inputs61"/>
      <sheetName val="Civil_Works61"/>
      <sheetName val="Section_Catalogue61"/>
      <sheetName val="TBAL9697__grotp_wise_710"/>
      <sheetName val="TBAL9697__grotp_wise_810"/>
      <sheetName val="TBAL9697__grotp_wise_910"/>
      <sheetName val="TBAL9697__grotp_wise_1010"/>
      <sheetName val="TBAL9697__grotp_wise_126"/>
      <sheetName val="TBAL9697__grotp_wise_1110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L_Oth_Bo67"/>
      <sheetName val="3‰AL9697_-group_wise__onpl67"/>
      <sheetName val="Civil_Boq67"/>
      <sheetName val="Staff_Acco_67"/>
      <sheetName val="SITE_OVERHEADS67"/>
      <sheetName val="PRECAST_lightconc-II65"/>
      <sheetName val="1__PayRec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SPT_vs_PHI64"/>
      <sheetName val="Boq_Block_A67"/>
      <sheetName val="Project-Material_67"/>
      <sheetName val="Cashflow_projection64"/>
      <sheetName val="key_dates64"/>
      <sheetName val="ino4t_conso,-nov64"/>
      <sheetName val="(nout_co,sol_(2)64"/>
      <sheetName val="Blr_hire64"/>
      <sheetName val="INPUT_SHEET64"/>
      <sheetName val="Sun_E_Type64"/>
      <sheetName val="3�AL9697_-group_wise__onpl67"/>
      <sheetName val="Fin_Sum64"/>
      <sheetName val="_x005f_x0003_dpl_oth_Lia`64"/>
      <sheetName val="TBAL9697__x005f_x000d_grotp_wise_64"/>
      <sheetName val="St_co_91_5lvl64"/>
      <sheetName val="CORPN_O?T64"/>
      <sheetName val="Labor_abs-NMR64"/>
      <sheetName val="Stress_Calculation64"/>
      <sheetName val="TBAL9697__x000a_grotp_wise_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DG_64"/>
      <sheetName val="P&amp;L_-_AD62"/>
      <sheetName val="DLC_lookups62"/>
      <sheetName val="Fin__Assumpt__-_Sensitivities62"/>
      <sheetName val="LOAD_SHEET_62"/>
      <sheetName val="CORPN_O_x005f_x0000_T64"/>
      <sheetName val="Fill_this_out_first___62"/>
      <sheetName val="CORPN_O64"/>
      <sheetName val="SUPPLY_-Sanitary_Fixtures64"/>
      <sheetName val="ITEMS_FOR_CIVIL_TENDER64"/>
      <sheetName val="Labour_productivity62"/>
      <sheetName val="RCC,Ret__Wall62"/>
      <sheetName val="_x005f_x005f_x005f_x0003_dpl_oth_Lia`64"/>
      <sheetName val="TBAL9697__x005f_x005f_x005f_x000d_grotp_w64"/>
      <sheetName val="CORPN_O_T62"/>
      <sheetName val="TBAL9697__grotp_wise_127"/>
      <sheetName val="Cat_A_Change_Control62"/>
      <sheetName val="Break_up_Sheet62"/>
      <sheetName val="Summary_of_P_&amp;_M62"/>
      <sheetName val="Area_&amp;_Cate__Master62"/>
      <sheetName val="Bill_No_562"/>
      <sheetName val="Sheet_162"/>
      <sheetName val="3BPA00132-5-3_W_plan_HVPNL62"/>
      <sheetName val="Mix_Design62"/>
      <sheetName val="Fee_Rate_Summary62"/>
      <sheetName val="Name_List62"/>
      <sheetName val="BOQ_(2)62"/>
      <sheetName val="Quote_Sheet62"/>
      <sheetName val="d-safe_DELUXE62"/>
      <sheetName val="Works_-_Quote_Sheet62"/>
      <sheetName val="IO_LIST62"/>
      <sheetName val="TBAL9697__x005f_x000d_grotp_wis62"/>
      <sheetName val="TBAL9697__grotp_wise_128"/>
      <sheetName val="FITZ_MORT_9462"/>
      <sheetName val="Structure_Bills_Qty62"/>
      <sheetName val="11B_62"/>
      <sheetName val="TBAL9697__x005f_x000a_grotp_wise_62"/>
      <sheetName val="Driveway_Beams62"/>
      <sheetName val="ISO_Reconcilation_Statment62"/>
      <sheetName val="AVG_pur_rate62"/>
      <sheetName val="Detail_1A62"/>
      <sheetName val="Break_Dw62"/>
      <sheetName val="CORPN_O_x005f_x005f_x005f_x0000_T62"/>
      <sheetName val="220_11__BS_62"/>
      <sheetName val="NLD_-_Assum62"/>
      <sheetName val="LIST_OF_MAKES62"/>
      <sheetName val="Form_662"/>
      <sheetName val="acevsSp_(ABC)62"/>
      <sheetName val="A_O_R_62"/>
      <sheetName val="BLOCK-A_(MEA_SHEET)62"/>
      <sheetName val="Intro_62"/>
      <sheetName val="Assumption_Inputs62"/>
      <sheetName val="Civil_Works62"/>
      <sheetName val="Section_Catalogue62"/>
      <sheetName val="TBAL9697__grotp_wise_129"/>
      <sheetName val="TBAL9697__grotp_wise_130"/>
      <sheetName val="TBAL9697__grotp_wise_611"/>
      <sheetName val="TBAL9697__grotp_wise_711"/>
      <sheetName val="TBAL9697__grotp_wise_811"/>
      <sheetName val="TBAL9697__grotp_wise_911"/>
      <sheetName val="TBAL9697__grotp_wise_1011"/>
      <sheetName val="TBAL9697__grotp_wise_1210"/>
      <sheetName val="TBAL9697__grotp_wise_1111"/>
      <sheetName val="PROG_DATA"/>
      <sheetName val="PANEL ANNEXURE"/>
      <sheetName val="Hardware"/>
      <sheetName val="Ass4"/>
      <sheetName val="DCF"/>
      <sheetName val="Key Ass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 _grotp wis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Final"/>
      <sheetName val="Lowside"/>
      <sheetName val="Measurment"/>
      <sheetName val="M.R.List (2)"/>
      <sheetName val="WBS"/>
      <sheetName val="PLAN_FEB97"/>
      <sheetName val="activit-graph  "/>
      <sheetName val="Table-2 (Rate Comparison)"/>
      <sheetName val="CORPN_OT31"/>
      <sheetName val="dpl_oth_Lia`32"/>
      <sheetName val="Mat_-Rates30"/>
      <sheetName val="Legal_Risk_Analysis30"/>
      <sheetName val="DETAILED__BOQ30"/>
      <sheetName val="final_abstract5"/>
      <sheetName val="Meas_-Hotel_Part5"/>
      <sheetName val="CABLE_DATA30"/>
      <sheetName val="BASIC_RATES5"/>
      <sheetName val="TBAL9697__x005f_x005f_x005f_x000a_grotp_wi5"/>
      <sheetName val="CORPN_O_x005f_x005f_x005f_x005f_x005f_x005f_x0005"/>
      <sheetName val="Tender_Summary13"/>
      <sheetName val="Deduction_of_assets9"/>
      <sheetName val="Excess_Calc5"/>
      <sheetName val="Contract_Night_Staff5"/>
      <sheetName val="Contract_Day_Staff5"/>
      <sheetName val="Day_Shift5"/>
      <sheetName val="Night_Shift5"/>
      <sheetName val="BOQ_5"/>
      <sheetName val="PO_Payroll5"/>
      <sheetName val="COP_Final5"/>
      <sheetName val="Detail_In_Door_Stad5"/>
      <sheetName val="Gen_Info5"/>
      <sheetName val="General_input5"/>
      <sheetName val="6_055"/>
      <sheetName val="Abstract_Sheet5"/>
      <sheetName val="Boq-_Civil5"/>
      <sheetName val="SPILL_OVER5"/>
      <sheetName val="Pacakges_split5"/>
      <sheetName val="Cost_summary5"/>
      <sheetName val="TBAL9697__grotp_wise_220"/>
      <sheetName val="TBAL9697__grotp_wise_415"/>
      <sheetName val="TBAL9697__grotp_wise_315"/>
      <sheetName val="TBAL9697__grotp_wise_513"/>
      <sheetName val="TBAL9697__grotp_wise_166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Data_sheet5"/>
      <sheetName val="Per_Unit5"/>
      <sheetName val="Main_Gate_House5"/>
      <sheetName val="lineby_line_consolidation5"/>
      <sheetName val="Base_Assumptions5"/>
      <sheetName val="_COP_100%5"/>
      <sheetName val="AutoOpen_Stub_Data5"/>
      <sheetName val="Debits_as_on_12_04_085"/>
      <sheetName val="Material_5"/>
      <sheetName val="Extra_Item5"/>
      <sheetName val="Labour_&amp;_Plant5"/>
      <sheetName val="Labor_abs-PW5"/>
      <sheetName val="Area_Statement5"/>
      <sheetName val="Risk_Analysis5"/>
      <sheetName val="Lintel_Beam_104_70_(GF)__5"/>
      <sheetName val="_5"/>
      <sheetName val="TBAL9697_-group_wise_sdpl5"/>
      <sheetName val="TBAL9697__grotp_wise_256"/>
      <sheetName val="TBAL9697__grotp_wise_266"/>
      <sheetName val="TBAL9697__x005f_x005f_x006"/>
      <sheetName val="BEAM_SCH"/>
      <sheetName val="SLAB__SCH_"/>
      <sheetName val="appendix_2_5_final_accounts4"/>
      <sheetName val="CORPN_O_x005f_x005f_x00005"/>
      <sheetName val="TBAL9697__x005f_x000a_grotp_wis5"/>
      <sheetName val="Material_List_4"/>
      <sheetName val="Basic_Rate4"/>
      <sheetName val="INFLUENCES_ON_GM4"/>
      <sheetName val="Load_Details(B2)4"/>
      <sheetName val="Material_Rate4"/>
      <sheetName val="BS_-_L+OE4"/>
      <sheetName val="Beam_at_Ground_flr_lvl(Steel)"/>
      <sheetName val="Rate_analysis4"/>
      <sheetName val="Approved_MTD_Proj_#'s4"/>
      <sheetName val="9__Package_split_-_Cost_4"/>
      <sheetName val="Project_Budget_Worksheet4"/>
      <sheetName val="CORPN_O_x005f_x005f_x005f4"/>
      <sheetName val="Main_Assump_"/>
      <sheetName val="CORPN_O_x005f5"/>
      <sheetName val="CFForecast_detail4"/>
      <sheetName val="Indirect_expenses4"/>
      <sheetName val="Sheet_24"/>
      <sheetName val="TBAL9697__grotp_wise_275"/>
      <sheetName val="TBAL9697__grotp_wis4"/>
      <sheetName val="Building_14"/>
      <sheetName val="Lead_(Final)4"/>
      <sheetName val="Rate_Analysis_4"/>
      <sheetName val="Bill_3_-_Site_Works4"/>
      <sheetName val="beam-reinft-IIInd_floor4"/>
      <sheetName val="schedule_nos4"/>
      <sheetName val="Loan_Amortization_Schedule"/>
      <sheetName val="Risk_Assmnt4"/>
      <sheetName val="SCHEDULE_OF_RATES"/>
      <sheetName val="Manpower_Histogram"/>
      <sheetName val="GR_slab-reinft4"/>
      <sheetName val="AoR_Finishing4"/>
      <sheetName val="BOQ_Distribution4"/>
      <sheetName val="TBAL9697__x000a_grotp_wis30"/>
      <sheetName val="TBAL9697__x005"/>
      <sheetName val="CORPN_O_x00004"/>
      <sheetName val="Service_Function4"/>
      <sheetName val="P_&amp;_M4"/>
      <sheetName val="MS_Items4"/>
      <sheetName val="Invested_capital_VDF"/>
      <sheetName val="PV_of_Op_Leases_VDF"/>
      <sheetName val="Mat_Cost1"/>
      <sheetName val="R_MTL"/>
      <sheetName val="GUT_(2)"/>
      <sheetName val="MB_Prod"/>
      <sheetName val="CIVIL_BOQ_(Final)"/>
      <sheetName val="Bill_1-BOQ-Civil_Works"/>
      <sheetName val="Sqn-Abs(G+6)_"/>
      <sheetName val="WO-Abs_(G+2)_6_DUs"/>
      <sheetName val="Air-Abs(G+6)_23_DUs"/>
      <sheetName val="Detail_P&amp;L1"/>
      <sheetName val="Assumption_Sheet"/>
      <sheetName val="bs_BP_04_SA"/>
      <sheetName val="Col_up_to_plinth"/>
      <sheetName val="int__pla_"/>
      <sheetName val="New_Construction"/>
      <sheetName val="Layer_Table"/>
      <sheetName val="Input_&amp;_Calculations"/>
      <sheetName val="PA-_Consutant_"/>
      <sheetName val="TBAL9697__x000a_grotp_wi1"/>
      <sheetName val="dpl_oth_Lia`30"/>
      <sheetName val="CORPN_OT29"/>
      <sheetName val="dpl_oth_Lia`29"/>
      <sheetName val="dpl_oth_Lia`31"/>
      <sheetName val="CORPN_OT30"/>
      <sheetName val="Bill-5_2"/>
      <sheetName val="Bill-9_1"/>
      <sheetName val="Bill-6_1_1-6_1_3"/>
      <sheetName val="TBAL9697__grotp_wis5"/>
      <sheetName val="RA_Bill_summary_til_Apr19"/>
      <sheetName val="APTIDCO_CV_A_SCOPE"/>
      <sheetName val="Civil_(RA)__Resi_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Basic_rate_summary"/>
      <sheetName val="Basic_rate_calculations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ory Drift-Part 2"/>
      <sheetName val="Ring Details"/>
      <sheetName val="RCC Rates"/>
      <sheetName val="Column all floor R1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Reference"/>
      <sheetName val="Triggers"/>
      <sheetName val="Cabinet details"/>
      <sheetName val="Tools Rev"/>
      <sheetName val="Intake"/>
      <sheetName val="N-Amritsar 135"/>
      <sheetName val="Staff Acco_"/>
      <sheetName val="TBAL9697__x000d_grotp_w27"/>
      <sheetName val="TBAL9697__x005f_x000a_grotp_wi1"/>
      <sheetName val="CORPN_O_x005f_x005f_x0001"/>
      <sheetName val="fa-pl &amp; myy_x000b__"/>
      <sheetName val="TBAL9697__x005f_x005f_x26"/>
      <sheetName val="TBAL9697__grotp_wis26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"/>
      <sheetName val="TBAL9697__grotp_wis22"/>
      <sheetName val="TBAL9697__grotp_wis23"/>
      <sheetName val="TBAL9697__grotp_wis24"/>
      <sheetName val="TBAL9697__grotp_wis25"/>
      <sheetName val="TBAL9697__x000d_grotp_wis27"/>
      <sheetName val="TBAL9697__x005f_x005f_x27"/>
      <sheetName val="TBAL9697__x005f_x000a_grotp_wi2"/>
      <sheetName val="CORPN_O_x005f_x005f_x0002"/>
      <sheetName val="TBAL9697__grotp_wis27"/>
      <sheetName val="TBAL9697__x000d_grotp_wis28"/>
      <sheetName val="TBAL9697__x005f_x005f_x28"/>
      <sheetName val="TBAL9697__x005f_x000a_grotp_wi3"/>
      <sheetName val="CORPN_O_x005f_x005f_x0003"/>
      <sheetName val="TBAL9697__grotp_wis28"/>
      <sheetName val="CORPN_O_x0000_T31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TBAL9697__grotp_wis29"/>
      <sheetName val="TBAL9697__x000d_grotp_w29"/>
      <sheetName val="TBAL9697__x000d_grotp_w28"/>
      <sheetName val="TBAL9697__x000d_grotp_w30"/>
      <sheetName val="Balance Sheet "/>
      <sheetName val="cost centre"/>
      <sheetName val="CC_flatfile"/>
      <sheetName val="TAX_INCOME1"/>
      <sheetName val="Depart_Budget1"/>
      <sheetName val="TAX_INCOME2"/>
      <sheetName val="Depart_Budget2"/>
      <sheetName val="Customize_Your_Invoice"/>
      <sheetName val="TAX_INCOME3"/>
      <sheetName val="Depart_Budget3"/>
      <sheetName val="Customize_Your_Invoice1"/>
      <sheetName val="INPUT_SHEET_-_A2"/>
      <sheetName val="INPUT SHEET - A"/>
      <sheetName val="Default Values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CASH CONTRACTS"/>
      <sheetName val="Qty SR"/>
      <sheetName val="Item-_Compact"/>
      <sheetName val="Material&amp;equipment"/>
      <sheetName val="2.0 Floor Area Summary"/>
      <sheetName val="Summ"/>
      <sheetName val="Fossil_DCF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foot-slab reinft"/>
      <sheetName val="Beam-Schedule-1"/>
      <sheetName val="PB WORK"/>
      <sheetName val="TBAL9697__grotp_wise_137"/>
      <sheetName val="tie_beam14"/>
      <sheetName val="Cash_Flow_Input_Data_ISC33"/>
      <sheetName val="DETAILED__BOQ31"/>
      <sheetName val="TBAL9697__x005f_x005f_x005f_x005f_x005f_x005f_x33"/>
      <sheetName val="CABLE_DATA3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167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DDETABLE_5"/>
      <sheetName val="CC_June2"/>
      <sheetName val="Detail_P&amp;L2"/>
      <sheetName val="Assumption_Sheet1"/>
      <sheetName val="New_Construction1"/>
      <sheetName val="Layer_Table1"/>
      <sheetName val="Bill_1-BOQ-Civil_Works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ie_beam13"/>
      <sheetName val="Cash_Flow_Input_Data_ISC32"/>
      <sheetName val="TBAL9697__x005f_x005f_x005f_x005f_x005f_x005f_x32"/>
      <sheetName val="Site_Dev_BOQ6"/>
      <sheetName val="INDIGINEOUS_ITEMS_13"/>
      <sheetName val="Elect_6"/>
      <sheetName val="indices_1"/>
      <sheetName val="SITE_DEVELOPMENT4"/>
      <sheetName val="Pile_cap1"/>
      <sheetName val="M_S_1"/>
      <sheetName val="Customize_Your_Purchase_Order4"/>
      <sheetName val="fa-pl_&amp;_myy_x005f_x000b__x005f_x000b__x0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CPT_POST_UPLOAD1"/>
      <sheetName val="KQ_Cost_Controlling1"/>
      <sheetName val="KQ_Appropriation1"/>
      <sheetName val="class_&amp;_category1"/>
      <sheetName val="code_Control_Sheet1"/>
      <sheetName val="2_civil-RA1"/>
      <sheetName val="fa-pl_&amp;_myy_x005f_x000b__1"/>
      <sheetName val="Cost_Index1"/>
      <sheetName val="DDETABLE_4"/>
      <sheetName val="CC_June1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5__EA"/>
      <sheetName val="Key_Ass"/>
      <sheetName val="TBAL9697__grotp_wis31"/>
      <sheetName val="TBAL9697__grotp_wis41"/>
      <sheetName val="TBAL9697__grotp_wis51"/>
      <sheetName val="TBAL9697__grotp_wis111"/>
      <sheetName val="TBAL9697__grotp_wis211"/>
      <sheetName val="PB_WORK"/>
      <sheetName val="Detailed_Summary_(4)"/>
      <sheetName val="Basement_Budget"/>
      <sheetName val="TBAL9697__grotp_wise_140"/>
      <sheetName val="TBAL9697__grotp_wise_148"/>
      <sheetName val="tie_beam15"/>
      <sheetName val="Cash_Flow_Input_Data_ISC34"/>
      <sheetName val="DETAILED__BOQ32"/>
      <sheetName val="TBAL9697__x005f_x005f_x005f_x005f_x005f_x005f_x34"/>
      <sheetName val="CABLE_DATA3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labour rates"/>
      <sheetName val="Bed_Class"/>
      <sheetName val="GM_0001"/>
      <sheetName val="Table_4"/>
      <sheetName val="Table_5"/>
      <sheetName val="Table_2"/>
      <sheetName val="Table_27"/>
      <sheetName val="labour_rates"/>
      <sheetName val="Combined_Results_"/>
      <sheetName val="Loan_Schedule"/>
      <sheetName val="Reference Data"/>
      <sheetName val="LB020A(月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ivory"/>
      <sheetName val="BOM系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compare"/>
      <sheetName val="_x0003_dpl_oth_Lia`32"/>
      <sheetName val="TBAL9697__x000d_grotp_wise_32"/>
      <sheetName val="CORPN_O_x0000_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_x0000_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_x0000_T38"/>
      <sheetName val="TBAL9697__x005f_x000d_grotp_w38"/>
      <sheetName val="TBAL9697__x000d_grotp_wis36"/>
      <sheetName val="_x0003_dpl_oth_Lia`34"/>
      <sheetName val="TBAL9697__x000d_grotp_wise_34"/>
      <sheetName val="CORPN_O_x0000_T34"/>
      <sheetName val="TBAL9697__x005f_x000d_grotp_w34"/>
      <sheetName val="TBAL9697__x000d_grotp_wis32"/>
      <sheetName val="_x0003_dpl_oth_Lia`35"/>
      <sheetName val="TBAL9697__x000d_grotp_wise_35"/>
      <sheetName val="CORPN_O_x0000_T35"/>
      <sheetName val="TBAL9697__x005f_x000d_grotp_w35"/>
      <sheetName val="TBAL9697__x000d_grotp_wis33"/>
      <sheetName val="_x0003_dpl_oth_Lia`36"/>
      <sheetName val="TBAL9697__x000d_grotp_wise_36"/>
      <sheetName val="CORPN_O_x0000_T36"/>
      <sheetName val="TBAL9697__x005f_x000d_grotp_w36"/>
      <sheetName val="TBAL9697__x000d_grotp_wis34"/>
      <sheetName val="_x0003_dpl_oth_Lia`37"/>
      <sheetName val="TBAL9697__x000d_grotp_wise_37"/>
      <sheetName val="CORPN_O_x0000_T37"/>
      <sheetName val="TBAL9697__x005f_x000d_grotp_w37"/>
      <sheetName val="TBAL9697__x000d_grotp_wis35"/>
      <sheetName val="_x0003_dpl_oth_Lia`44"/>
      <sheetName val="TBAL9697__x000d_grotp_wise_44"/>
      <sheetName val="CORPN_O_x0000_T44"/>
      <sheetName val="TBAL9697__x005f_x000d_grotp_w44"/>
      <sheetName val="TBAL9697__x000d_grotp_wis42"/>
      <sheetName val="_x0003_dpl_oth_Lia`39"/>
      <sheetName val="TBAL9697__x000d_grotp_wise_39"/>
      <sheetName val="CORPN_O_x0000_T39"/>
      <sheetName val="TBAL9697__x005f_x000d_grotp_w39"/>
      <sheetName val="TBAL9697__x000d_grotp_wis37"/>
      <sheetName val="_x0003_dpl_oth_Lia`40"/>
      <sheetName val="TBAL9697__x000d_grotp_wise_40"/>
      <sheetName val="CORPN_O_x0000_T40"/>
      <sheetName val="TBAL9697__x005f_x000d_grotp_w40"/>
      <sheetName val="TBAL9697__x000d_grotp_wis38"/>
      <sheetName val="_x0003_dpl_oth_Lia`42"/>
      <sheetName val="TBAL9697__x000d_grotp_wise_42"/>
      <sheetName val="CORPN_O_x0000_T42"/>
      <sheetName val="TBAL9697__x005f_x000d_grotp_w42"/>
      <sheetName val="TBAL9697__x000d_grotp_wis40"/>
      <sheetName val="_x0003_dpl_oth_Lia`41"/>
      <sheetName val="TBAL9697__x000d_grotp_wise_41"/>
      <sheetName val="CORPN_O_x0000_T41"/>
      <sheetName val="TBAL9697__x005f_x000d_grotp_w41"/>
      <sheetName val="TBAL9697__x000d_grotp_wis39"/>
      <sheetName val="_x0003_dpl_oth_Lia`43"/>
      <sheetName val="TBAL9697__x000d_grotp_wise_43"/>
      <sheetName val="CORPN_O_x0000_T43"/>
      <sheetName val="TBAL9697__x005f_x000d_grotp_w43"/>
      <sheetName val="TBAL9697__x000d_grotp_wis41"/>
      <sheetName val="_x0003_dpl_oth_Lia`45"/>
      <sheetName val="TBAL9697__x000d_grotp_wise_45"/>
      <sheetName val="CORPN_O_x0000_T45"/>
      <sheetName val="TBAL9697__x005f_x000d_grotp_w45"/>
      <sheetName val="TBAL9697__x000d_grotp_wis43"/>
      <sheetName val="_x0003_dpl_oth_Lia`58"/>
      <sheetName val="TBAL9697__x000d_grotp_wise_58"/>
      <sheetName val="CORPN_O_x0000_T58"/>
      <sheetName val="TBAL9697__x005f_x000d_grotp_w58"/>
      <sheetName val="TBAL9697__x000d_grotp_wis56"/>
      <sheetName val="_x0003_dpl_oth_Lia`46"/>
      <sheetName val="TBAL9697__x000d_grotp_wise_46"/>
      <sheetName val="CORPN_O_x0000_T46"/>
      <sheetName val="TBAL9697__x005f_x000d_grotp_w46"/>
      <sheetName val="TBAL9697__x000d_grotp_wis44"/>
      <sheetName val="_x0003_dpl_oth_Lia`47"/>
      <sheetName val="TBAL9697__x000d_grotp_wise_47"/>
      <sheetName val="CORPN_O_x0000_T47"/>
      <sheetName val="TBAL9697__x005f_x000d_grotp_w47"/>
      <sheetName val="TBAL9697__x000d_grotp_wis45"/>
      <sheetName val="_x0003_dpl_oth_Lia`50"/>
      <sheetName val="TBAL9697__x000d_grotp_wise_50"/>
      <sheetName val="CORPN_O_x0000_T50"/>
      <sheetName val="TBAL9697__x005f_x000d_grotp_w50"/>
      <sheetName val="TBAL9697__x000d_grotp_wis48"/>
      <sheetName val="_x0003_dpl_oth_Lia`48"/>
      <sheetName val="TBAL9697__x000d_grotp_wise_48"/>
      <sheetName val="CORPN_O_x0000_T48"/>
      <sheetName val="TBAL9697__x005f_x000d_grotp_w48"/>
      <sheetName val="TBAL9697__x000d_grotp_wis46"/>
      <sheetName val="_x0003_dpl_oth_Lia`49"/>
      <sheetName val="TBAL9697__x000d_grotp_wise_49"/>
      <sheetName val="CORPN_O_x0000_T49"/>
      <sheetName val="TBAL9697__x005f_x000d_grotp_w49"/>
      <sheetName val="TBAL9697__x000d_grotp_wis47"/>
      <sheetName val="_x0003_dpl_oth_Lia`51"/>
      <sheetName val="TBAL9697__x000d_grotp_wise_51"/>
      <sheetName val="CORPN_O_x0000_T51"/>
      <sheetName val="TBAL9697__x005f_x000d_grotp_w51"/>
      <sheetName val="TBAL9697__x000d_grotp_wis49"/>
      <sheetName val="_x0003_dpl_oth_Lia`52"/>
      <sheetName val="TBAL9697__x000d_grotp_wise_52"/>
      <sheetName val="CORPN_O_x0000_T52"/>
      <sheetName val="TBAL9697__x005f_x000d_grotp_w52"/>
      <sheetName val="TBAL9697__x000d_grotp_wis50"/>
      <sheetName val="_x0003_dpl_oth_Lia`53"/>
      <sheetName val="TBAL9697__x000d_grotp_wise_53"/>
      <sheetName val="CORPN_O_x0000_T53"/>
      <sheetName val="TBAL9697__x005f_x000d_grotp_w53"/>
      <sheetName val="TBAL9697__x000d_grotp_wis51"/>
      <sheetName val="_x0003_dpl_oth_Lia`54"/>
      <sheetName val="TBAL9697__x000d_grotp_wise_54"/>
      <sheetName val="CORPN_O_x0000_T54"/>
      <sheetName val="TBAL9697__x005f_x000d_grotp_w54"/>
      <sheetName val="TBAL9697__x000d_grotp_wis52"/>
      <sheetName val="_x0003_dpl_oth_Lia`55"/>
      <sheetName val="TBAL9697__x000d_grotp_wise_55"/>
      <sheetName val="CORPN_O_x0000_T55"/>
      <sheetName val="TBAL9697__x005f_x000d_grotp_w55"/>
      <sheetName val="TBAL9697__x000d_grotp_wis53"/>
      <sheetName val="_x0003_dpl_oth_Lia`57"/>
      <sheetName val="TBAL9697__x000d_grotp_wise_57"/>
      <sheetName val="CORPN_O_x0000_T57"/>
      <sheetName val="TBAL9697__x005f_x000d_grotp_w57"/>
      <sheetName val="TBAL9697__x000d_grotp_wis55"/>
      <sheetName val="_x0003_dpl_oth_Lia`56"/>
      <sheetName val="TBAL9697__x000d_grotp_wise_56"/>
      <sheetName val="CORPN_O_x0000_T56"/>
      <sheetName val="TBAL9697__x005f_x000d_grotp_w56"/>
      <sheetName val="TBAL9697__x000d_grotp_wis54"/>
      <sheetName val="_x0003_dpl_oth_Lia`59"/>
      <sheetName val="TBAL9697__x000d_grotp_wise_59"/>
      <sheetName val="CORPN_O_x0000_T59"/>
      <sheetName val="TBAL9697__x005f_x000d_grotp_w59"/>
      <sheetName val="TBAL9697__x000d_grotp_wis57"/>
      <sheetName val="_x0003_dpl_oth_Lia`60"/>
      <sheetName val="TBAL9697__x000d_grotp_wise_60"/>
      <sheetName val="CORPN_O_x0000_T60"/>
      <sheetName val="TBAL9697__x005f_x000d_grotp_w60"/>
      <sheetName val="TBAL9697__x000d_grotp_wis58"/>
      <sheetName val="_x0003_dpl_oth_Lia`61"/>
      <sheetName val="TBAL9697__x000d_grotp_wise_61"/>
      <sheetName val="CORPN_O_x0000_T61"/>
      <sheetName val="TBAL9697__x005f_x000d_grotp_w61"/>
      <sheetName val="TBAL9697__x000d_grotp_wis59"/>
      <sheetName val="_x0003_dpl_oth_Lia`62"/>
      <sheetName val="TBAL9697__x000d_grotp_wise_62"/>
      <sheetName val="CORPN_O_x0000_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_x0000_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_x0000_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_x0000_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CORPN_OT32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Calculation Sheet"/>
      <sheetName val="Budget-Breakup"/>
      <sheetName val="HYDRAULICS"/>
      <sheetName val="Column BBS-Block9"/>
      <sheetName val="Column Detail"/>
      <sheetName val="CivilOld"/>
      <sheetName val="______________________________2"/>
      <sheetName val="CORPN OT"/>
      <sheetName val="CORPN_OT33"/>
      <sheetName val="CORPN_OT38"/>
      <sheetName val="CORPN_OT34"/>
      <sheetName val="CORPN_OT35"/>
      <sheetName val="CORPN_OT36"/>
      <sheetName val="CORPN_OT37"/>
      <sheetName val="CORPN_OT44"/>
      <sheetName val="CORPN_OT39"/>
      <sheetName val="CORPN_OT40"/>
      <sheetName val="CORPN_OT42"/>
      <sheetName val="CORPN_OT41"/>
      <sheetName val="CORPN_OT43"/>
      <sheetName val="CORPN_OT45"/>
      <sheetName val="CORPN_OT58"/>
      <sheetName val="CORPN_OT46"/>
      <sheetName val="CORPN_OT47"/>
      <sheetName val="CORPN_OT50"/>
      <sheetName val="CORPN_OT48"/>
      <sheetName val="CORPN_OT49"/>
      <sheetName val="CORPN_OT51"/>
      <sheetName val="CORPN_OT52"/>
      <sheetName val="CORPN_OT53"/>
      <sheetName val="CORPN_OT54"/>
      <sheetName val="CORPN_OT55"/>
      <sheetName val="CORPN_OT57"/>
      <sheetName val="CORPN_OT56"/>
      <sheetName val="CORPN_OT59"/>
      <sheetName val="CORPN_OT60"/>
      <sheetName val="CORPN_OT61"/>
      <sheetName val="CORPN_OT62"/>
      <sheetName val="CORPN_OT63"/>
      <sheetName val="CORPN_OT64"/>
      <sheetName val="CORPN_OT65"/>
      <sheetName val="Z1_DATA"/>
      <sheetName val="D2_CO"/>
      <sheetName val="det_est"/>
      <sheetName val="Steel-Circular"/>
      <sheetName val="CPA_EQP"/>
      <sheetName val="Ave.wtd.rates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des"/>
      <sheetName val="Input Rates"/>
      <sheetName val="BOQ-Civil"/>
      <sheetName val="갑지1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3�AL9697_-group_wise__ԉ쩭〯B_x0000_"/>
      <sheetName val="3�AL9697_-group_wise__ԉ쩭䠯C_x0000_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ELE "/>
      <sheetName val="3�AL9697_-group_wise__ԉ쩭〯B"/>
      <sheetName val="3�AL9697_-group_wise__ԉ쩭䠯C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Macro1"/>
      <sheetName val="General Shedule of 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Variables_x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  <sheetName val="Sheet10T016 Site Facilities"/>
      <sheetName val="Sheet10T016_Site_Facilities"/>
      <sheetName val="Field Values"/>
      <sheetName val="tank"/>
      <sheetName val="slap"/>
      <sheetName val="PRL"/>
      <sheetName val="SUBST1NW"/>
      <sheetName val="Feuil2"/>
      <sheetName val="Tools_Rev3"/>
      <sheetName val="Tools_Rev4"/>
      <sheetName val="TAX_INCOME10"/>
      <sheetName val="Depart_Budget10"/>
      <sheetName val="INPUT_SHEET_-_A6"/>
      <sheetName val="Tools_Rev5"/>
      <sheetName val="current year dep."/>
      <sheetName val="currency (2)"/>
      <sheetName val="aimdetail"/>
      <sheetName val="AIMEstFact"/>
      <sheetName val="AIMsum"/>
      <sheetName val="Sheet4"/>
      <sheetName val="Site wise NADs"/>
      <sheetName val="Lookups"/>
      <sheetName val="GrossMgn_983"/>
      <sheetName val="Staffing_Sheet4"/>
      <sheetName val="Data_Elements-Staffing4"/>
      <sheetName val="GrossMgn_984"/>
      <sheetName val="cost_centre4"/>
      <sheetName val="Client_Addresses4"/>
      <sheetName val="New_May4"/>
      <sheetName val="Staffing_Sheet5"/>
      <sheetName val="Data_Elements-Staffing5"/>
      <sheetName val="GrossMgn_985"/>
      <sheetName val="cost_centre5"/>
      <sheetName val="Client_Addresses5"/>
      <sheetName val="New_May5"/>
      <sheetName val="TAX_INCOME11"/>
      <sheetName val="Depart_Budget11"/>
      <sheetName val="Customize_Your_Invoice9"/>
      <sheetName val="INPUT_SHEET_-_A7"/>
      <sheetName val="Tools_Rev6"/>
      <sheetName val="Staffing_Sheet6"/>
      <sheetName val="Data_Elements-Staffing6"/>
      <sheetName val="GrossMgn_986"/>
      <sheetName val="cost_centre6"/>
      <sheetName val="Client_Addresses6"/>
      <sheetName val="New_May6"/>
      <sheetName val="TAX_INCOME12"/>
      <sheetName val="Depart_Budget12"/>
      <sheetName val="Customize_Your_Invoice10"/>
      <sheetName val="INPUT_SHEET_-_A8"/>
      <sheetName val="Tools_Rev7"/>
      <sheetName val="Staffing_Sheet7"/>
      <sheetName val="Data_Elements-Staffing7"/>
      <sheetName val="GrossMgn_987"/>
      <sheetName val="cost_centre7"/>
      <sheetName val="Client_Addresses7"/>
      <sheetName val="New_May7"/>
      <sheetName val="TAX_INCOME13"/>
      <sheetName val="Depart_Budget13"/>
      <sheetName val="Customize_Your_Invoice11"/>
      <sheetName val="INPUT_SHEET_-_A9"/>
      <sheetName val="Tools_Rev8"/>
      <sheetName val="Cash_Flow_Input_Data_ISC42"/>
      <sheetName val="Mat_-Rates42"/>
      <sheetName val="TBAL9697__x005f_x005f_x005f_x005f_x005f_x005f_x42"/>
      <sheetName val="Legal_Risk_Analysis42"/>
      <sheetName val="DETAILED__BOQ42"/>
      <sheetName val="CABLE_DATA42"/>
      <sheetName val="Tender_Summary25"/>
      <sheetName val="Elect_17"/>
      <sheetName val="Site_Dev_BOQ17"/>
      <sheetName val="TAX_INCOME17"/>
      <sheetName val="Depart_Budget17"/>
      <sheetName val="final_abstract17"/>
      <sheetName val="TBAL9697__grotp_wise_1107"/>
      <sheetName val="BASIC_RATES17"/>
      <sheetName val="Meas_-Hotel_Part17"/>
      <sheetName val="TBAL9697__x005f_x005f_x005f_x000a_grotp_w17"/>
      <sheetName val="CORPN_O_x005f_x005f_x005f_x005f_x005f_x005f_x0017"/>
      <sheetName val="Excess_Calc17"/>
      <sheetName val="COP_Final17"/>
      <sheetName val="General_input17"/>
      <sheetName val="6_0517"/>
      <sheetName val="Abstract_Sheet17"/>
      <sheetName val="Boq-_Civil17"/>
      <sheetName val="BOQ_17"/>
      <sheetName val="Detail_In_Door_Stad17"/>
      <sheetName val="PO_Payroll17"/>
      <sheetName val="Cost_summary17"/>
      <sheetName val="TBAL9697__grotp_wise_427"/>
      <sheetName val="TBAL9697__grotp_wise_525"/>
      <sheetName val="TBAL9697__grotp_wise_721"/>
      <sheetName val="TBAL9697__grotp_wise_820"/>
      <sheetName val="TBAL9697__grotp_wise_920"/>
      <sheetName val="TBAL9697__grotp_wise_1019"/>
      <sheetName val="TBAL9697__grotp_wise_1618"/>
      <sheetName val="TBAL9697__grotp_wise_1220"/>
      <sheetName val="TBAL9697__grotp_wise_1122"/>
      <sheetName val="TBAL9697__grotp_wise_1319"/>
      <sheetName val="TBAL9697__grotp_wise_1418"/>
      <sheetName val="TBAL9697__grotp_wise_1518"/>
      <sheetName val="TBAL9697__grotp_wise_2220"/>
      <sheetName val="TBAL9697__grotp_wise_1718"/>
      <sheetName val="TBAL9697__grotp_wise_1818"/>
      <sheetName val="TBAL9697__grotp_wise_1918"/>
      <sheetName val="TBAL9697__grotp_wise_2018"/>
      <sheetName val="TBAL9697__grotp_wise_2122"/>
      <sheetName val="TBAL9697__grotp_wise_2318"/>
      <sheetName val="TBAL9697__grotp_wise_2418"/>
      <sheetName val="SPILL_OVER17"/>
      <sheetName val="Pacakges_split17"/>
      <sheetName val="Data_sheet17"/>
      <sheetName val="Per_Unit17"/>
      <sheetName val="Main_Gate_House17"/>
      <sheetName val="Gen_Info17"/>
      <sheetName val="Contract_Night_Staff15"/>
      <sheetName val="Contract_Day_Staff15"/>
      <sheetName val="Day_Shift15"/>
      <sheetName val="Night_Shift15"/>
      <sheetName val="Material_15"/>
      <sheetName val="Extra_Item15"/>
      <sheetName val="Labour_&amp;_Plant15"/>
      <sheetName val="AutoOpen_Stub_Data15"/>
      <sheetName val="Debits_as_on_12_04_0815"/>
      <sheetName val="Customize_Your_Invoice15"/>
      <sheetName val="CC_June12"/>
      <sheetName val="INPUT_SHEET_-_A13"/>
      <sheetName val="Tools_Rev12"/>
      <sheetName val="TBAL9697__grotp_wise_2516"/>
      <sheetName val="TBAL9697__grotp_wise_2615"/>
      <sheetName val="Staffing_Sheet11"/>
      <sheetName val="Data_Elements-Staffing11"/>
      <sheetName val="GrossMgn_9811"/>
      <sheetName val="New_Construction11"/>
      <sheetName val="cost_centre11"/>
      <sheetName val="Client_Addresses11"/>
      <sheetName val="New_May11"/>
      <sheetName val="Cash_Flow_Input_Data_ISC41"/>
      <sheetName val="Mat_-Rates41"/>
      <sheetName val="TBAL9697__x005f_x005f_x005f_x005f_x005f_x005f_x41"/>
      <sheetName val="Legal_Risk_Analysis41"/>
      <sheetName val="DETAILED__BOQ41"/>
      <sheetName val="CABLE_DATA41"/>
      <sheetName val="Tender_Summary24"/>
      <sheetName val="Elect_16"/>
      <sheetName val="Site_Dev_BOQ16"/>
      <sheetName val="TAX_INCOME16"/>
      <sheetName val="Depart_Budget16"/>
      <sheetName val="final_abstract16"/>
      <sheetName val="TBAL9697__grotp_wise_1106"/>
      <sheetName val="BASIC_RATES16"/>
      <sheetName val="Meas_-Hotel_Part16"/>
      <sheetName val="TBAL9697__x005f_x005f_x005f_x000a_grotp_w16"/>
      <sheetName val="CORPN_O_x005f_x005f_x005f_x005f_x005f_x005f_x0016"/>
      <sheetName val="Excess_Calc16"/>
      <sheetName val="COP_Final16"/>
      <sheetName val="General_input16"/>
      <sheetName val="6_0516"/>
      <sheetName val="Abstract_Sheet16"/>
      <sheetName val="Boq-_Civil16"/>
      <sheetName val="BOQ_16"/>
      <sheetName val="Detail_In_Door_Stad16"/>
      <sheetName val="PO_Payroll16"/>
      <sheetName val="Cost_summary16"/>
      <sheetName val="TBAL9697__grotp_wise_720"/>
      <sheetName val="TBAL9697__grotp_wise_819"/>
      <sheetName val="TBAL9697__grotp_wise_919"/>
      <sheetName val="TBAL9697__grotp_wise_1617"/>
      <sheetName val="TBAL9697__grotp_wise_1219"/>
      <sheetName val="TBAL9697__grotp_wise_1121"/>
      <sheetName val="TBAL9697__grotp_wise_1318"/>
      <sheetName val="TBAL9697__grotp_wise_1417"/>
      <sheetName val="TBAL9697__grotp_wise_1517"/>
      <sheetName val="TBAL9697__grotp_wise_2219"/>
      <sheetName val="TBAL9697__grotp_wise_1717"/>
      <sheetName val="TBAL9697__grotp_wise_1817"/>
      <sheetName val="TBAL9697__grotp_wise_1917"/>
      <sheetName val="TBAL9697__grotp_wise_2017"/>
      <sheetName val="TBAL9697__grotp_wise_2121"/>
      <sheetName val="TBAL9697__grotp_wise_2317"/>
      <sheetName val="TBAL9697__grotp_wise_2417"/>
      <sheetName val="SPILL_OVER16"/>
      <sheetName val="Pacakges_split16"/>
      <sheetName val="Data_sheet16"/>
      <sheetName val="Per_Unit16"/>
      <sheetName val="Main_Gate_House16"/>
      <sheetName val="Gen_Info16"/>
      <sheetName val="Contract_Night_Staff14"/>
      <sheetName val="Contract_Day_Staff14"/>
      <sheetName val="Day_Shift14"/>
      <sheetName val="Night_Shift14"/>
      <sheetName val="Material_14"/>
      <sheetName val="Extra_Item14"/>
      <sheetName val="Labour_&amp;_Plant14"/>
      <sheetName val="AutoOpen_Stub_Data14"/>
      <sheetName val="Debits_as_on_12_04_0814"/>
      <sheetName val="Customize_Your_Invoice14"/>
      <sheetName val="CC_June11"/>
      <sheetName val="INPUT_SHEET_-_A12"/>
      <sheetName val="Tools_Rev11"/>
      <sheetName val="TBAL9697__grotp_wise_2515"/>
      <sheetName val="Staffing_Sheet10"/>
      <sheetName val="Data_Elements-Staffing10"/>
      <sheetName val="GrossMgn_9810"/>
      <sheetName val="New_Construction10"/>
      <sheetName val="cost_centre10"/>
      <sheetName val="Client_Addresses10"/>
      <sheetName val="New_May10"/>
      <sheetName val="Mat_-Rates39"/>
      <sheetName val="Legal_Risk_Analysis39"/>
      <sheetName val="DETAILED__BOQ39"/>
      <sheetName val="CABLE_DATA39"/>
      <sheetName val="Tender_Summary22"/>
      <sheetName val="TAX_INCOME14"/>
      <sheetName val="Depart_Budget14"/>
      <sheetName val="final_abstract14"/>
      <sheetName val="BASIC_RATES14"/>
      <sheetName val="Meas_-Hotel_Part14"/>
      <sheetName val="TBAL9697__x005f_x005f_x005f_x000a_grotp_w14"/>
      <sheetName val="CORPN_O_x005f_x005f_x005f_x005f_x005f_x005f_x0014"/>
      <sheetName val="Excess_Calc14"/>
      <sheetName val="COP_Final14"/>
      <sheetName val="General_input14"/>
      <sheetName val="6_0514"/>
      <sheetName val="Abstract_Sheet14"/>
      <sheetName val="Boq-_Civil14"/>
      <sheetName val="BOQ_14"/>
      <sheetName val="Detail_In_Door_Stad14"/>
      <sheetName val="PO_Payroll14"/>
      <sheetName val="Cost_summary14"/>
      <sheetName val="TBAL9697__grotp_wise_1119"/>
      <sheetName val="TBAL9697__grotp_wise_2217"/>
      <sheetName val="TBAL9697__grotp_wise_1715"/>
      <sheetName val="TBAL9697__grotp_wise_1815"/>
      <sheetName val="TBAL9697__grotp_wise_1915"/>
      <sheetName val="TBAL9697__grotp_wise_2015"/>
      <sheetName val="TBAL9697__grotp_wise_2119"/>
      <sheetName val="TBAL9697__grotp_wise_2315"/>
      <sheetName val="TBAL9697__grotp_wise_2415"/>
      <sheetName val="SPILL_OVER14"/>
      <sheetName val="Pacakges_split14"/>
      <sheetName val="Data_sheet14"/>
      <sheetName val="Per_Unit14"/>
      <sheetName val="Main_Gate_House14"/>
      <sheetName val="Gen_Info14"/>
      <sheetName val="Customize_Your_Invoice12"/>
      <sheetName val="INPUT_SHEET_-_A10"/>
      <sheetName val="Tools_Rev9"/>
      <sheetName val="Staffing_Sheet8"/>
      <sheetName val="Data_Elements-Staffing8"/>
      <sheetName val="GrossMgn_988"/>
      <sheetName val="cost_centre8"/>
      <sheetName val="Client_Addresses8"/>
      <sheetName val="New_May8"/>
      <sheetName val="Mat_-Rates40"/>
      <sheetName val="Legal_Risk_Analysis40"/>
      <sheetName val="DETAILED__BOQ40"/>
      <sheetName val="CABLE_DATA40"/>
      <sheetName val="Tender_Summary23"/>
      <sheetName val="Elect_15"/>
      <sheetName val="Site_Dev_BOQ15"/>
      <sheetName val="TAX_INCOME15"/>
      <sheetName val="Depart_Budget15"/>
      <sheetName val="final_abstract15"/>
      <sheetName val="TBAL9697__grotp_wise_1105"/>
      <sheetName val="BASIC_RATES15"/>
      <sheetName val="Meas_-Hotel_Part15"/>
      <sheetName val="TBAL9697__x005f_x005f_x005f_x000a_grotp_w15"/>
      <sheetName val="CORPN_O_x005f_x005f_x005f_x005f_x005f_x005f_x0015"/>
      <sheetName val="Excess_Calc15"/>
      <sheetName val="COP_Final15"/>
      <sheetName val="General_input15"/>
      <sheetName val="6_0515"/>
      <sheetName val="Abstract_Sheet15"/>
      <sheetName val="Boq-_Civil15"/>
      <sheetName val="BOQ_15"/>
      <sheetName val="Detail_In_Door_Stad15"/>
      <sheetName val="PO_Payroll15"/>
      <sheetName val="Cost_summary15"/>
      <sheetName val="TBAL9697__grotp_wise_719"/>
      <sheetName val="TBAL9697__grotp_wise_1616"/>
      <sheetName val="TBAL9697__grotp_wise_1218"/>
      <sheetName val="TBAL9697__grotp_wise_1120"/>
      <sheetName val="TBAL9697__grotp_wise_1516"/>
      <sheetName val="TBAL9697__grotp_wise_2218"/>
      <sheetName val="TBAL9697__grotp_wise_1716"/>
      <sheetName val="TBAL9697__grotp_wise_1816"/>
      <sheetName val="TBAL9697__grotp_wise_1916"/>
      <sheetName val="TBAL9697__grotp_wise_2016"/>
      <sheetName val="TBAL9697__grotp_wise_2120"/>
      <sheetName val="TBAL9697__grotp_wise_2316"/>
      <sheetName val="TBAL9697__grotp_wise_2416"/>
      <sheetName val="SPILL_OVER15"/>
      <sheetName val="Pacakges_split15"/>
      <sheetName val="Data_sheet15"/>
      <sheetName val="Per_Unit15"/>
      <sheetName val="Main_Gate_House15"/>
      <sheetName val="Gen_Info15"/>
      <sheetName val="Customize_Your_Invoice13"/>
      <sheetName val="CC_June10"/>
      <sheetName val="INPUT_SHEET_-_A11"/>
      <sheetName val="Tools_Rev10"/>
      <sheetName val="Staffing_Sheet9"/>
      <sheetName val="Data_Elements-Staffing9"/>
      <sheetName val="GrossMgn_989"/>
      <sheetName val="New_Construction9"/>
      <sheetName val="cost_centre9"/>
      <sheetName val="Client_Addresses9"/>
      <sheetName val="New_May9"/>
      <sheetName val="Cash_Flow_Input_Data_ISC43"/>
      <sheetName val="Mat_-Rates43"/>
      <sheetName val="TBAL9697__x005f_x005f_x005f_x005f_x005f_x005f_x43"/>
      <sheetName val="Legal_Risk_Analysis43"/>
      <sheetName val="DETAILED__BOQ43"/>
      <sheetName val="CABLE_DATA43"/>
      <sheetName val="Tender_Summary26"/>
      <sheetName val="Elect_18"/>
      <sheetName val="Site_Dev_BOQ18"/>
      <sheetName val="TAX_INCOME18"/>
      <sheetName val="Depart_Budget18"/>
      <sheetName val="final_abstract18"/>
      <sheetName val="TBAL9697__grotp_wise_1108"/>
      <sheetName val="BASIC_RATES18"/>
      <sheetName val="Meas_-Hotel_Part18"/>
      <sheetName val="TBAL9697__x005f_x005f_x005f_x000a_grotp_w18"/>
      <sheetName val="CORPN_O_x005f_x005f_x005f_x005f_x005f_x005f_x0018"/>
      <sheetName val="Deduction_of_assets18"/>
      <sheetName val="Excess_Calc18"/>
      <sheetName val="COP_Final18"/>
      <sheetName val="General_input18"/>
      <sheetName val="6_0518"/>
      <sheetName val="Abstract_Sheet18"/>
      <sheetName val="Boq-_Civil18"/>
      <sheetName val="BOQ_18"/>
      <sheetName val="Detail_In_Door_Stad18"/>
      <sheetName val="PO_Payroll18"/>
      <sheetName val="Cost_summary18"/>
      <sheetName val="TBAL9697__grotp_wise_428"/>
      <sheetName val="TBAL9697__grotp_wise_526"/>
      <sheetName val="TBAL9697__grotp_wise_624"/>
      <sheetName val="TBAL9697__grotp_wise_722"/>
      <sheetName val="TBAL9697__grotp_wise_821"/>
      <sheetName val="TBAL9697__grotp_wise_921"/>
      <sheetName val="TBAL9697__grotp_wise_1020"/>
      <sheetName val="TBAL9697__grotp_wise_1619"/>
      <sheetName val="TBAL9697__grotp_wise_1221"/>
      <sheetName val="TBAL9697__grotp_wise_1123"/>
      <sheetName val="TBAL9697__grotp_wise_1320"/>
      <sheetName val="TBAL9697__grotp_wise_1419"/>
      <sheetName val="TBAL9697__grotp_wise_1519"/>
      <sheetName val="TBAL9697__grotp_wise_2221"/>
      <sheetName val="TBAL9697__grotp_wise_1719"/>
      <sheetName val="TBAL9697__grotp_wise_1819"/>
      <sheetName val="TBAL9697__grotp_wise_1919"/>
      <sheetName val="TBAL9697__grotp_wise_2019"/>
      <sheetName val="TBAL9697__grotp_wise_2123"/>
      <sheetName val="TBAL9697__grotp_wise_2319"/>
      <sheetName val="TBAL9697__grotp_wise_2419"/>
      <sheetName val="SPILL_OVER18"/>
      <sheetName val="Pacakges_split18"/>
      <sheetName val="Data_sheet18"/>
      <sheetName val="Per_Unit18"/>
      <sheetName val="Main_Gate_House18"/>
      <sheetName val="Gen_Info18"/>
      <sheetName val="Contract_Night_Staff16"/>
      <sheetName val="Contract_Day_Staff16"/>
      <sheetName val="Day_Shift16"/>
      <sheetName val="Night_Shift16"/>
      <sheetName val="Material_16"/>
      <sheetName val="Extra_Item16"/>
      <sheetName val="Labour_&amp;_Plant16"/>
      <sheetName val="AutoOpen_Stub_Data16"/>
      <sheetName val="Debits_as_on_12_04_0816"/>
      <sheetName val="Customize_Your_Invoice16"/>
      <sheetName val="CC_June13"/>
      <sheetName val="INPUT_SHEET_-_A14"/>
      <sheetName val="Tools_Rev13"/>
      <sheetName val="Labor_abs-PW14"/>
      <sheetName val="fa-pl_&amp;_myy_x005f_x000b__x005f_x000b__x13"/>
      <sheetName val="lineby_line_consolidation14"/>
      <sheetName val="Base_Assumptions14"/>
      <sheetName val="_COP_100%14"/>
      <sheetName val="TBAL9697__grotp_wise_2517"/>
      <sheetName val="TBAL9697__grotp_wise_2616"/>
      <sheetName val="Staffing_Sheet12"/>
      <sheetName val="Data_Elements-Staffing12"/>
      <sheetName val="GrossMgn_9812"/>
      <sheetName val="New_Construction12"/>
      <sheetName val="cost_centre12"/>
      <sheetName val="Client_Addresses12"/>
      <sheetName val="New_May12"/>
      <sheetName val="tie_beam22"/>
      <sheetName val="Cash_Flow_Input_Data_ISC44"/>
      <sheetName val="Mat_-Rates44"/>
      <sheetName val="TBAL9697__x005f_x005f_x005f_x005f_x005f_x005f_x44"/>
      <sheetName val="Legal_Risk_Analysis44"/>
      <sheetName val="DETAILED__BOQ44"/>
      <sheetName val="CABLE_DATA44"/>
      <sheetName val="Tender_Summary27"/>
      <sheetName val="Elect_19"/>
      <sheetName val="Site_Dev_BOQ19"/>
      <sheetName val="TAX_INCOME19"/>
      <sheetName val="Depart_Budget19"/>
      <sheetName val="final_abstract19"/>
      <sheetName val="TBAL9697__grotp_wise_1109"/>
      <sheetName val="BASIC_RATES19"/>
      <sheetName val="Meas_-Hotel_Part19"/>
      <sheetName val="TBAL9697__x005f_x005f_x005f_x000a_grotp_w19"/>
      <sheetName val="CORPN_O_x005f_x005f_x005f_x005f_x005f_x005f_x0019"/>
      <sheetName val="Deduction_of_assets19"/>
      <sheetName val="Excess_Calc19"/>
      <sheetName val="COP_Final19"/>
      <sheetName val="General_input19"/>
      <sheetName val="6_0519"/>
      <sheetName val="Abstract_Sheet19"/>
      <sheetName val="Boq-_Civil19"/>
      <sheetName val="BOQ_19"/>
      <sheetName val="Detail_In_Door_Stad19"/>
      <sheetName val="PO_Payroll19"/>
      <sheetName val="Cost_summary19"/>
      <sheetName val="TBAL9697__grotp_wise_429"/>
      <sheetName val="TBAL9697__grotp_wise_527"/>
      <sheetName val="TBAL9697__grotp_wise_625"/>
      <sheetName val="TBAL9697__grotp_wise_723"/>
      <sheetName val="TBAL9697__grotp_wise_822"/>
      <sheetName val="TBAL9697__grotp_wise_922"/>
      <sheetName val="TBAL9697__grotp_wise_1021"/>
      <sheetName val="TBAL9697__grotp_wise_1620"/>
      <sheetName val="TBAL9697__grotp_wise_1222"/>
      <sheetName val="TBAL9697__grotp_wise_1124"/>
      <sheetName val="TBAL9697__grotp_wise_1321"/>
      <sheetName val="TBAL9697__grotp_wise_1420"/>
      <sheetName val="TBAL9697__grotp_wise_1520"/>
      <sheetName val="TBAL9697__grotp_wise_2222"/>
      <sheetName val="TBAL9697__grotp_wise_1720"/>
      <sheetName val="TBAL9697__grotp_wise_1820"/>
      <sheetName val="TBAL9697__grotp_wise_1920"/>
      <sheetName val="TBAL9697__grotp_wise_2020"/>
      <sheetName val="TBAL9697__grotp_wise_2124"/>
      <sheetName val="TBAL9697__grotp_wise_2320"/>
      <sheetName val="TBAL9697__grotp_wise_2420"/>
      <sheetName val="SPILL_OVER19"/>
      <sheetName val="Pacakges_split19"/>
      <sheetName val="Data_sheet19"/>
      <sheetName val="Per_Unit19"/>
      <sheetName val="Main_Gate_House19"/>
      <sheetName val="Gen_Info19"/>
      <sheetName val="Contract_Night_Staff17"/>
      <sheetName val="Contract_Day_Staff17"/>
      <sheetName val="Day_Shift17"/>
      <sheetName val="Night_Shift17"/>
      <sheetName val="Material_17"/>
      <sheetName val="Extra_Item17"/>
      <sheetName val="Labour_&amp;_Plant17"/>
      <sheetName val="AutoOpen_Stub_Data17"/>
      <sheetName val="Debits_as_on_12_04_0817"/>
      <sheetName val="Customize_Your_Invoice17"/>
      <sheetName val="CC_June14"/>
      <sheetName val="INPUT_SHEET_-_A15"/>
      <sheetName val="Tools_Rev14"/>
      <sheetName val="Labor_abs-PW15"/>
      <sheetName val="fa-pl_&amp;_myy_x005f_x000b__x005f_x000b__x14"/>
      <sheetName val="lineby_line_consolidation15"/>
      <sheetName val="Base_Assumptions15"/>
      <sheetName val="_COP_100%15"/>
      <sheetName val="TBAL9697__x005f_x005f_x0015"/>
      <sheetName val="CORPN_O_x005f_x005f_x000014"/>
      <sheetName val="TBAL9697__x005f_x000a_grotp_wis14"/>
      <sheetName val="TBAL9697__grotp_wise_2518"/>
      <sheetName val="TBAL9697__grotp_wise_2617"/>
      <sheetName val="TBAL9697_-group_wise_sdpl14"/>
      <sheetName val="Lintel_Beam_104_70_(GF)__14"/>
      <sheetName val="_14"/>
      <sheetName val="Area_Statement14"/>
      <sheetName val="Risk_Analysis14"/>
      <sheetName val="Basic_Rate13"/>
      <sheetName val="INFLUENCES_ON_GM13"/>
      <sheetName val="Staffing_Sheet13"/>
      <sheetName val="Data_Elements-Staffing13"/>
      <sheetName val="Material_List_13"/>
      <sheetName val="Load_Details(B2)13"/>
      <sheetName val="GrossMgn_9813"/>
      <sheetName val="DDETABLE_13"/>
      <sheetName val="New_Construction13"/>
      <sheetName val="GR_slab-reinft13"/>
      <sheetName val="cost_centre13"/>
      <sheetName val="Client_Addresses13"/>
      <sheetName val="New_May13"/>
      <sheetName val="tie_beam24"/>
      <sheetName val="Cash_Flow_Input_Data_ISC46"/>
      <sheetName val="Mat_-Rates46"/>
      <sheetName val="TBAL9697__x005f_x005f_x005f_x005f_x005f_x005f_x46"/>
      <sheetName val="Legal_Risk_Analysis46"/>
      <sheetName val="DETAILED__BOQ46"/>
      <sheetName val="CABLE_DATA46"/>
      <sheetName val="Tender_Summary29"/>
      <sheetName val="Elect_21"/>
      <sheetName val="Site_Dev_BOQ21"/>
      <sheetName val="TAX_INCOME21"/>
      <sheetName val="Depart_Budget21"/>
      <sheetName val="final_abstract21"/>
      <sheetName val="TBAL9697__grotp_wise_1127"/>
      <sheetName val="BASIC_RATES21"/>
      <sheetName val="Meas_-Hotel_Part21"/>
      <sheetName val="TBAL9697__x005f_x005f_x005f_x000a_grotp_w21"/>
      <sheetName val="CORPN_O_x005f_x005f_x005f_x005f_x005f_x005f_x0021"/>
      <sheetName val="Deduction_of_assets21"/>
      <sheetName val="Excess_Calc21"/>
      <sheetName val="COP_Final21"/>
      <sheetName val="General_input21"/>
      <sheetName val="6_0521"/>
      <sheetName val="Abstract_Sheet21"/>
      <sheetName val="Boq-_Civil21"/>
      <sheetName val="BOQ_21"/>
      <sheetName val="Detail_In_Door_Stad21"/>
      <sheetName val="PO_Payroll21"/>
      <sheetName val="Cost_summary21"/>
      <sheetName val="TBAL9697__grotp_wise_529"/>
      <sheetName val="TBAL9697__grotp_wise_627"/>
      <sheetName val="TBAL9697__grotp_wise_725"/>
      <sheetName val="TBAL9697__grotp_wise_824"/>
      <sheetName val="TBAL9697__grotp_wise_924"/>
      <sheetName val="TBAL9697__grotp_wise_1023"/>
      <sheetName val="TBAL9697__grotp_wise_1622"/>
      <sheetName val="TBAL9697__grotp_wise_1224"/>
      <sheetName val="TBAL9697__grotp_wise_1128"/>
      <sheetName val="TBAL9697__grotp_wise_1323"/>
      <sheetName val="TBAL9697__grotp_wise_1422"/>
      <sheetName val="TBAL9697__grotp_wise_1522"/>
      <sheetName val="TBAL9697__grotp_wise_2224"/>
      <sheetName val="TBAL9697__grotp_wise_1722"/>
      <sheetName val="TBAL9697__grotp_wise_1822"/>
      <sheetName val="TBAL9697__grotp_wise_1922"/>
      <sheetName val="TBAL9697__grotp_wise_2022"/>
      <sheetName val="TBAL9697__grotp_wise_2126"/>
      <sheetName val="TBAL9697__grotp_wise_2322"/>
      <sheetName val="TBAL9697__grotp_wise_2422"/>
      <sheetName val="SPILL_OVER21"/>
      <sheetName val="Pacakges_split21"/>
      <sheetName val="Data_sheet21"/>
      <sheetName val="Per_Unit21"/>
      <sheetName val="Main_Gate_House21"/>
      <sheetName val="Gen_Info21"/>
      <sheetName val="Contract_Night_Staff19"/>
      <sheetName val="Contract_Day_Staff19"/>
      <sheetName val="Day_Shift19"/>
      <sheetName val="Night_Shift19"/>
      <sheetName val="Material_19"/>
      <sheetName val="Extra_Item19"/>
      <sheetName val="Labour_&amp;_Plant19"/>
      <sheetName val="AutoOpen_Stub_Data19"/>
      <sheetName val="Debits_as_on_12_04_0819"/>
      <sheetName val="Customize_Your_Invoice19"/>
      <sheetName val="CC_June16"/>
      <sheetName val="INPUT_SHEET_-_A17"/>
      <sheetName val="Tools_Rev16"/>
      <sheetName val="Labor_abs-PW17"/>
      <sheetName val="fa-pl_&amp;_myy_x005f_x000b__x005f_x000b__x16"/>
      <sheetName val="lineby_line_consolidation17"/>
      <sheetName val="Base_Assumptions17"/>
      <sheetName val="_COP_100%17"/>
      <sheetName val="TBAL9697__x005f_x005f_x0017"/>
      <sheetName val="CORPN_O_x005f_x005f_x000016"/>
      <sheetName val="TBAL9697__x005f_x000a_grotp_wis16"/>
      <sheetName val="TBAL9697__grotp_wise_2520"/>
      <sheetName val="TBAL9697__grotp_wise_2619"/>
      <sheetName val="TBAL9697_-group_wise_sdpl16"/>
      <sheetName val="Lintel_Beam_104_70_(GF)__16"/>
      <sheetName val="_16"/>
      <sheetName val="Area_Statement16"/>
      <sheetName val="Risk_Analysis16"/>
      <sheetName val="Basic_Rate15"/>
      <sheetName val="INFLUENCES_ON_GM15"/>
      <sheetName val="Staffing_Sheet15"/>
      <sheetName val="Data_Elements-Staffing15"/>
      <sheetName val="Material_List_15"/>
      <sheetName val="Load_Details(B2)15"/>
      <sheetName val="GrossMgn_9815"/>
      <sheetName val="DDETABLE_15"/>
      <sheetName val="New_Construction15"/>
      <sheetName val="GR_slab-reinft15"/>
      <sheetName val="cost_centre15"/>
      <sheetName val="Client_Addresses15"/>
      <sheetName val="New_May15"/>
      <sheetName val="tie_beam23"/>
      <sheetName val="Cash_Flow_Input_Data_ISC45"/>
      <sheetName val="Mat_-Rates45"/>
      <sheetName val="TBAL9697__x005f_x005f_x005f_x005f_x005f_x005f_x45"/>
      <sheetName val="Legal_Risk_Analysis45"/>
      <sheetName val="DETAILED__BOQ45"/>
      <sheetName val="CABLE_DATA45"/>
      <sheetName val="Tender_Summary28"/>
      <sheetName val="Elect_20"/>
      <sheetName val="Site_Dev_BOQ20"/>
      <sheetName val="TAX_INCOME20"/>
      <sheetName val="Depart_Budget20"/>
      <sheetName val="final_abstract20"/>
      <sheetName val="TBAL9697__grotp_wise_1125"/>
      <sheetName val="BASIC_RATES20"/>
      <sheetName val="Meas_-Hotel_Part20"/>
      <sheetName val="TBAL9697__x005f_x005f_x005f_x000a_grotp_w20"/>
      <sheetName val="CORPN_O_x005f_x005f_x005f_x005f_x005f_x005f_x0020"/>
      <sheetName val="Deduction_of_assets20"/>
      <sheetName val="Excess_Calc20"/>
      <sheetName val="COP_Final20"/>
      <sheetName val="General_input20"/>
      <sheetName val="6_0520"/>
      <sheetName val="Abstract_Sheet20"/>
      <sheetName val="Boq-_Civil20"/>
      <sheetName val="BOQ_20"/>
      <sheetName val="Detail_In_Door_Stad20"/>
      <sheetName val="PO_Payroll20"/>
      <sheetName val="Cost_summary20"/>
      <sheetName val="TBAL9697__grotp_wise_430"/>
      <sheetName val="TBAL9697__grotp_wise_330"/>
      <sheetName val="TBAL9697__grotp_wise_528"/>
      <sheetName val="TBAL9697__grotp_wise_626"/>
      <sheetName val="TBAL9697__grotp_wise_724"/>
      <sheetName val="TBAL9697__grotp_wise_823"/>
      <sheetName val="TBAL9697__grotp_wise_923"/>
      <sheetName val="TBAL9697__grotp_wise_1022"/>
      <sheetName val="TBAL9697__grotp_wise_1621"/>
      <sheetName val="TBAL9697__grotp_wise_1223"/>
      <sheetName val="TBAL9697__grotp_wise_1126"/>
      <sheetName val="TBAL9697__grotp_wise_1322"/>
      <sheetName val="TBAL9697__grotp_wise_1421"/>
      <sheetName val="TBAL9697__grotp_wise_1521"/>
      <sheetName val="TBAL9697__grotp_wise_2223"/>
      <sheetName val="TBAL9697__grotp_wise_1721"/>
      <sheetName val="TBAL9697__grotp_wise_1821"/>
      <sheetName val="TBAL9697__grotp_wise_1921"/>
      <sheetName val="TBAL9697__grotp_wise_2021"/>
      <sheetName val="TBAL9697__grotp_wise_2125"/>
      <sheetName val="TBAL9697__grotp_wise_2321"/>
      <sheetName val="TBAL9697__grotp_wise_2421"/>
      <sheetName val="SPILL_OVER20"/>
      <sheetName val="Pacakges_split20"/>
      <sheetName val="Data_sheet20"/>
      <sheetName val="Per_Unit20"/>
      <sheetName val="Main_Gate_House20"/>
      <sheetName val="Gen_Info20"/>
      <sheetName val="Contract_Night_Staff18"/>
      <sheetName val="Contract_Day_Staff18"/>
      <sheetName val="Day_Shift18"/>
      <sheetName val="Night_Shift18"/>
      <sheetName val="Material_18"/>
      <sheetName val="Extra_Item18"/>
      <sheetName val="Labour_&amp;_Plant18"/>
      <sheetName val="AutoOpen_Stub_Data18"/>
      <sheetName val="Debits_as_on_12_04_0818"/>
      <sheetName val="Customize_Your_Invoice18"/>
      <sheetName val="CC_June15"/>
      <sheetName val="INPUT_SHEET_-_A16"/>
      <sheetName val="Tools_Rev15"/>
      <sheetName val="Labor_abs-PW16"/>
      <sheetName val="fa-pl_&amp;_myy_x005f_x000b__x005f_x000b__x15"/>
      <sheetName val="lineby_line_consolidation16"/>
      <sheetName val="Base_Assumptions16"/>
      <sheetName val="_COP_100%16"/>
      <sheetName val="TBAL9697__x005f_x005f_x0016"/>
      <sheetName val="CORPN_O_x005f_x005f_x000015"/>
      <sheetName val="TBAL9697__x005f_x000a_grotp_wis15"/>
      <sheetName val="TBAL9697__grotp_wise_2519"/>
      <sheetName val="TBAL9697__grotp_wise_2618"/>
      <sheetName val="TBAL9697_-group_wise_sdpl15"/>
      <sheetName val="Lintel_Beam_104_70_(GF)__15"/>
      <sheetName val="_15"/>
      <sheetName val="Area_Statement15"/>
      <sheetName val="Risk_Analysis15"/>
      <sheetName val="Basic_Rate14"/>
      <sheetName val="INFLUENCES_ON_GM14"/>
      <sheetName val="Staffing_Sheet14"/>
      <sheetName val="Data_Elements-Staffing14"/>
      <sheetName val="Material_List_14"/>
      <sheetName val="Load_Details(B2)14"/>
      <sheetName val="GrossMgn_9814"/>
      <sheetName val="DDETABLE_14"/>
      <sheetName val="New_Construction14"/>
      <sheetName val="GR_slab-reinft14"/>
      <sheetName val="cost_centre14"/>
      <sheetName val="Client_Addresses14"/>
      <sheetName val="New_May14"/>
      <sheetName val="tie_beam25"/>
      <sheetName val="Cash_Flow_Input_Data_ISC47"/>
      <sheetName val="Mat_-Rates47"/>
      <sheetName val="TBAL9697__x005f_x005f_x005f_x005f_x005f_x005f_x47"/>
      <sheetName val="Legal_Risk_Analysis47"/>
      <sheetName val="DETAILED__BOQ47"/>
      <sheetName val="CABLE_DATA47"/>
      <sheetName val="Tender_Summary30"/>
      <sheetName val="Elect_22"/>
      <sheetName val="Site_Dev_BOQ22"/>
      <sheetName val="TAX_INCOME22"/>
      <sheetName val="Depart_Budget22"/>
      <sheetName val="INDIGINEOUS_ITEMS_22"/>
      <sheetName val="final_abstract22"/>
      <sheetName val="TBAL9697__grotp_wise_1129"/>
      <sheetName val="BASIC_RATES22"/>
      <sheetName val="Meas_-Hotel_Part22"/>
      <sheetName val="TBAL9697__x005f_x005f_x005f_x000a_grotp_w22"/>
      <sheetName val="CORPN_O_x005f_x005f_x005f_x005f_x005f_x005f_x0022"/>
      <sheetName val="Deduction_of_assets22"/>
      <sheetName val="Excess_Calc22"/>
      <sheetName val="COP_Final22"/>
      <sheetName val="General_input22"/>
      <sheetName val="6_0522"/>
      <sheetName val="Abstract_Sheet22"/>
      <sheetName val="Boq-_Civil22"/>
      <sheetName val="BOQ_22"/>
      <sheetName val="Detail_In_Door_Stad22"/>
      <sheetName val="PO_Payroll22"/>
      <sheetName val="Cost_summary22"/>
      <sheetName val="TBAL9697__grotp_wise_2102"/>
      <sheetName val="TBAL9697__grotp_wise_530"/>
      <sheetName val="TBAL9697__grotp_wise_628"/>
      <sheetName val="TBAL9697__grotp_wise_726"/>
      <sheetName val="TBAL9697__grotp_wise_825"/>
      <sheetName val="TBAL9697__grotp_wise_925"/>
      <sheetName val="TBAL9697__grotp_wise_1024"/>
      <sheetName val="TBAL9697__grotp_wise_1623"/>
      <sheetName val="TBAL9697__grotp_wise_1225"/>
      <sheetName val="TBAL9697__grotp_wise_1130"/>
      <sheetName val="TBAL9697__grotp_wise_1324"/>
      <sheetName val="TBAL9697__grotp_wise_1423"/>
      <sheetName val="TBAL9697__grotp_wise_1523"/>
      <sheetName val="TBAL9697__grotp_wise_2225"/>
      <sheetName val="TBAL9697__grotp_wise_1723"/>
      <sheetName val="TBAL9697__grotp_wise_1823"/>
      <sheetName val="TBAL9697__grotp_wise_1923"/>
      <sheetName val="TBAL9697__grotp_wise_2023"/>
      <sheetName val="TBAL9697__grotp_wise_2127"/>
      <sheetName val="TBAL9697__grotp_wise_2323"/>
      <sheetName val="TBAL9697__grotp_wise_2423"/>
      <sheetName val="SPILL_OVER22"/>
      <sheetName val="Pacakges_split22"/>
      <sheetName val="Data_sheet22"/>
      <sheetName val="Per_Unit22"/>
      <sheetName val="Main_Gate_House22"/>
      <sheetName val="Gen_Info22"/>
      <sheetName val="Contract_Night_Staff20"/>
      <sheetName val="Contract_Day_Staff20"/>
      <sheetName val="Day_Shift20"/>
      <sheetName val="Night_Shift20"/>
      <sheetName val="Material_20"/>
      <sheetName val="Extra_Item20"/>
      <sheetName val="Labour_&amp;_Plant20"/>
      <sheetName val="AutoOpen_Stub_Data20"/>
      <sheetName val="Debits_as_on_12_04_0820"/>
      <sheetName val="Customize_Your_Invoice20"/>
      <sheetName val="CC_June17"/>
      <sheetName val="INPUT_SHEET_-_A18"/>
      <sheetName val="Tools_Rev17"/>
      <sheetName val="Labor_abs-PW18"/>
      <sheetName val="fa-pl_&amp;_myy_x005f_x000b__x005f_x000b__x17"/>
      <sheetName val="lineby_line_consolidation18"/>
      <sheetName val="Base_Assumptions18"/>
      <sheetName val="_COP_100%18"/>
      <sheetName val="TBAL9697__x005f_x005f_x0018"/>
      <sheetName val="CORPN_O_x005f_x005f_x000017"/>
      <sheetName val="TBAL9697__x005f_x000a_grotp_wis17"/>
      <sheetName val="TBAL9697__grotp_wise_2521"/>
      <sheetName val="TBAL9697__grotp_wise_2620"/>
      <sheetName val="TBAL9697_-group_wise_sdpl17"/>
      <sheetName val="Lintel_Beam_104_70_(GF)__17"/>
      <sheetName val="_17"/>
      <sheetName val="Area_Statement17"/>
      <sheetName val="Risk_Analysis17"/>
      <sheetName val="Basic_Rate16"/>
      <sheetName val="INFLUENCES_ON_GM16"/>
      <sheetName val="Staffing_Sheet16"/>
      <sheetName val="Data_Elements-Staffing16"/>
      <sheetName val="Material_List_16"/>
      <sheetName val="Load_Details(B2)16"/>
      <sheetName val="GrossMgn_9816"/>
      <sheetName val="DDETABLE_16"/>
      <sheetName val="New_Construction16"/>
      <sheetName val="GR_slab-reinft16"/>
      <sheetName val="cost_centre16"/>
      <sheetName val="Client_Addresses16"/>
      <sheetName val="New_May16"/>
      <sheetName val="tie_beam26"/>
      <sheetName val="Cash_Flow_Input_Data_ISC48"/>
      <sheetName val="Mat_-Rates48"/>
      <sheetName val="TBAL9697__x005f_x005f_x005f_x005f_x005f_x005f_x48"/>
      <sheetName val="Legal_Risk_Analysis48"/>
      <sheetName val="DETAILED__BOQ48"/>
      <sheetName val="CABLE_DATA48"/>
      <sheetName val="Tender_Summary31"/>
      <sheetName val="Elect_23"/>
      <sheetName val="Site_Dev_BOQ23"/>
      <sheetName val="TAX_INCOME23"/>
      <sheetName val="Depart_Budget23"/>
      <sheetName val="INDIGINEOUS_ITEMS_23"/>
      <sheetName val="final_abstract23"/>
      <sheetName val="TBAL9697__grotp_wise_334"/>
      <sheetName val="TBAL9697__grotp_wise_1131"/>
      <sheetName val="BASIC_RATES23"/>
      <sheetName val="Meas_-Hotel_Part23"/>
      <sheetName val="TBAL9697__x005f_x005f_x005f_x000a_grotp_w23"/>
      <sheetName val="CORPN_O_x005f_x005f_x005f_x005f_x005f_x005f_x0023"/>
      <sheetName val="Deduction_of_assets23"/>
      <sheetName val="Excess_Calc23"/>
      <sheetName val="COP_Final23"/>
      <sheetName val="General_input23"/>
      <sheetName val="6_0523"/>
      <sheetName val="Abstract_Sheet23"/>
      <sheetName val="Boq-_Civil23"/>
      <sheetName val="BOQ_23"/>
      <sheetName val="Detail_In_Door_Stad23"/>
      <sheetName val="PO_Payroll23"/>
      <sheetName val="Cost_summary23"/>
      <sheetName val="TBAL9697__grotp_wise_2103"/>
      <sheetName val="TBAL9697__grotp_wise_335"/>
      <sheetName val="TBAL9697__grotp_wise_629"/>
      <sheetName val="TBAL9697__grotp_wise_727"/>
      <sheetName val="TBAL9697__grotp_wise_826"/>
      <sheetName val="TBAL9697__grotp_wise_926"/>
      <sheetName val="TBAL9697__grotp_wise_1025"/>
      <sheetName val="TBAL9697__grotp_wise_1624"/>
      <sheetName val="TBAL9697__grotp_wise_1226"/>
      <sheetName val="TBAL9697__grotp_wise_1132"/>
      <sheetName val="TBAL9697__grotp_wise_1325"/>
      <sheetName val="TBAL9697__grotp_wise_1424"/>
      <sheetName val="TBAL9697__grotp_wise_1524"/>
      <sheetName val="TBAL9697__grotp_wise_2226"/>
      <sheetName val="TBAL9697__grotp_wise_1724"/>
      <sheetName val="TBAL9697__grotp_wise_1824"/>
      <sheetName val="TBAL9697__grotp_wise_1924"/>
      <sheetName val="TBAL9697__grotp_wise_2024"/>
      <sheetName val="TBAL9697__grotp_wise_2128"/>
      <sheetName val="TBAL9697__grotp_wise_2324"/>
      <sheetName val="TBAL9697__grotp_wise_2424"/>
      <sheetName val="SPILL_OVER23"/>
      <sheetName val="Pacakges_split23"/>
      <sheetName val="Data_sheet23"/>
      <sheetName val="Per_Unit23"/>
      <sheetName val="Main_Gate_House23"/>
      <sheetName val="Gen_Info23"/>
      <sheetName val="Contract_Night_Staff21"/>
      <sheetName val="Contract_Day_Staff21"/>
      <sheetName val="Day_Shift21"/>
      <sheetName val="Night_Shift21"/>
      <sheetName val="Material_21"/>
      <sheetName val="Extra_Item21"/>
      <sheetName val="Labour_&amp;_Plant21"/>
      <sheetName val="AutoOpen_Stub_Data21"/>
      <sheetName val="Debits_as_on_12_04_0821"/>
      <sheetName val="Customize_Your_Invoice21"/>
      <sheetName val="CC_June18"/>
      <sheetName val="INPUT_SHEET_-_A19"/>
      <sheetName val="Tools_Rev18"/>
      <sheetName val="Labor_abs-PW19"/>
      <sheetName val="fa-pl_&amp;_myy_x005f_x000b__x005f_x000b__x18"/>
      <sheetName val="lineby_line_consolidation19"/>
      <sheetName val="Base_Assumptions19"/>
      <sheetName val="_COP_100%19"/>
      <sheetName val="TBAL9697__x005f_x005f_x0019"/>
      <sheetName val="CORPN_O_x005f_x005f_x000018"/>
      <sheetName val="TBAL9697__x005f_x000a_grotp_wis18"/>
      <sheetName val="TBAL9697__grotp_wise_2522"/>
      <sheetName val="TBAL9697__grotp_wise_2621"/>
      <sheetName val="TBAL9697_-group_wise_sdpl18"/>
      <sheetName val="Lintel_Beam_104_70_(GF)__18"/>
      <sheetName val="_18"/>
      <sheetName val="Area_Statement18"/>
      <sheetName val="Risk_Analysis18"/>
      <sheetName val="Basic_Rate17"/>
      <sheetName val="INFLUENCES_ON_GM17"/>
      <sheetName val="Staffing_Sheet17"/>
      <sheetName val="Data_Elements-Staffing17"/>
      <sheetName val="Material_List_17"/>
      <sheetName val="Load_Details(B2)17"/>
      <sheetName val="GrossMgn_9817"/>
      <sheetName val="DDETABLE_17"/>
      <sheetName val="New_Construction17"/>
      <sheetName val="GR_slab-reinft17"/>
      <sheetName val="cost_centre17"/>
      <sheetName val="Client_Addresses17"/>
      <sheetName val="New_May17"/>
      <sheetName val="TBAL9697__grotp_wise_348"/>
      <sheetName val="TBAL9697__grotp_wise_349"/>
      <sheetName val="tie_beam30"/>
      <sheetName val="Cash_Flow_Input_Data_ISC52"/>
      <sheetName val="Mat_-Rates52"/>
      <sheetName val="TBAL9697__x005f_x005f_x005f_x005f_x005f_x005f_x52"/>
      <sheetName val="Legal_Risk_Analysis52"/>
      <sheetName val="DETAILED__BOQ52"/>
      <sheetName val="CABLE_DATA52"/>
      <sheetName val="Tender_Summary35"/>
      <sheetName val="Elect_27"/>
      <sheetName val="Site_Dev_BOQ27"/>
      <sheetName val="TAX_INCOME27"/>
      <sheetName val="Depart_Budget27"/>
      <sheetName val="INDIGINEOUS_ITEMS_27"/>
      <sheetName val="final_abstract27"/>
      <sheetName val="TBAL9697__grotp_wise_350"/>
      <sheetName val="TBAL9697__grotp_wise_1139"/>
      <sheetName val="BASIC_RATES27"/>
      <sheetName val="Meas_-Hotel_Part27"/>
      <sheetName val="TBAL9697__x005f_x005f_x005f_x000a_grotp_w27"/>
      <sheetName val="CORPN_O_x005f_x005f_x005f_x005f_x005f_x005f_x0027"/>
      <sheetName val="Deduction_of_assets27"/>
      <sheetName val="Excess_Calc27"/>
      <sheetName val="COP_Final27"/>
      <sheetName val="General_input27"/>
      <sheetName val="6_0527"/>
      <sheetName val="Abstract_Sheet27"/>
      <sheetName val="Boq-_Civil27"/>
      <sheetName val="BOQ_27"/>
      <sheetName val="Detail_In_Door_Stad27"/>
      <sheetName val="PO_Payroll27"/>
      <sheetName val="Cost_summary27"/>
      <sheetName val="TBAL9697__grotp_wise_2107"/>
      <sheetName val="TBAL9697__grotp_wise_437"/>
      <sheetName val="TBAL9697__grotp_wise_535"/>
      <sheetName val="TBAL9697__grotp_wise_731"/>
      <sheetName val="TBAL9697__grotp_wise_830"/>
      <sheetName val="TBAL9697__grotp_wise_930"/>
      <sheetName val="TBAL9697__grotp_wise_1029"/>
      <sheetName val="TBAL9697__grotp_wise_1628"/>
      <sheetName val="TBAL9697__grotp_wise_1230"/>
      <sheetName val="TBAL9697__grotp_wise_1140"/>
      <sheetName val="TBAL9697__grotp_wise_1329"/>
      <sheetName val="TBAL9697__grotp_wise_1428"/>
      <sheetName val="TBAL9697__grotp_wise_1528"/>
      <sheetName val="TBAL9697__grotp_wise_2230"/>
      <sheetName val="TBAL9697__grotp_wise_1728"/>
      <sheetName val="TBAL9697__grotp_wise_1828"/>
      <sheetName val="TBAL9697__grotp_wise_1928"/>
      <sheetName val="TBAL9697__grotp_wise_2028"/>
      <sheetName val="TBAL9697__grotp_wise_2132"/>
      <sheetName val="TBAL9697__grotp_wise_2328"/>
      <sheetName val="TBAL9697__grotp_wise_2428"/>
      <sheetName val="SPILL_OVER27"/>
      <sheetName val="Pacakges_split27"/>
      <sheetName val="Data_sheet27"/>
      <sheetName val="Per_Unit27"/>
      <sheetName val="Main_Gate_House27"/>
      <sheetName val="Gen_Info27"/>
      <sheetName val="Contract_Night_Staff25"/>
      <sheetName val="Contract_Day_Staff25"/>
      <sheetName val="Day_Shift25"/>
      <sheetName val="Night_Shift25"/>
      <sheetName val="Material_25"/>
      <sheetName val="Extra_Item25"/>
      <sheetName val="Labour_&amp;_Plant25"/>
      <sheetName val="AutoOpen_Stub_Data25"/>
      <sheetName val="Debits_as_on_12_04_0825"/>
      <sheetName val="Customize_Your_Invoice25"/>
      <sheetName val="CC_June22"/>
      <sheetName val="INPUT_SHEET_-_A23"/>
      <sheetName val="Tools_Rev22"/>
      <sheetName val="Labor_abs-PW23"/>
      <sheetName val="fa-pl_&amp;_myy_x005f_x000b__x005f_x000b__x22"/>
      <sheetName val="lineby_line_consolidation23"/>
      <sheetName val="Base_Assumptions23"/>
      <sheetName val="_COP_100%23"/>
      <sheetName val="TBAL9697__x005f_x005f_x0023"/>
      <sheetName val="CORPN_O_x005f_x005f_x000022"/>
      <sheetName val="TBAL9697__x005f_x000a_grotp_wis22"/>
      <sheetName val="TBAL9697__grotp_wise_2526"/>
      <sheetName val="TBAL9697__grotp_wise_2625"/>
      <sheetName val="TBAL9697_-group_wise_sdpl22"/>
      <sheetName val="Lintel_Beam_104_70_(GF)__22"/>
      <sheetName val="_22"/>
      <sheetName val="Area_Statement22"/>
      <sheetName val="Risk_Analysis22"/>
      <sheetName val="Basic_Rate21"/>
      <sheetName val="INFLUENCES_ON_GM21"/>
      <sheetName val="Staffing_Sheet21"/>
      <sheetName val="Data_Elements-Staffing21"/>
      <sheetName val="Material_List_21"/>
      <sheetName val="Load_Details(B2)21"/>
      <sheetName val="GrossMgn_9821"/>
      <sheetName val="DDETABLE_21"/>
      <sheetName val="New_Construction21"/>
      <sheetName val="GR_slab-reinft21"/>
      <sheetName val="cost_centre21"/>
      <sheetName val="Client_Addresses21"/>
      <sheetName val="New_May21"/>
      <sheetName val="New_C_PM7"/>
      <sheetName val="TB_MAR20047"/>
      <sheetName val="TBAL9697__grotp_wise_340"/>
      <sheetName val="tie_beam28"/>
      <sheetName val="Cash_Flow_Input_Data_ISC50"/>
      <sheetName val="Mat_-Rates50"/>
      <sheetName val="TBAL9697__x005f_x005f_x005f_x005f_x005f_x005f_x50"/>
      <sheetName val="Legal_Risk_Analysis50"/>
      <sheetName val="DETAILED__BOQ50"/>
      <sheetName val="CABLE_DATA50"/>
      <sheetName val="Tender_Summary33"/>
      <sheetName val="Elect_25"/>
      <sheetName val="Site_Dev_BOQ25"/>
      <sheetName val="TAX_INCOME25"/>
      <sheetName val="Depart_Budget25"/>
      <sheetName val="INDIGINEOUS_ITEMS_25"/>
      <sheetName val="final_abstract25"/>
      <sheetName val="TBAL9697__grotp_wise_1135"/>
      <sheetName val="BASIC_RATES25"/>
      <sheetName val="Meas_-Hotel_Part25"/>
      <sheetName val="TBAL9697__x005f_x005f_x005f_x000a_grotp_w25"/>
      <sheetName val="CORPN_O_x005f_x005f_x005f_x005f_x005f_x005f_x0025"/>
      <sheetName val="Deduction_of_assets25"/>
      <sheetName val="Excess_Calc25"/>
      <sheetName val="COP_Final25"/>
      <sheetName val="General_input25"/>
      <sheetName val="6_0525"/>
      <sheetName val="Abstract_Sheet25"/>
      <sheetName val="Boq-_Civil25"/>
      <sheetName val="BOQ_25"/>
      <sheetName val="Detail_In_Door_Stad25"/>
      <sheetName val="PO_Payroll25"/>
      <sheetName val="Cost_summary25"/>
      <sheetName val="TBAL9697__grotp_wise_2105"/>
      <sheetName val="TBAL9697__grotp_wise_435"/>
      <sheetName val="TBAL9697__grotp_wise_729"/>
      <sheetName val="TBAL9697__grotp_wise_828"/>
      <sheetName val="TBAL9697__grotp_wise_928"/>
      <sheetName val="TBAL9697__grotp_wise_1027"/>
      <sheetName val="TBAL9697__grotp_wise_1626"/>
      <sheetName val="TBAL9697__grotp_wise_1228"/>
      <sheetName val="TBAL9697__grotp_wise_1136"/>
      <sheetName val="TBAL9697__grotp_wise_1327"/>
      <sheetName val="TBAL9697__grotp_wise_1426"/>
      <sheetName val="TBAL9697__grotp_wise_1526"/>
      <sheetName val="TBAL9697__grotp_wise_2228"/>
      <sheetName val="TBAL9697__grotp_wise_1726"/>
      <sheetName val="TBAL9697__grotp_wise_1826"/>
      <sheetName val="TBAL9697__grotp_wise_1926"/>
      <sheetName val="TBAL9697__grotp_wise_2026"/>
      <sheetName val="TBAL9697__grotp_wise_2130"/>
      <sheetName val="TBAL9697__grotp_wise_2326"/>
      <sheetName val="TBAL9697__grotp_wise_2426"/>
      <sheetName val="SPILL_OVER25"/>
      <sheetName val="Pacakges_split25"/>
      <sheetName val="Data_sheet25"/>
      <sheetName val="Per_Unit25"/>
      <sheetName val="Main_Gate_House25"/>
      <sheetName val="Gen_Info25"/>
      <sheetName val="Contract_Night_Staff23"/>
      <sheetName val="Contract_Day_Staff23"/>
      <sheetName val="Day_Shift23"/>
      <sheetName val="Night_Shift23"/>
      <sheetName val="Material_23"/>
      <sheetName val="Extra_Item23"/>
      <sheetName val="Labour_&amp;_Plant23"/>
      <sheetName val="AutoOpen_Stub_Data23"/>
      <sheetName val="Debits_as_on_12_04_0823"/>
      <sheetName val="Customize_Your_Invoice23"/>
      <sheetName val="CC_June20"/>
      <sheetName val="INPUT_SHEET_-_A21"/>
      <sheetName val="Tools_Rev20"/>
      <sheetName val="Labor_abs-PW21"/>
      <sheetName val="fa-pl_&amp;_myy_x005f_x000b__x005f_x000b__x20"/>
      <sheetName val="lineby_line_consolidation21"/>
      <sheetName val="Base_Assumptions21"/>
      <sheetName val="_COP_100%21"/>
      <sheetName val="TBAL9697__x005f_x005f_x0021"/>
      <sheetName val="CORPN_O_x005f_x005f_x000020"/>
      <sheetName val="TBAL9697__x005f_x000a_grotp_wis20"/>
      <sheetName val="TBAL9697__grotp_wise_2524"/>
      <sheetName val="TBAL9697__grotp_wise_2623"/>
      <sheetName val="TBAL9697_-group_wise_sdpl20"/>
      <sheetName val="Lintel_Beam_104_70_(GF)__20"/>
      <sheetName val="_20"/>
      <sheetName val="Area_Statement20"/>
      <sheetName val="Risk_Analysis20"/>
      <sheetName val="Basic_Rate19"/>
      <sheetName val="INFLUENCES_ON_GM19"/>
      <sheetName val="Staffing_Sheet19"/>
      <sheetName val="Data_Elements-Staffing19"/>
      <sheetName val="Material_List_19"/>
      <sheetName val="Load_Details(B2)19"/>
      <sheetName val="GrossMgn_9819"/>
      <sheetName val="DDETABLE_19"/>
      <sheetName val="New_Construction19"/>
      <sheetName val="GR_slab-reinft19"/>
      <sheetName val="cost_centre19"/>
      <sheetName val="Client_Addresses19"/>
      <sheetName val="New_May19"/>
      <sheetName val="New_C_PM5"/>
      <sheetName val="TB_MAR20045"/>
      <sheetName val="TBAL9697__grotp_wise_336"/>
      <sheetName val="TBAL9697__grotp_wise_337"/>
      <sheetName val="tie_beam27"/>
      <sheetName val="Cash_Flow_Input_Data_ISC49"/>
      <sheetName val="Mat_-Rates49"/>
      <sheetName val="TBAL9697__x005f_x005f_x005f_x005f_x005f_x005f_x49"/>
      <sheetName val="Legal_Risk_Analysis49"/>
      <sheetName val="DETAILED__BOQ49"/>
      <sheetName val="CABLE_DATA49"/>
      <sheetName val="Tender_Summary32"/>
      <sheetName val="Elect_24"/>
      <sheetName val="Site_Dev_BOQ24"/>
      <sheetName val="TAX_INCOME24"/>
      <sheetName val="Depart_Budget24"/>
      <sheetName val="INDIGINEOUS_ITEMS_24"/>
      <sheetName val="final_abstract24"/>
      <sheetName val="TBAL9697__grotp_wise_338"/>
      <sheetName val="TBAL9697__grotp_wise_1133"/>
      <sheetName val="BASIC_RATES24"/>
      <sheetName val="Meas_-Hotel_Part24"/>
      <sheetName val="TBAL9697__x005f_x005f_x005f_x000a_grotp_w24"/>
      <sheetName val="CORPN_O_x005f_x005f_x005f_x005f_x005f_x005f_x0024"/>
      <sheetName val="Deduction_of_assets24"/>
      <sheetName val="Excess_Calc24"/>
      <sheetName val="COP_Final24"/>
      <sheetName val="General_input24"/>
      <sheetName val="6_0524"/>
      <sheetName val="Abstract_Sheet24"/>
      <sheetName val="Boq-_Civil24"/>
      <sheetName val="BOQ_24"/>
      <sheetName val="Detail_In_Door_Stad24"/>
      <sheetName val="PO_Payroll24"/>
      <sheetName val="Cost_summary24"/>
      <sheetName val="TBAL9697__grotp_wise_2104"/>
      <sheetName val="TBAL9697__grotp_wise_434"/>
      <sheetName val="TBAL9697__grotp_wise_339"/>
      <sheetName val="TBAL9697__grotp_wise_630"/>
      <sheetName val="TBAL9697__grotp_wise_728"/>
      <sheetName val="TBAL9697__grotp_wise_827"/>
      <sheetName val="TBAL9697__grotp_wise_927"/>
      <sheetName val="TBAL9697__grotp_wise_1026"/>
      <sheetName val="TBAL9697__grotp_wise_1625"/>
      <sheetName val="TBAL9697__grotp_wise_1227"/>
      <sheetName val="TBAL9697__grotp_wise_1134"/>
      <sheetName val="TBAL9697__grotp_wise_1326"/>
      <sheetName val="TBAL9697__grotp_wise_1425"/>
      <sheetName val="TBAL9697__grotp_wise_1525"/>
      <sheetName val="TBAL9697__grotp_wise_2227"/>
      <sheetName val="TBAL9697__grotp_wise_1725"/>
      <sheetName val="TBAL9697__grotp_wise_1825"/>
      <sheetName val="TBAL9697__grotp_wise_1925"/>
      <sheetName val="TBAL9697__grotp_wise_2025"/>
      <sheetName val="TBAL9697__grotp_wise_2129"/>
      <sheetName val="TBAL9697__grotp_wise_2325"/>
      <sheetName val="TBAL9697__grotp_wise_2425"/>
      <sheetName val="SPILL_OVER24"/>
      <sheetName val="Pacakges_split24"/>
      <sheetName val="Data_sheet24"/>
      <sheetName val="Per_Unit24"/>
      <sheetName val="Main_Gate_House24"/>
      <sheetName val="Gen_Info24"/>
      <sheetName val="Contract_Night_Staff22"/>
      <sheetName val="Contract_Day_Staff22"/>
      <sheetName val="Day_Shift22"/>
      <sheetName val="Night_Shift22"/>
      <sheetName val="Material_22"/>
      <sheetName val="Extra_Item22"/>
      <sheetName val="Labour_&amp;_Plant22"/>
      <sheetName val="AutoOpen_Stub_Data22"/>
      <sheetName val="Debits_as_on_12_04_0822"/>
      <sheetName val="Customize_Your_Invoice22"/>
      <sheetName val="CC_June19"/>
      <sheetName val="INPUT_SHEET_-_A20"/>
      <sheetName val="Tools_Rev19"/>
      <sheetName val="Labor_abs-PW20"/>
      <sheetName val="fa-pl_&amp;_myy_x005f_x000b__x005f_x000b__x19"/>
      <sheetName val="lineby_line_consolidation20"/>
      <sheetName val="Base_Assumptions20"/>
      <sheetName val="_COP_100%20"/>
      <sheetName val="TBAL9697__x005f_x005f_x0020"/>
      <sheetName val="CORPN_O_x005f_x005f_x000019"/>
      <sheetName val="TBAL9697__x005f_x000a_grotp_wis19"/>
      <sheetName val="TBAL9697__grotp_wise_2523"/>
      <sheetName val="TBAL9697__grotp_wise_2622"/>
      <sheetName val="TBAL9697_-group_wise_sdpl19"/>
      <sheetName val="Lintel_Beam_104_70_(GF)__19"/>
      <sheetName val="_19"/>
      <sheetName val="Area_Statement19"/>
      <sheetName val="Risk_Analysis19"/>
      <sheetName val="Basic_Rate18"/>
      <sheetName val="INFLUENCES_ON_GM18"/>
      <sheetName val="Staffing_Sheet18"/>
      <sheetName val="Data_Elements-Staffing18"/>
      <sheetName val="Material_List_18"/>
      <sheetName val="Load_Details(B2)18"/>
      <sheetName val="GrossMgn_9818"/>
      <sheetName val="DDETABLE_18"/>
      <sheetName val="New_Construction18"/>
      <sheetName val="GR_slab-reinft18"/>
      <sheetName val="cost_centre18"/>
      <sheetName val="Client_Addresses18"/>
      <sheetName val="New_May18"/>
      <sheetName val="New_C_PM4"/>
      <sheetName val="TB_MAR20044"/>
      <sheetName val="TBAL9697__grotp_wise_344"/>
      <sheetName val="TBAL9697__grotp_wise_345"/>
      <sheetName val="tie_beam29"/>
      <sheetName val="Cash_Flow_Input_Data_ISC51"/>
      <sheetName val="Mat_-Rates51"/>
      <sheetName val="TBAL9697__x005f_x005f_x005f_x005f_x005f_x005f_x51"/>
      <sheetName val="Legal_Risk_Analysis51"/>
      <sheetName val="DETAILED__BOQ51"/>
      <sheetName val="CABLE_DATA51"/>
      <sheetName val="Tender_Summary34"/>
      <sheetName val="Elect_26"/>
      <sheetName val="Site_Dev_BOQ26"/>
      <sheetName val="TAX_INCOME26"/>
      <sheetName val="Depart_Budget26"/>
      <sheetName val="INDIGINEOUS_ITEMS_26"/>
      <sheetName val="final_abstract26"/>
      <sheetName val="TBAL9697__grotp_wise_346"/>
      <sheetName val="TBAL9697__grotp_wise_1137"/>
      <sheetName val="BASIC_RATES26"/>
      <sheetName val="Meas_-Hotel_Part26"/>
      <sheetName val="TBAL9697__x005f_x005f_x005f_x000a_grotp_w26"/>
      <sheetName val="CORPN_O_x005f_x005f_x005f_x005f_x005f_x005f_x0026"/>
      <sheetName val="Deduction_of_assets26"/>
      <sheetName val="Excess_Calc26"/>
      <sheetName val="COP_Final26"/>
      <sheetName val="General_input26"/>
      <sheetName val="6_0526"/>
      <sheetName val="Abstract_Sheet26"/>
      <sheetName val="Boq-_Civil26"/>
      <sheetName val="BOQ_26"/>
      <sheetName val="Detail_In_Door_Stad26"/>
      <sheetName val="PO_Payroll26"/>
      <sheetName val="Cost_summary26"/>
      <sheetName val="TBAL9697__grotp_wise_2106"/>
      <sheetName val="TBAL9697__grotp_wise_436"/>
      <sheetName val="TBAL9697__grotp_wise_347"/>
      <sheetName val="TBAL9697__grotp_wise_534"/>
      <sheetName val="TBAL9697__grotp_wise_730"/>
      <sheetName val="TBAL9697__grotp_wise_829"/>
      <sheetName val="TBAL9697__grotp_wise_929"/>
      <sheetName val="TBAL9697__grotp_wise_1028"/>
      <sheetName val="TBAL9697__grotp_wise_1627"/>
      <sheetName val="TBAL9697__grotp_wise_1229"/>
      <sheetName val="TBAL9697__grotp_wise_1138"/>
      <sheetName val="TBAL9697__grotp_wise_1328"/>
      <sheetName val="TBAL9697__grotp_wise_1427"/>
      <sheetName val="TBAL9697__grotp_wise_1527"/>
      <sheetName val="TBAL9697__grotp_wise_2229"/>
      <sheetName val="TBAL9697__grotp_wise_1727"/>
      <sheetName val="TBAL9697__grotp_wise_1827"/>
      <sheetName val="TBAL9697__grotp_wise_1927"/>
      <sheetName val="TBAL9697__grotp_wise_2027"/>
      <sheetName val="TBAL9697__grotp_wise_2131"/>
      <sheetName val="TBAL9697__grotp_wise_2327"/>
      <sheetName val="TBAL9697__grotp_wise_2427"/>
      <sheetName val="SPILL_OVER26"/>
      <sheetName val="Pacakges_split26"/>
      <sheetName val="Data_sheet26"/>
      <sheetName val="Per_Unit26"/>
      <sheetName val="Main_Gate_House26"/>
      <sheetName val="Gen_Info26"/>
      <sheetName val="Contract_Night_Staff24"/>
      <sheetName val="Contract_Day_Staff24"/>
      <sheetName val="Day_Shift24"/>
      <sheetName val="Night_Shift24"/>
      <sheetName val="Material_24"/>
      <sheetName val="Extra_Item24"/>
      <sheetName val="Labour_&amp;_Plant24"/>
      <sheetName val="AutoOpen_Stub_Data24"/>
      <sheetName val="Debits_as_on_12_04_0824"/>
      <sheetName val="Customize_Your_Invoice24"/>
      <sheetName val="CC_June21"/>
      <sheetName val="INPUT_SHEET_-_A22"/>
      <sheetName val="Tools_Rev21"/>
      <sheetName val="Labor_abs-PW22"/>
      <sheetName val="fa-pl_&amp;_myy_x005f_x000b__x005f_x000b__x21"/>
      <sheetName val="lineby_line_consolidation22"/>
      <sheetName val="Base_Assumptions22"/>
      <sheetName val="_COP_100%22"/>
      <sheetName val="TBAL9697__x005f_x005f_x0022"/>
      <sheetName val="CORPN_O_x005f_x005f_x000021"/>
      <sheetName val="TBAL9697__x005f_x000a_grotp_wis21"/>
      <sheetName val="TBAL9697__grotp_wise_2525"/>
      <sheetName val="TBAL9697__grotp_wise_2624"/>
      <sheetName val="TBAL9697_-group_wise_sdpl21"/>
      <sheetName val="Lintel_Beam_104_70_(GF)__21"/>
      <sheetName val="_21"/>
      <sheetName val="Area_Statement21"/>
      <sheetName val="Risk_Analysis21"/>
      <sheetName val="Basic_Rate20"/>
      <sheetName val="INFLUENCES_ON_GM20"/>
      <sheetName val="Staffing_Sheet20"/>
      <sheetName val="Data_Elements-Staffing20"/>
      <sheetName val="Material_List_20"/>
      <sheetName val="Load_Details(B2)20"/>
      <sheetName val="GrossMgn_9820"/>
      <sheetName val="DDETABLE_20"/>
      <sheetName val="New_Construction20"/>
      <sheetName val="GR_slab-reinft20"/>
      <sheetName val="cost_centre20"/>
      <sheetName val="Client_Addresses20"/>
      <sheetName val="New_May20"/>
      <sheetName val="New_C_PM6"/>
      <sheetName val="TB_MAR20046"/>
      <sheetName val="tie_beam31"/>
      <sheetName val="Cash_Flow_Input_Data_ISC53"/>
      <sheetName val="Mat_-Rates53"/>
      <sheetName val="TBAL9697__x005f_x005f_x005f_x005f_x005f_x005f_x53"/>
      <sheetName val="Legal_Risk_Analysis53"/>
      <sheetName val="DETAILED__BOQ53"/>
      <sheetName val="CABLE_DATA53"/>
      <sheetName val="Tender_Summary36"/>
      <sheetName val="Elect_28"/>
      <sheetName val="Site_Dev_BOQ28"/>
      <sheetName val="TAX_INCOME28"/>
      <sheetName val="Depart_Budget28"/>
      <sheetName val="INDIGINEOUS_ITEMS_28"/>
      <sheetName val="final_abstract28"/>
      <sheetName val="TBAL9697__grotp_wise_354"/>
      <sheetName val="TBAL9697__grotp_wise_1141"/>
      <sheetName val="BASIC_RATES28"/>
      <sheetName val="Meas_-Hotel_Part28"/>
      <sheetName val="TBAL9697__x005f_x005f_x005f_x000a_grotp_w28"/>
      <sheetName val="CORPN_O_x005f_x005f_x005f_x005f_x005f_x005f_x0028"/>
      <sheetName val="Deduction_of_assets28"/>
      <sheetName val="Excess_Calc28"/>
      <sheetName val="COP_Final28"/>
      <sheetName val="General_input28"/>
      <sheetName val="6_0528"/>
      <sheetName val="Abstract_Sheet28"/>
      <sheetName val="Boq-_Civil28"/>
      <sheetName val="BOQ_28"/>
      <sheetName val="Detail_In_Door_Stad28"/>
      <sheetName val="PO_Payroll28"/>
      <sheetName val="Cost_summary28"/>
      <sheetName val="TBAL9697__grotp_wise_2108"/>
      <sheetName val="TBAL9697__grotp_wise_438"/>
      <sheetName val="TBAL9697__grotp_wise_355"/>
      <sheetName val="TBAL9697__grotp_wise_536"/>
      <sheetName val="TBAL9697__grotp_wise_634"/>
      <sheetName val="TBAL9697__grotp_wise_732"/>
      <sheetName val="TBAL9697__grotp_wise_831"/>
      <sheetName val="TBAL9697__grotp_wise_931"/>
      <sheetName val="TBAL9697__grotp_wise_1030"/>
      <sheetName val="TBAL9697__grotp_wise_1629"/>
      <sheetName val="TBAL9697__grotp_wise_1231"/>
      <sheetName val="TBAL9697__grotp_wise_1142"/>
      <sheetName val="TBAL9697__grotp_wise_1330"/>
      <sheetName val="TBAL9697__grotp_wise_1429"/>
      <sheetName val="TBAL9697__grotp_wise_1529"/>
      <sheetName val="TBAL9697__grotp_wise_2231"/>
      <sheetName val="TBAL9697__grotp_wise_1729"/>
      <sheetName val="TBAL9697__grotp_wise_1829"/>
      <sheetName val="TBAL9697__grotp_wise_1929"/>
      <sheetName val="TBAL9697__grotp_wise_2029"/>
      <sheetName val="TBAL9697__grotp_wise_2133"/>
      <sheetName val="TBAL9697__grotp_wise_2329"/>
      <sheetName val="TBAL9697__grotp_wise_2429"/>
      <sheetName val="SPILL_OVER28"/>
      <sheetName val="Pacakges_split28"/>
      <sheetName val="Data_sheet28"/>
      <sheetName val="Per_Unit28"/>
      <sheetName val="Main_Gate_House28"/>
      <sheetName val="Gen_Info28"/>
      <sheetName val="Contract_Night_Staff26"/>
      <sheetName val="Contract_Day_Staff26"/>
      <sheetName val="Day_Shift26"/>
      <sheetName val="Night_Shift26"/>
      <sheetName val="Material_26"/>
      <sheetName val="Extra_Item26"/>
      <sheetName val="Labour_&amp;_Plant26"/>
      <sheetName val="AutoOpen_Stub_Data26"/>
      <sheetName val="Debits_as_on_12_04_0826"/>
      <sheetName val="Customize_Your_Invoice26"/>
      <sheetName val="CC_June23"/>
      <sheetName val="INPUT_SHEET_-_A24"/>
      <sheetName val="Tools_Rev23"/>
      <sheetName val="Labor_abs-PW24"/>
      <sheetName val="fa-pl_&amp;_myy_x005f_x000b__x005f_x000b__x23"/>
      <sheetName val="lineby_line_consolidation24"/>
      <sheetName val="Base_Assumptions24"/>
      <sheetName val="_COP_100%24"/>
      <sheetName val="TBAL9697__x005f_x005f_x0024"/>
      <sheetName val="CORPN_O_x005f_x005f_x000023"/>
      <sheetName val="TBAL9697__x005f_x000a_grotp_wis23"/>
      <sheetName val="TBAL9697__grotp_wise_2527"/>
      <sheetName val="TBAL9697__grotp_wise_2626"/>
      <sheetName val="TBAL9697_-group_wise_sdpl23"/>
      <sheetName val="Lintel_Beam_104_70_(GF)__23"/>
      <sheetName val="_23"/>
      <sheetName val="Area_Statement23"/>
      <sheetName val="Risk_Analysis23"/>
      <sheetName val="Basic_Rate22"/>
      <sheetName val="INFLUENCES_ON_GM22"/>
      <sheetName val="Staffing_Sheet22"/>
      <sheetName val="Data_Elements-Staffing22"/>
      <sheetName val="Material_List_22"/>
      <sheetName val="Load_Details(B2)22"/>
      <sheetName val="GrossMgn_9822"/>
      <sheetName val="DDETABLE_22"/>
      <sheetName val="New_Construction22"/>
      <sheetName val="GR_slab-reinft22"/>
      <sheetName val="cost_centre22"/>
      <sheetName val="Client_Addresses22"/>
      <sheetName val="New_May22"/>
      <sheetName val="New_C_PM8"/>
      <sheetName val="TB_MAR20048"/>
    </sheetNames>
    <sheetDataSet>
      <sheetData sheetId="0">
        <row r="34">
          <cell r="A34" t="str">
            <v>Investments Govt Securities</v>
          </cell>
        </row>
      </sheetData>
      <sheetData sheetId="1">
        <row r="34">
          <cell r="A34" t="str">
            <v>Investments Govt Securities</v>
          </cell>
        </row>
      </sheetData>
      <sheetData sheetId="2">
        <row r="34">
          <cell r="A34" t="str">
            <v>Investments Govt Securities</v>
          </cell>
        </row>
      </sheetData>
      <sheetData sheetId="3">
        <row r="34">
          <cell r="A34" t="str">
            <v>Investments Govt Securities</v>
          </cell>
        </row>
      </sheetData>
      <sheetData sheetId="4">
        <row r="34">
          <cell r="A34" t="str">
            <v>Investments Govt Securities</v>
          </cell>
        </row>
      </sheetData>
      <sheetData sheetId="5">
        <row r="34">
          <cell r="A34" t="str">
            <v>Investments Govt Securities</v>
          </cell>
        </row>
      </sheetData>
      <sheetData sheetId="6">
        <row r="34">
          <cell r="A34" t="str">
            <v>Investments Govt Securities</v>
          </cell>
        </row>
      </sheetData>
      <sheetData sheetId="7">
        <row r="34">
          <cell r="A34" t="str">
            <v>Investments Govt Securities</v>
          </cell>
        </row>
      </sheetData>
      <sheetData sheetId="8">
        <row r="34">
          <cell r="A34" t="str">
            <v>Investments Govt Securities</v>
          </cell>
        </row>
      </sheetData>
      <sheetData sheetId="9">
        <row r="34">
          <cell r="A34" t="str">
            <v>Investments Govt Securities</v>
          </cell>
        </row>
      </sheetData>
      <sheetData sheetId="10">
        <row r="34">
          <cell r="A34" t="str">
            <v>Investments Govt Securities</v>
          </cell>
        </row>
      </sheetData>
      <sheetData sheetId="11">
        <row r="34">
          <cell r="A34" t="str">
            <v>Investments Govt Securities</v>
          </cell>
        </row>
      </sheetData>
      <sheetData sheetId="12">
        <row r="34">
          <cell r="A34" t="str">
            <v>Investments Govt Securities</v>
          </cell>
        </row>
      </sheetData>
      <sheetData sheetId="13">
        <row r="34">
          <cell r="A34" t="str">
            <v>Investments Govt Securities</v>
          </cell>
        </row>
      </sheetData>
      <sheetData sheetId="14">
        <row r="34">
          <cell r="A34" t="str">
            <v>Investments Govt Securities</v>
          </cell>
        </row>
      </sheetData>
      <sheetData sheetId="15">
        <row r="34">
          <cell r="A34" t="str">
            <v>Investments Govt Securities</v>
          </cell>
        </row>
      </sheetData>
      <sheetData sheetId="16">
        <row r="34">
          <cell r="A34" t="str">
            <v>Investments Govt Securities</v>
          </cell>
        </row>
      </sheetData>
      <sheetData sheetId="17">
        <row r="34">
          <cell r="A34" t="str">
            <v>Investments Govt Securities</v>
          </cell>
        </row>
      </sheetData>
      <sheetData sheetId="18">
        <row r="34">
          <cell r="A34" t="str">
            <v>Investments Govt Securities</v>
          </cell>
        </row>
      </sheetData>
      <sheetData sheetId="19">
        <row r="34">
          <cell r="A34" t="str">
            <v>Investments Govt Securities</v>
          </cell>
        </row>
      </sheetData>
      <sheetData sheetId="20">
        <row r="34">
          <cell r="A34" t="str">
            <v>Investments Govt Securities</v>
          </cell>
        </row>
      </sheetData>
      <sheetData sheetId="21">
        <row r="34">
          <cell r="A34" t="str">
            <v>Investments Govt Securities</v>
          </cell>
        </row>
      </sheetData>
      <sheetData sheetId="22">
        <row r="34">
          <cell r="A34" t="str">
            <v>Investments Govt Securities</v>
          </cell>
        </row>
      </sheetData>
      <sheetData sheetId="23">
        <row r="34">
          <cell r="A34" t="str">
            <v>Investments Govt Securities</v>
          </cell>
        </row>
      </sheetData>
      <sheetData sheetId="24">
        <row r="34">
          <cell r="A34" t="str">
            <v>Investments Govt Securities</v>
          </cell>
        </row>
      </sheetData>
      <sheetData sheetId="25">
        <row r="34">
          <cell r="A34" t="str">
            <v>Investments Govt Securities</v>
          </cell>
        </row>
      </sheetData>
      <sheetData sheetId="26">
        <row r="34">
          <cell r="A34" t="str">
            <v>Investments Govt Securities</v>
          </cell>
        </row>
      </sheetData>
      <sheetData sheetId="27">
        <row r="34">
          <cell r="A34" t="str">
            <v>Investments Govt Securities</v>
          </cell>
        </row>
      </sheetData>
      <sheetData sheetId="28">
        <row r="34">
          <cell r="A34" t="str">
            <v>Investments Govt Securities</v>
          </cell>
        </row>
      </sheetData>
      <sheetData sheetId="29">
        <row r="34">
          <cell r="A34" t="str">
            <v>Investments Govt Securities</v>
          </cell>
        </row>
      </sheetData>
      <sheetData sheetId="30">
        <row r="34">
          <cell r="A34" t="str">
            <v>Investments Govt Securities</v>
          </cell>
        </row>
      </sheetData>
      <sheetData sheetId="31">
        <row r="34">
          <cell r="A34" t="str">
            <v>Investments Govt Securities</v>
          </cell>
        </row>
      </sheetData>
      <sheetData sheetId="32">
        <row r="34">
          <cell r="A34" t="str">
            <v>Investments Govt Securities</v>
          </cell>
        </row>
      </sheetData>
      <sheetData sheetId="33">
        <row r="34">
          <cell r="A34" t="str">
            <v>Investments Govt Securities</v>
          </cell>
        </row>
      </sheetData>
      <sheetData sheetId="34">
        <row r="34">
          <cell r="A34" t="str">
            <v>Investments Govt Securities</v>
          </cell>
        </row>
      </sheetData>
      <sheetData sheetId="35">
        <row r="34">
          <cell r="A34" t="str">
            <v>Investments Govt Securities</v>
          </cell>
        </row>
      </sheetData>
      <sheetData sheetId="36">
        <row r="34">
          <cell r="A34" t="str">
            <v>Investments Govt Securities</v>
          </cell>
        </row>
      </sheetData>
      <sheetData sheetId="37">
        <row r="34">
          <cell r="A34" t="str">
            <v>Investments Govt Securities</v>
          </cell>
        </row>
      </sheetData>
      <sheetData sheetId="38">
        <row r="34">
          <cell r="A34" t="str">
            <v>Investments Govt Securities</v>
          </cell>
        </row>
      </sheetData>
      <sheetData sheetId="39">
        <row r="34">
          <cell r="A34" t="str">
            <v>Investments Govt Securities</v>
          </cell>
        </row>
      </sheetData>
      <sheetData sheetId="40">
        <row r="34">
          <cell r="A34" t="str">
            <v>Investments Govt Securities</v>
          </cell>
        </row>
      </sheetData>
      <sheetData sheetId="41">
        <row r="34">
          <cell r="A34" t="str">
            <v>Investments Govt Securities</v>
          </cell>
        </row>
      </sheetData>
      <sheetData sheetId="42">
        <row r="34">
          <cell r="A34" t="str">
            <v>Investments Govt Securities</v>
          </cell>
        </row>
      </sheetData>
      <sheetData sheetId="43">
        <row r="34">
          <cell r="A34" t="str">
            <v>Investments Govt Securities</v>
          </cell>
        </row>
      </sheetData>
      <sheetData sheetId="44" refreshError="1"/>
      <sheetData sheetId="45">
        <row r="34">
          <cell r="A34" t="str">
            <v>Investments Govt Securities</v>
          </cell>
        </row>
      </sheetData>
      <sheetData sheetId="46">
        <row r="34">
          <cell r="A34" t="str">
            <v>Investments Govt Securities</v>
          </cell>
        </row>
      </sheetData>
      <sheetData sheetId="47">
        <row r="34">
          <cell r="A34" t="str">
            <v>Investments Govt Securities</v>
          </cell>
        </row>
      </sheetData>
      <sheetData sheetId="48">
        <row r="34">
          <cell r="A34" t="str">
            <v>Investments Govt Securities</v>
          </cell>
        </row>
      </sheetData>
      <sheetData sheetId="49">
        <row r="34">
          <cell r="A34" t="str">
            <v>Investments Govt Securities</v>
          </cell>
        </row>
      </sheetData>
      <sheetData sheetId="50">
        <row r="34">
          <cell r="A34" t="str">
            <v>Investments Govt Securities</v>
          </cell>
        </row>
      </sheetData>
      <sheetData sheetId="51">
        <row r="34">
          <cell r="A34" t="str">
            <v>Investments Govt Securities</v>
          </cell>
        </row>
      </sheetData>
      <sheetData sheetId="52">
        <row r="34">
          <cell r="A34" t="str">
            <v>Investments Govt Securities</v>
          </cell>
        </row>
      </sheetData>
      <sheetData sheetId="53">
        <row r="34">
          <cell r="A34" t="str">
            <v>Investments Govt Securities</v>
          </cell>
        </row>
      </sheetData>
      <sheetData sheetId="54">
        <row r="34">
          <cell r="A34" t="str">
            <v>Investments Govt Securities</v>
          </cell>
        </row>
      </sheetData>
      <sheetData sheetId="55">
        <row r="34">
          <cell r="A34" t="str">
            <v>Investments Govt Securities</v>
          </cell>
        </row>
      </sheetData>
      <sheetData sheetId="56">
        <row r="34">
          <cell r="A34" t="str">
            <v>Investments Govt Securities</v>
          </cell>
        </row>
      </sheetData>
      <sheetData sheetId="57">
        <row r="34">
          <cell r="A34" t="str">
            <v>Investments Govt Securities</v>
          </cell>
        </row>
      </sheetData>
      <sheetData sheetId="58">
        <row r="34">
          <cell r="A34" t="str">
            <v>Investments Govt Securities</v>
          </cell>
        </row>
      </sheetData>
      <sheetData sheetId="59">
        <row r="34">
          <cell r="A34" t="str">
            <v>Investments Govt Securities</v>
          </cell>
        </row>
      </sheetData>
      <sheetData sheetId="60">
        <row r="34">
          <cell r="A34" t="str">
            <v>Investments Govt Securities</v>
          </cell>
        </row>
      </sheetData>
      <sheetData sheetId="61">
        <row r="34">
          <cell r="A34" t="str">
            <v>Investments Govt Securities</v>
          </cell>
        </row>
      </sheetData>
      <sheetData sheetId="62">
        <row r="34">
          <cell r="A34" t="str">
            <v>Investments Govt Securities</v>
          </cell>
        </row>
      </sheetData>
      <sheetData sheetId="63">
        <row r="34">
          <cell r="A34" t="str">
            <v>Investments Govt Securities</v>
          </cell>
        </row>
      </sheetData>
      <sheetData sheetId="64">
        <row r="34">
          <cell r="A34" t="str">
            <v>Investments Govt Securities</v>
          </cell>
        </row>
      </sheetData>
      <sheetData sheetId="65">
        <row r="34">
          <cell r="A34" t="str">
            <v>Investments Govt Securities</v>
          </cell>
        </row>
      </sheetData>
      <sheetData sheetId="66">
        <row r="34">
          <cell r="A34" t="str">
            <v>Investments Govt Securities</v>
          </cell>
        </row>
      </sheetData>
      <sheetData sheetId="67">
        <row r="34">
          <cell r="A34" t="str">
            <v>Investments Govt Securities</v>
          </cell>
        </row>
      </sheetData>
      <sheetData sheetId="68">
        <row r="34">
          <cell r="A34" t="str">
            <v>Investments Govt Securities</v>
          </cell>
        </row>
      </sheetData>
      <sheetData sheetId="69">
        <row r="34">
          <cell r="A34" t="str">
            <v>Investments Govt Securities</v>
          </cell>
        </row>
      </sheetData>
      <sheetData sheetId="70">
        <row r="34">
          <cell r="A34" t="str">
            <v>Investments Govt Securities</v>
          </cell>
        </row>
      </sheetData>
      <sheetData sheetId="71">
        <row r="34">
          <cell r="A34" t="str">
            <v>Investments Govt Securities</v>
          </cell>
        </row>
      </sheetData>
      <sheetData sheetId="72">
        <row r="34">
          <cell r="A34" t="str">
            <v>Investments Govt Securities</v>
          </cell>
        </row>
      </sheetData>
      <sheetData sheetId="73" refreshError="1"/>
      <sheetData sheetId="74">
        <row r="34">
          <cell r="A34" t="str">
            <v>Investments Govt Securities</v>
          </cell>
        </row>
      </sheetData>
      <sheetData sheetId="75" refreshError="1"/>
      <sheetData sheetId="76">
        <row r="34">
          <cell r="A34" t="str">
            <v>Investments Govt Securities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34">
          <cell r="A34" t="str">
            <v>Investments Govt Securities</v>
          </cell>
        </row>
      </sheetData>
      <sheetData sheetId="102">
        <row r="34">
          <cell r="A34" t="str">
            <v>Investments Govt Securities</v>
          </cell>
        </row>
      </sheetData>
      <sheetData sheetId="103">
        <row r="34">
          <cell r="A34" t="str">
            <v>Investments Govt Securities</v>
          </cell>
        </row>
      </sheetData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34">
          <cell r="A34" t="str">
            <v>Investments Govt Securities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>
        <row r="34">
          <cell r="A34" t="str">
            <v>Investments Govt Securities</v>
          </cell>
        </row>
      </sheetData>
      <sheetData sheetId="358">
        <row r="34">
          <cell r="A34" t="str">
            <v>Investments Govt Securities</v>
          </cell>
        </row>
      </sheetData>
      <sheetData sheetId="359">
        <row r="34">
          <cell r="A34" t="str">
            <v>Investments Govt Securities</v>
          </cell>
        </row>
      </sheetData>
      <sheetData sheetId="360">
        <row r="34">
          <cell r="A34" t="str">
            <v>Investments Govt Securities</v>
          </cell>
        </row>
      </sheetData>
      <sheetData sheetId="361">
        <row r="34">
          <cell r="A34" t="str">
            <v>Investments Govt Securities</v>
          </cell>
        </row>
      </sheetData>
      <sheetData sheetId="362">
        <row r="34">
          <cell r="A34" t="str">
            <v>Investments Govt Securities</v>
          </cell>
        </row>
      </sheetData>
      <sheetData sheetId="363">
        <row r="34">
          <cell r="A34" t="str">
            <v>Investments Govt Securities</v>
          </cell>
        </row>
      </sheetData>
      <sheetData sheetId="364">
        <row r="34">
          <cell r="A34" t="str">
            <v>Investments Govt Securities</v>
          </cell>
        </row>
      </sheetData>
      <sheetData sheetId="365">
        <row r="34">
          <cell r="A34" t="str">
            <v>Investments Govt Securities</v>
          </cell>
        </row>
      </sheetData>
      <sheetData sheetId="366">
        <row r="34">
          <cell r="A34" t="str">
            <v>Investments Govt Securities</v>
          </cell>
        </row>
      </sheetData>
      <sheetData sheetId="367">
        <row r="34">
          <cell r="A34" t="str">
            <v>Investments Govt Securities</v>
          </cell>
        </row>
      </sheetData>
      <sheetData sheetId="368">
        <row r="34">
          <cell r="A34" t="str">
            <v>Investments Govt Securities</v>
          </cell>
        </row>
      </sheetData>
      <sheetData sheetId="369">
        <row r="34">
          <cell r="A34" t="str">
            <v>Investments Govt Securities</v>
          </cell>
        </row>
      </sheetData>
      <sheetData sheetId="370">
        <row r="34">
          <cell r="A34" t="str">
            <v>Investments Govt Securities</v>
          </cell>
        </row>
      </sheetData>
      <sheetData sheetId="371">
        <row r="34">
          <cell r="A34" t="str">
            <v>Investments Govt Securities</v>
          </cell>
        </row>
      </sheetData>
      <sheetData sheetId="372">
        <row r="34">
          <cell r="A34" t="str">
            <v>Investments Govt Securities</v>
          </cell>
        </row>
      </sheetData>
      <sheetData sheetId="373">
        <row r="34">
          <cell r="A34" t="str">
            <v>Investments Govt Securities</v>
          </cell>
        </row>
      </sheetData>
      <sheetData sheetId="374">
        <row r="34">
          <cell r="A34" t="str">
            <v>Investments Govt Securities</v>
          </cell>
        </row>
      </sheetData>
      <sheetData sheetId="375">
        <row r="34">
          <cell r="A34" t="str">
            <v>Investments Govt Securities</v>
          </cell>
        </row>
      </sheetData>
      <sheetData sheetId="376">
        <row r="34">
          <cell r="A34" t="str">
            <v>Investments Govt Securities</v>
          </cell>
        </row>
      </sheetData>
      <sheetData sheetId="377">
        <row r="34">
          <cell r="A34" t="str">
            <v>Investments Govt Securities</v>
          </cell>
        </row>
      </sheetData>
      <sheetData sheetId="378">
        <row r="34">
          <cell r="A34" t="str">
            <v>Investments Govt Securities</v>
          </cell>
        </row>
      </sheetData>
      <sheetData sheetId="379">
        <row r="34">
          <cell r="A34" t="str">
            <v>Investments Govt Securities</v>
          </cell>
        </row>
      </sheetData>
      <sheetData sheetId="380">
        <row r="34">
          <cell r="A34" t="str">
            <v>Investments Govt Securities</v>
          </cell>
        </row>
      </sheetData>
      <sheetData sheetId="381">
        <row r="34">
          <cell r="A34" t="str">
            <v>Investments Govt Securities</v>
          </cell>
        </row>
      </sheetData>
      <sheetData sheetId="382">
        <row r="34">
          <cell r="A34" t="str">
            <v>Investments Govt Securities</v>
          </cell>
        </row>
      </sheetData>
      <sheetData sheetId="383">
        <row r="34">
          <cell r="A34" t="str">
            <v>Investments Govt Securities</v>
          </cell>
        </row>
      </sheetData>
      <sheetData sheetId="384">
        <row r="34">
          <cell r="A34" t="str">
            <v>Investments Govt Securities</v>
          </cell>
        </row>
      </sheetData>
      <sheetData sheetId="385">
        <row r="34">
          <cell r="A34" t="str">
            <v>Investments Govt Securities</v>
          </cell>
        </row>
      </sheetData>
      <sheetData sheetId="386">
        <row r="34">
          <cell r="A34" t="str">
            <v>Investments Govt Securities</v>
          </cell>
        </row>
      </sheetData>
      <sheetData sheetId="387">
        <row r="34">
          <cell r="A34" t="str">
            <v>Investments Govt Securities</v>
          </cell>
        </row>
      </sheetData>
      <sheetData sheetId="388">
        <row r="34">
          <cell r="A34" t="str">
            <v>Investments Govt Securities</v>
          </cell>
        </row>
      </sheetData>
      <sheetData sheetId="389">
        <row r="34">
          <cell r="A34" t="str">
            <v>Investments Govt Securities</v>
          </cell>
        </row>
      </sheetData>
      <sheetData sheetId="390">
        <row r="34">
          <cell r="A34" t="str">
            <v>Investments Govt Securities</v>
          </cell>
        </row>
      </sheetData>
      <sheetData sheetId="391">
        <row r="34">
          <cell r="A34" t="str">
            <v>Investments Govt Securities</v>
          </cell>
        </row>
      </sheetData>
      <sheetData sheetId="392">
        <row r="34">
          <cell r="A34" t="str">
            <v>Investments Govt Securities</v>
          </cell>
        </row>
      </sheetData>
      <sheetData sheetId="393">
        <row r="34">
          <cell r="A34" t="str">
            <v>Investments Govt Securities</v>
          </cell>
        </row>
      </sheetData>
      <sheetData sheetId="394">
        <row r="34">
          <cell r="A34" t="str">
            <v>Investments Govt Securities</v>
          </cell>
        </row>
      </sheetData>
      <sheetData sheetId="395">
        <row r="34">
          <cell r="A34" t="str">
            <v>Investments Govt Securities</v>
          </cell>
        </row>
      </sheetData>
      <sheetData sheetId="396">
        <row r="34">
          <cell r="A34" t="str">
            <v>Investments Govt Securities</v>
          </cell>
        </row>
      </sheetData>
      <sheetData sheetId="397">
        <row r="34">
          <cell r="A34" t="str">
            <v>Investments Govt Securities</v>
          </cell>
        </row>
      </sheetData>
      <sheetData sheetId="398">
        <row r="34">
          <cell r="A34" t="str">
            <v>Investments Govt Securities</v>
          </cell>
        </row>
      </sheetData>
      <sheetData sheetId="399">
        <row r="34">
          <cell r="A34" t="str">
            <v>Investments Govt Securities</v>
          </cell>
        </row>
      </sheetData>
      <sheetData sheetId="400">
        <row r="34">
          <cell r="A34" t="str">
            <v>Investments Govt Securities</v>
          </cell>
        </row>
      </sheetData>
      <sheetData sheetId="401">
        <row r="34">
          <cell r="A34" t="str">
            <v>Investments Govt Securities</v>
          </cell>
        </row>
      </sheetData>
      <sheetData sheetId="402">
        <row r="34">
          <cell r="A34" t="str">
            <v>Investments Govt Securities</v>
          </cell>
        </row>
      </sheetData>
      <sheetData sheetId="403">
        <row r="34">
          <cell r="A34" t="str">
            <v>Investments Govt Securities</v>
          </cell>
        </row>
      </sheetData>
      <sheetData sheetId="404">
        <row r="34">
          <cell r="A34" t="str">
            <v>Investments Govt Securities</v>
          </cell>
        </row>
      </sheetData>
      <sheetData sheetId="405">
        <row r="34">
          <cell r="A34" t="str">
            <v>Investments Govt Securities</v>
          </cell>
        </row>
      </sheetData>
      <sheetData sheetId="406">
        <row r="34">
          <cell r="A34" t="str">
            <v>Investments Govt Securities</v>
          </cell>
        </row>
      </sheetData>
      <sheetData sheetId="407">
        <row r="34">
          <cell r="A34" t="str">
            <v>Investments Govt Securities</v>
          </cell>
        </row>
      </sheetData>
      <sheetData sheetId="408">
        <row r="34">
          <cell r="A34" t="str">
            <v>Investments Govt Securities</v>
          </cell>
        </row>
      </sheetData>
      <sheetData sheetId="409">
        <row r="34">
          <cell r="A34" t="str">
            <v>Investments Govt Securities</v>
          </cell>
        </row>
      </sheetData>
      <sheetData sheetId="410">
        <row r="34">
          <cell r="A34" t="str">
            <v>Investments Govt Securities</v>
          </cell>
        </row>
      </sheetData>
      <sheetData sheetId="411">
        <row r="34">
          <cell r="A34" t="str">
            <v>Investments Govt Securities</v>
          </cell>
        </row>
      </sheetData>
      <sheetData sheetId="412">
        <row r="34">
          <cell r="A34" t="str">
            <v>Investments Govt Securities</v>
          </cell>
        </row>
      </sheetData>
      <sheetData sheetId="413" refreshError="1"/>
      <sheetData sheetId="414">
        <row r="34">
          <cell r="A34" t="str">
            <v>Investments Govt Securities</v>
          </cell>
        </row>
      </sheetData>
      <sheetData sheetId="415">
        <row r="34">
          <cell r="A34" t="str">
            <v>Investments Govt Securities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>
        <row r="34">
          <cell r="A34" t="str">
            <v>Investments Govt Securities</v>
          </cell>
        </row>
      </sheetData>
      <sheetData sheetId="452">
        <row r="34">
          <cell r="A34" t="str">
            <v>Investments Govt Securities</v>
          </cell>
        </row>
      </sheetData>
      <sheetData sheetId="453">
        <row r="34">
          <cell r="A34" t="str">
            <v>Investments Govt Securities</v>
          </cell>
        </row>
      </sheetData>
      <sheetData sheetId="454">
        <row r="34">
          <cell r="A34" t="str">
            <v>Investments Govt Securities</v>
          </cell>
        </row>
      </sheetData>
      <sheetData sheetId="455">
        <row r="34">
          <cell r="A34" t="str">
            <v>Investments Govt Securities</v>
          </cell>
        </row>
      </sheetData>
      <sheetData sheetId="456">
        <row r="34">
          <cell r="A34" t="str">
            <v>Investments Govt Securities</v>
          </cell>
        </row>
      </sheetData>
      <sheetData sheetId="457">
        <row r="34">
          <cell r="A34" t="str">
            <v>Investments Govt Securities</v>
          </cell>
        </row>
      </sheetData>
      <sheetData sheetId="458">
        <row r="34">
          <cell r="A34" t="str">
            <v>Investments Govt Securities</v>
          </cell>
        </row>
      </sheetData>
      <sheetData sheetId="459">
        <row r="34">
          <cell r="A34" t="str">
            <v>Investments Govt Securities</v>
          </cell>
        </row>
      </sheetData>
      <sheetData sheetId="460">
        <row r="34">
          <cell r="A34" t="str">
            <v>Investments Govt Securities</v>
          </cell>
        </row>
      </sheetData>
      <sheetData sheetId="461">
        <row r="34">
          <cell r="A34" t="str">
            <v>Investments Govt Securities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34">
          <cell r="A34" t="str">
            <v>Investments Govt Securities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>
        <row r="34">
          <cell r="A34" t="str">
            <v>Investments Govt Securities</v>
          </cell>
        </row>
      </sheetData>
      <sheetData sheetId="567">
        <row r="34">
          <cell r="A34" t="str">
            <v>Investments Govt Securities</v>
          </cell>
        </row>
      </sheetData>
      <sheetData sheetId="568">
        <row r="34">
          <cell r="A34" t="str">
            <v>Investments Govt Securities</v>
          </cell>
        </row>
      </sheetData>
      <sheetData sheetId="569">
        <row r="34">
          <cell r="A34" t="str">
            <v>Investments Govt Securities</v>
          </cell>
        </row>
      </sheetData>
      <sheetData sheetId="570">
        <row r="34">
          <cell r="A34" t="str">
            <v>Investments Govt Securities</v>
          </cell>
        </row>
      </sheetData>
      <sheetData sheetId="571">
        <row r="34">
          <cell r="A34" t="str">
            <v>Investments Govt Securities</v>
          </cell>
        </row>
      </sheetData>
      <sheetData sheetId="572">
        <row r="34">
          <cell r="A34" t="str">
            <v>Investments Govt Securities</v>
          </cell>
        </row>
      </sheetData>
      <sheetData sheetId="573">
        <row r="34">
          <cell r="A34" t="str">
            <v>Investments Govt Securities</v>
          </cell>
        </row>
      </sheetData>
      <sheetData sheetId="574">
        <row r="34">
          <cell r="A34" t="str">
            <v>Investments Govt Securities</v>
          </cell>
        </row>
      </sheetData>
      <sheetData sheetId="575">
        <row r="34">
          <cell r="A34" t="str">
            <v>Investments Govt Securities</v>
          </cell>
        </row>
      </sheetData>
      <sheetData sheetId="576">
        <row r="34">
          <cell r="A34" t="str">
            <v>Investments Govt Securities</v>
          </cell>
        </row>
      </sheetData>
      <sheetData sheetId="577">
        <row r="34">
          <cell r="A34" t="str">
            <v>Investments Govt Securities</v>
          </cell>
        </row>
      </sheetData>
      <sheetData sheetId="578">
        <row r="34">
          <cell r="A34" t="str">
            <v>Investments Govt Securities</v>
          </cell>
        </row>
      </sheetData>
      <sheetData sheetId="579">
        <row r="34">
          <cell r="A34" t="str">
            <v>Investments Govt Securities</v>
          </cell>
        </row>
      </sheetData>
      <sheetData sheetId="580">
        <row r="34">
          <cell r="A34" t="str">
            <v>Investments Govt Securities</v>
          </cell>
        </row>
      </sheetData>
      <sheetData sheetId="581">
        <row r="34">
          <cell r="A34" t="str">
            <v>Investments Govt Securities</v>
          </cell>
        </row>
      </sheetData>
      <sheetData sheetId="582">
        <row r="34">
          <cell r="A34" t="str">
            <v>Investments Govt Securities</v>
          </cell>
        </row>
      </sheetData>
      <sheetData sheetId="583">
        <row r="34">
          <cell r="A34" t="str">
            <v>Investments Govt Securities</v>
          </cell>
        </row>
      </sheetData>
      <sheetData sheetId="584">
        <row r="34">
          <cell r="A34" t="str">
            <v>Investments Govt Securities</v>
          </cell>
        </row>
      </sheetData>
      <sheetData sheetId="585">
        <row r="34">
          <cell r="A34" t="str">
            <v>Investments Govt Securities</v>
          </cell>
        </row>
      </sheetData>
      <sheetData sheetId="586">
        <row r="34">
          <cell r="A34" t="str">
            <v>Investments Govt Securities</v>
          </cell>
        </row>
      </sheetData>
      <sheetData sheetId="587">
        <row r="34">
          <cell r="A34" t="str">
            <v>Investments Govt Securities</v>
          </cell>
        </row>
      </sheetData>
      <sheetData sheetId="588">
        <row r="34">
          <cell r="A34" t="str">
            <v>Investments Govt Securities</v>
          </cell>
        </row>
      </sheetData>
      <sheetData sheetId="589">
        <row r="34">
          <cell r="A34" t="str">
            <v>Investments Govt Securities</v>
          </cell>
        </row>
      </sheetData>
      <sheetData sheetId="590">
        <row r="34">
          <cell r="A34" t="str">
            <v>Investments Govt Securities</v>
          </cell>
        </row>
      </sheetData>
      <sheetData sheetId="591">
        <row r="34">
          <cell r="A34" t="str">
            <v>Investments Govt Securities</v>
          </cell>
        </row>
      </sheetData>
      <sheetData sheetId="592">
        <row r="34">
          <cell r="A34" t="str">
            <v>Investments Govt Securities</v>
          </cell>
        </row>
      </sheetData>
      <sheetData sheetId="593">
        <row r="34">
          <cell r="A34" t="str">
            <v>Investments Govt Securities</v>
          </cell>
        </row>
      </sheetData>
      <sheetData sheetId="594">
        <row r="34">
          <cell r="A34" t="str">
            <v>Investments Govt Securities</v>
          </cell>
        </row>
      </sheetData>
      <sheetData sheetId="595">
        <row r="34">
          <cell r="A34" t="str">
            <v>Investments Govt Securities</v>
          </cell>
        </row>
      </sheetData>
      <sheetData sheetId="596">
        <row r="34">
          <cell r="A34" t="str">
            <v>Investments Govt Securities</v>
          </cell>
        </row>
      </sheetData>
      <sheetData sheetId="597">
        <row r="34">
          <cell r="A34" t="str">
            <v>Investments Govt Securities</v>
          </cell>
        </row>
      </sheetData>
      <sheetData sheetId="598">
        <row r="34">
          <cell r="A34" t="str">
            <v>Investments Govt Securities</v>
          </cell>
        </row>
      </sheetData>
      <sheetData sheetId="599">
        <row r="34">
          <cell r="A34" t="str">
            <v>Investments Govt Securities</v>
          </cell>
        </row>
      </sheetData>
      <sheetData sheetId="600">
        <row r="34">
          <cell r="A34" t="str">
            <v>Investments Govt Securities</v>
          </cell>
        </row>
      </sheetData>
      <sheetData sheetId="601">
        <row r="34">
          <cell r="A34" t="str">
            <v>Investments Govt Securities</v>
          </cell>
        </row>
      </sheetData>
      <sheetData sheetId="602">
        <row r="34">
          <cell r="A34" t="str">
            <v>Investments Govt Securities</v>
          </cell>
        </row>
      </sheetData>
      <sheetData sheetId="603">
        <row r="34">
          <cell r="A34" t="str">
            <v>Investments Govt Securities</v>
          </cell>
        </row>
      </sheetData>
      <sheetData sheetId="604">
        <row r="34">
          <cell r="A34" t="str">
            <v>Investments Govt Securities</v>
          </cell>
        </row>
      </sheetData>
      <sheetData sheetId="605">
        <row r="34">
          <cell r="A34" t="str">
            <v>Investments Govt Securities</v>
          </cell>
        </row>
      </sheetData>
      <sheetData sheetId="606">
        <row r="34">
          <cell r="A34" t="str">
            <v>Investments Govt Securities</v>
          </cell>
        </row>
      </sheetData>
      <sheetData sheetId="607">
        <row r="34">
          <cell r="A34" t="str">
            <v>Investments Govt Securities</v>
          </cell>
        </row>
      </sheetData>
      <sheetData sheetId="608">
        <row r="34">
          <cell r="A34" t="str">
            <v>Investments Govt Securities</v>
          </cell>
        </row>
      </sheetData>
      <sheetData sheetId="609">
        <row r="34">
          <cell r="A34" t="str">
            <v>Investments Govt Securities</v>
          </cell>
        </row>
      </sheetData>
      <sheetData sheetId="610">
        <row r="34">
          <cell r="A34" t="str">
            <v>Investments Govt Securities</v>
          </cell>
        </row>
      </sheetData>
      <sheetData sheetId="611">
        <row r="34">
          <cell r="A34" t="str">
            <v>Investments Govt Securities</v>
          </cell>
        </row>
      </sheetData>
      <sheetData sheetId="612">
        <row r="34">
          <cell r="A34" t="str">
            <v>Investments Govt Securities</v>
          </cell>
        </row>
      </sheetData>
      <sheetData sheetId="613">
        <row r="34">
          <cell r="A34" t="str">
            <v>Investments Govt Securities</v>
          </cell>
        </row>
      </sheetData>
      <sheetData sheetId="614">
        <row r="34">
          <cell r="A34" t="str">
            <v>Investments Govt Securities</v>
          </cell>
        </row>
      </sheetData>
      <sheetData sheetId="615">
        <row r="34">
          <cell r="A34" t="str">
            <v>Investments Govt Securities</v>
          </cell>
        </row>
      </sheetData>
      <sheetData sheetId="616">
        <row r="34">
          <cell r="A34" t="str">
            <v>Investments Govt Securities</v>
          </cell>
        </row>
      </sheetData>
      <sheetData sheetId="617">
        <row r="34">
          <cell r="A34" t="str">
            <v>Investments Govt Securities</v>
          </cell>
        </row>
      </sheetData>
      <sheetData sheetId="618">
        <row r="34">
          <cell r="A34" t="str">
            <v>Investments Govt Securities</v>
          </cell>
        </row>
      </sheetData>
      <sheetData sheetId="619">
        <row r="34">
          <cell r="A34" t="str">
            <v>Investments Govt Securities</v>
          </cell>
        </row>
      </sheetData>
      <sheetData sheetId="620">
        <row r="34">
          <cell r="A34" t="str">
            <v>Investments Govt Securities</v>
          </cell>
        </row>
      </sheetData>
      <sheetData sheetId="621">
        <row r="34">
          <cell r="A34" t="str">
            <v>Investments Govt Securities</v>
          </cell>
        </row>
      </sheetData>
      <sheetData sheetId="622">
        <row r="34">
          <cell r="A34" t="str">
            <v>Investments Govt Securities</v>
          </cell>
        </row>
      </sheetData>
      <sheetData sheetId="623">
        <row r="34">
          <cell r="A34" t="str">
            <v>Investments Govt Securities</v>
          </cell>
        </row>
      </sheetData>
      <sheetData sheetId="624">
        <row r="34">
          <cell r="A34" t="str">
            <v>Investments Govt Securities</v>
          </cell>
        </row>
      </sheetData>
      <sheetData sheetId="625">
        <row r="34">
          <cell r="A34" t="str">
            <v>Investments Govt Securities</v>
          </cell>
        </row>
      </sheetData>
      <sheetData sheetId="626">
        <row r="34">
          <cell r="A34" t="str">
            <v>Investments Govt Securities</v>
          </cell>
        </row>
      </sheetData>
      <sheetData sheetId="627">
        <row r="34">
          <cell r="A34" t="str">
            <v>Investments Govt Securities</v>
          </cell>
        </row>
      </sheetData>
      <sheetData sheetId="628">
        <row r="34">
          <cell r="A34" t="str">
            <v>Investments Govt Securities</v>
          </cell>
        </row>
      </sheetData>
      <sheetData sheetId="629">
        <row r="34">
          <cell r="A34" t="str">
            <v>Investments Govt Securities</v>
          </cell>
        </row>
      </sheetData>
      <sheetData sheetId="630">
        <row r="34">
          <cell r="A34" t="str">
            <v>Investments Govt Securities</v>
          </cell>
        </row>
      </sheetData>
      <sheetData sheetId="631">
        <row r="34">
          <cell r="A34" t="str">
            <v>Investments Govt Securities</v>
          </cell>
        </row>
      </sheetData>
      <sheetData sheetId="632">
        <row r="34">
          <cell r="A34" t="str">
            <v>Investments Govt Securities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>
        <row r="34">
          <cell r="A34" t="str">
            <v>Investments Govt Securities</v>
          </cell>
        </row>
      </sheetData>
      <sheetData sheetId="743">
        <row r="34">
          <cell r="A34" t="str">
            <v>Investments Govt Securities</v>
          </cell>
        </row>
      </sheetData>
      <sheetData sheetId="744">
        <row r="34">
          <cell r="A34" t="str">
            <v>Investments Govt Securities</v>
          </cell>
        </row>
      </sheetData>
      <sheetData sheetId="745">
        <row r="34">
          <cell r="A34" t="str">
            <v>Investments Govt Securities</v>
          </cell>
        </row>
      </sheetData>
      <sheetData sheetId="746">
        <row r="34">
          <cell r="A34" t="str">
            <v>Investments Govt Securities</v>
          </cell>
        </row>
      </sheetData>
      <sheetData sheetId="747">
        <row r="34">
          <cell r="A34" t="str">
            <v>Investments Govt Securities</v>
          </cell>
        </row>
      </sheetData>
      <sheetData sheetId="748">
        <row r="34">
          <cell r="A34" t="str">
            <v>Investments Govt Securities</v>
          </cell>
        </row>
      </sheetData>
      <sheetData sheetId="749">
        <row r="34">
          <cell r="A34" t="str">
            <v>Investments Govt Securities</v>
          </cell>
        </row>
      </sheetData>
      <sheetData sheetId="750">
        <row r="34">
          <cell r="A34" t="str">
            <v>Investments Govt Securities</v>
          </cell>
        </row>
      </sheetData>
      <sheetData sheetId="751">
        <row r="34">
          <cell r="A34" t="str">
            <v>Investments Govt Securities</v>
          </cell>
        </row>
      </sheetData>
      <sheetData sheetId="752">
        <row r="34">
          <cell r="A34" t="str">
            <v>Investments Govt Securities</v>
          </cell>
        </row>
      </sheetData>
      <sheetData sheetId="753">
        <row r="34">
          <cell r="A34" t="str">
            <v>Investments Govt Securities</v>
          </cell>
        </row>
      </sheetData>
      <sheetData sheetId="754">
        <row r="34">
          <cell r="A34" t="str">
            <v>Investments Govt Securities</v>
          </cell>
        </row>
      </sheetData>
      <sheetData sheetId="755">
        <row r="34">
          <cell r="A34" t="str">
            <v>Investments Govt Securities</v>
          </cell>
        </row>
      </sheetData>
      <sheetData sheetId="756">
        <row r="34">
          <cell r="A34" t="str">
            <v>Investments Govt Securities</v>
          </cell>
        </row>
      </sheetData>
      <sheetData sheetId="757">
        <row r="34">
          <cell r="A34" t="str">
            <v>Investments Govt Securities</v>
          </cell>
        </row>
      </sheetData>
      <sheetData sheetId="758">
        <row r="34">
          <cell r="A34" t="str">
            <v>Investments Govt Securities</v>
          </cell>
        </row>
      </sheetData>
      <sheetData sheetId="759">
        <row r="34">
          <cell r="A34" t="str">
            <v>Investments Govt Securities</v>
          </cell>
        </row>
      </sheetData>
      <sheetData sheetId="760">
        <row r="34">
          <cell r="A34" t="str">
            <v>Investments Govt Securities</v>
          </cell>
        </row>
      </sheetData>
      <sheetData sheetId="761">
        <row r="34">
          <cell r="A34" t="str">
            <v>Investments Govt Securities</v>
          </cell>
        </row>
      </sheetData>
      <sheetData sheetId="762">
        <row r="34">
          <cell r="A34" t="str">
            <v>Investments Govt Securities</v>
          </cell>
        </row>
      </sheetData>
      <sheetData sheetId="763">
        <row r="34">
          <cell r="A34" t="str">
            <v>Investments Govt Securities</v>
          </cell>
        </row>
      </sheetData>
      <sheetData sheetId="764">
        <row r="34">
          <cell r="A34" t="str">
            <v>Investments Govt Securities</v>
          </cell>
        </row>
      </sheetData>
      <sheetData sheetId="765">
        <row r="34">
          <cell r="A34" t="str">
            <v>Investments Govt Securities</v>
          </cell>
        </row>
      </sheetData>
      <sheetData sheetId="766">
        <row r="34">
          <cell r="A34" t="str">
            <v>Investments Govt Securities</v>
          </cell>
        </row>
      </sheetData>
      <sheetData sheetId="767">
        <row r="34">
          <cell r="A34" t="str">
            <v>Investments Govt Securities</v>
          </cell>
        </row>
      </sheetData>
      <sheetData sheetId="768">
        <row r="34">
          <cell r="A34" t="str">
            <v>Investments Govt Securities</v>
          </cell>
        </row>
      </sheetData>
      <sheetData sheetId="769">
        <row r="34">
          <cell r="A34" t="str">
            <v>Investments Govt Securities</v>
          </cell>
        </row>
      </sheetData>
      <sheetData sheetId="770">
        <row r="34">
          <cell r="A34" t="str">
            <v>Investments Govt Securities</v>
          </cell>
        </row>
      </sheetData>
      <sheetData sheetId="771">
        <row r="34">
          <cell r="A34" t="str">
            <v>Investments Govt Securities</v>
          </cell>
        </row>
      </sheetData>
      <sheetData sheetId="772">
        <row r="34">
          <cell r="A34" t="str">
            <v>Investments Govt Securities</v>
          </cell>
        </row>
      </sheetData>
      <sheetData sheetId="773">
        <row r="34">
          <cell r="A34" t="str">
            <v>Investments Govt Securities</v>
          </cell>
        </row>
      </sheetData>
      <sheetData sheetId="774">
        <row r="34">
          <cell r="A34" t="str">
            <v>Investments Govt Securities</v>
          </cell>
        </row>
      </sheetData>
      <sheetData sheetId="775">
        <row r="34">
          <cell r="A34" t="str">
            <v>Investments Govt Securities</v>
          </cell>
        </row>
      </sheetData>
      <sheetData sheetId="776">
        <row r="34">
          <cell r="A34" t="str">
            <v>Investments Govt Securities</v>
          </cell>
        </row>
      </sheetData>
      <sheetData sheetId="777">
        <row r="34">
          <cell r="A34" t="str">
            <v>Investments Govt Securities</v>
          </cell>
        </row>
      </sheetData>
      <sheetData sheetId="778">
        <row r="34">
          <cell r="A34" t="str">
            <v>Investments Govt Securities</v>
          </cell>
        </row>
      </sheetData>
      <sheetData sheetId="779">
        <row r="34">
          <cell r="A34" t="str">
            <v>Investments Govt Securities</v>
          </cell>
        </row>
      </sheetData>
      <sheetData sheetId="780">
        <row r="34">
          <cell r="A34" t="str">
            <v>Investments Govt Securities</v>
          </cell>
        </row>
      </sheetData>
      <sheetData sheetId="781">
        <row r="34">
          <cell r="A34" t="str">
            <v>Investments Govt Securities</v>
          </cell>
        </row>
      </sheetData>
      <sheetData sheetId="782">
        <row r="34">
          <cell r="A34" t="str">
            <v>Investments Govt Securities</v>
          </cell>
        </row>
      </sheetData>
      <sheetData sheetId="783">
        <row r="34">
          <cell r="A34" t="str">
            <v>Investments Govt Securities</v>
          </cell>
        </row>
      </sheetData>
      <sheetData sheetId="784">
        <row r="34">
          <cell r="A34" t="str">
            <v>Investments Govt Securities</v>
          </cell>
        </row>
      </sheetData>
      <sheetData sheetId="785">
        <row r="34">
          <cell r="A34" t="str">
            <v>Investments Govt Securities</v>
          </cell>
        </row>
      </sheetData>
      <sheetData sheetId="786">
        <row r="34">
          <cell r="A34" t="str">
            <v>Investments Govt Securities</v>
          </cell>
        </row>
      </sheetData>
      <sheetData sheetId="787">
        <row r="34">
          <cell r="A34" t="str">
            <v>Investments Govt Securities</v>
          </cell>
        </row>
      </sheetData>
      <sheetData sheetId="788">
        <row r="34">
          <cell r="A34" t="str">
            <v>Investments Govt Securities</v>
          </cell>
        </row>
      </sheetData>
      <sheetData sheetId="789">
        <row r="34">
          <cell r="A34" t="str">
            <v>Investments Govt Securities</v>
          </cell>
        </row>
      </sheetData>
      <sheetData sheetId="790">
        <row r="34">
          <cell r="A34" t="str">
            <v>Investments Govt Securities</v>
          </cell>
        </row>
      </sheetData>
      <sheetData sheetId="791">
        <row r="34">
          <cell r="A34" t="str">
            <v>Investments Govt Securities</v>
          </cell>
        </row>
      </sheetData>
      <sheetData sheetId="792">
        <row r="34">
          <cell r="A34" t="str">
            <v>Investments Govt Securities</v>
          </cell>
        </row>
      </sheetData>
      <sheetData sheetId="793">
        <row r="34">
          <cell r="A34" t="str">
            <v>Investments Govt Securities</v>
          </cell>
        </row>
      </sheetData>
      <sheetData sheetId="794">
        <row r="34">
          <cell r="A34" t="str">
            <v>Investments Govt Securities</v>
          </cell>
        </row>
      </sheetData>
      <sheetData sheetId="795">
        <row r="34">
          <cell r="A34" t="str">
            <v>Investments Govt Securities</v>
          </cell>
        </row>
      </sheetData>
      <sheetData sheetId="796">
        <row r="34">
          <cell r="A34" t="str">
            <v>Investments Govt Securities</v>
          </cell>
        </row>
      </sheetData>
      <sheetData sheetId="797">
        <row r="34">
          <cell r="A34" t="str">
            <v>Investments Govt Securities</v>
          </cell>
        </row>
      </sheetData>
      <sheetData sheetId="798">
        <row r="34">
          <cell r="A34" t="str">
            <v>Investments Govt Securities</v>
          </cell>
        </row>
      </sheetData>
      <sheetData sheetId="799">
        <row r="34">
          <cell r="A34" t="str">
            <v>Investments Govt Securities</v>
          </cell>
        </row>
      </sheetData>
      <sheetData sheetId="800">
        <row r="34">
          <cell r="A34" t="str">
            <v>Investments Govt Securities</v>
          </cell>
        </row>
      </sheetData>
      <sheetData sheetId="801">
        <row r="34">
          <cell r="A34" t="str">
            <v>Investments Govt Securities</v>
          </cell>
        </row>
      </sheetData>
      <sheetData sheetId="802">
        <row r="34">
          <cell r="A34" t="str">
            <v>Investments Govt Securities</v>
          </cell>
        </row>
      </sheetData>
      <sheetData sheetId="803">
        <row r="34">
          <cell r="A34" t="str">
            <v>Investments Govt Securities</v>
          </cell>
        </row>
      </sheetData>
      <sheetData sheetId="804">
        <row r="34">
          <cell r="A34" t="str">
            <v>Investments Govt Securities</v>
          </cell>
        </row>
      </sheetData>
      <sheetData sheetId="805">
        <row r="34">
          <cell r="A34" t="str">
            <v>Investments Govt Securities</v>
          </cell>
        </row>
      </sheetData>
      <sheetData sheetId="806">
        <row r="34">
          <cell r="A34" t="str">
            <v>Investments Govt Securities</v>
          </cell>
        </row>
      </sheetData>
      <sheetData sheetId="807">
        <row r="34">
          <cell r="A34" t="str">
            <v>Investments Govt Securities</v>
          </cell>
        </row>
      </sheetData>
      <sheetData sheetId="808">
        <row r="34">
          <cell r="A34" t="str">
            <v>Investments Govt Securities</v>
          </cell>
        </row>
      </sheetData>
      <sheetData sheetId="809">
        <row r="34">
          <cell r="A34" t="str">
            <v>Investments Govt Securities</v>
          </cell>
        </row>
      </sheetData>
      <sheetData sheetId="810">
        <row r="34">
          <cell r="A34" t="str">
            <v>Investments Govt Securities</v>
          </cell>
        </row>
      </sheetData>
      <sheetData sheetId="811">
        <row r="34">
          <cell r="A34" t="str">
            <v>Investments Govt Securities</v>
          </cell>
        </row>
      </sheetData>
      <sheetData sheetId="812">
        <row r="34">
          <cell r="A34" t="str">
            <v>Investments Govt Securities</v>
          </cell>
        </row>
      </sheetData>
      <sheetData sheetId="813">
        <row r="34">
          <cell r="A34" t="str">
            <v>Investments Govt Securities</v>
          </cell>
        </row>
      </sheetData>
      <sheetData sheetId="814">
        <row r="34">
          <cell r="A34" t="str">
            <v>Investments Govt Securities</v>
          </cell>
        </row>
      </sheetData>
      <sheetData sheetId="815">
        <row r="34">
          <cell r="A34" t="str">
            <v>Investments Govt Securities</v>
          </cell>
        </row>
      </sheetData>
      <sheetData sheetId="816">
        <row r="34">
          <cell r="A34" t="str">
            <v>Investments Govt Securities</v>
          </cell>
        </row>
      </sheetData>
      <sheetData sheetId="817">
        <row r="34">
          <cell r="A34" t="str">
            <v>Investments Govt Securities</v>
          </cell>
        </row>
      </sheetData>
      <sheetData sheetId="818">
        <row r="34">
          <cell r="A34" t="str">
            <v>Investments Govt Securities</v>
          </cell>
        </row>
      </sheetData>
      <sheetData sheetId="819">
        <row r="34">
          <cell r="A34" t="str">
            <v>Investments Govt Securities</v>
          </cell>
        </row>
      </sheetData>
      <sheetData sheetId="820">
        <row r="34">
          <cell r="A34" t="str">
            <v>Investments Govt Securities</v>
          </cell>
        </row>
      </sheetData>
      <sheetData sheetId="821">
        <row r="34">
          <cell r="A34" t="str">
            <v>Investments Govt Securities</v>
          </cell>
        </row>
      </sheetData>
      <sheetData sheetId="822">
        <row r="34">
          <cell r="A34" t="str">
            <v>Investments Govt Securities</v>
          </cell>
        </row>
      </sheetData>
      <sheetData sheetId="823">
        <row r="34">
          <cell r="A34" t="str">
            <v>Investments Govt Securities</v>
          </cell>
        </row>
      </sheetData>
      <sheetData sheetId="824">
        <row r="34">
          <cell r="A34" t="str">
            <v>Investments Govt Securities</v>
          </cell>
        </row>
      </sheetData>
      <sheetData sheetId="825">
        <row r="34">
          <cell r="A34" t="str">
            <v>Investments Govt Securities</v>
          </cell>
        </row>
      </sheetData>
      <sheetData sheetId="826">
        <row r="34">
          <cell r="A34" t="str">
            <v>Investments Govt Securities</v>
          </cell>
        </row>
      </sheetData>
      <sheetData sheetId="827">
        <row r="34">
          <cell r="A34" t="str">
            <v>Investments Govt Securities</v>
          </cell>
        </row>
      </sheetData>
      <sheetData sheetId="828">
        <row r="34">
          <cell r="A34" t="str">
            <v>Investments Govt Securities</v>
          </cell>
        </row>
      </sheetData>
      <sheetData sheetId="829">
        <row r="34">
          <cell r="A34" t="str">
            <v>Investments Govt Securities</v>
          </cell>
        </row>
      </sheetData>
      <sheetData sheetId="830">
        <row r="34">
          <cell r="A34" t="str">
            <v>Investments Govt Securities</v>
          </cell>
        </row>
      </sheetData>
      <sheetData sheetId="831">
        <row r="34">
          <cell r="A34" t="str">
            <v>Investments Govt Securities</v>
          </cell>
        </row>
      </sheetData>
      <sheetData sheetId="832">
        <row r="34">
          <cell r="A34" t="str">
            <v>Investments Govt Securities</v>
          </cell>
        </row>
      </sheetData>
      <sheetData sheetId="833">
        <row r="34">
          <cell r="A34" t="str">
            <v>Investments Govt Securities</v>
          </cell>
        </row>
      </sheetData>
      <sheetData sheetId="834">
        <row r="34">
          <cell r="A34" t="str">
            <v>Investments Govt Securities</v>
          </cell>
        </row>
      </sheetData>
      <sheetData sheetId="835">
        <row r="34">
          <cell r="A34" t="str">
            <v>Investments Govt Securities</v>
          </cell>
        </row>
      </sheetData>
      <sheetData sheetId="836">
        <row r="34">
          <cell r="A34" t="str">
            <v>Investments Govt Securities</v>
          </cell>
        </row>
      </sheetData>
      <sheetData sheetId="837">
        <row r="34">
          <cell r="A34" t="str">
            <v>Investments Govt Securities</v>
          </cell>
        </row>
      </sheetData>
      <sheetData sheetId="838">
        <row r="34">
          <cell r="A34" t="str">
            <v>Investments Govt Securities</v>
          </cell>
        </row>
      </sheetData>
      <sheetData sheetId="839">
        <row r="34">
          <cell r="A34" t="str">
            <v>Investments Govt Securities</v>
          </cell>
        </row>
      </sheetData>
      <sheetData sheetId="840">
        <row r="34">
          <cell r="A34" t="str">
            <v>Investments Govt Securities</v>
          </cell>
        </row>
      </sheetData>
      <sheetData sheetId="841">
        <row r="34">
          <cell r="A34" t="str">
            <v>Investments Govt Securities</v>
          </cell>
        </row>
      </sheetData>
      <sheetData sheetId="842">
        <row r="34">
          <cell r="A34" t="str">
            <v>Investments Govt Securities</v>
          </cell>
        </row>
      </sheetData>
      <sheetData sheetId="843">
        <row r="34">
          <cell r="A34" t="str">
            <v>Investments Govt Securities</v>
          </cell>
        </row>
      </sheetData>
      <sheetData sheetId="844">
        <row r="34">
          <cell r="A34" t="str">
            <v>Investments Govt Securities</v>
          </cell>
        </row>
      </sheetData>
      <sheetData sheetId="845">
        <row r="34">
          <cell r="A34" t="str">
            <v>Investments Govt Securities</v>
          </cell>
        </row>
      </sheetData>
      <sheetData sheetId="846">
        <row r="34">
          <cell r="A34" t="str">
            <v>Investments Govt Securities</v>
          </cell>
        </row>
      </sheetData>
      <sheetData sheetId="847">
        <row r="34">
          <cell r="A34" t="str">
            <v>Investments Govt Securities</v>
          </cell>
        </row>
      </sheetData>
      <sheetData sheetId="848">
        <row r="34">
          <cell r="A34" t="str">
            <v>Investments Govt Securities</v>
          </cell>
        </row>
      </sheetData>
      <sheetData sheetId="849">
        <row r="34">
          <cell r="A34" t="str">
            <v>Investments Govt Securities</v>
          </cell>
        </row>
      </sheetData>
      <sheetData sheetId="850">
        <row r="34">
          <cell r="A34" t="str">
            <v>Investments Govt Securities</v>
          </cell>
        </row>
      </sheetData>
      <sheetData sheetId="851">
        <row r="34">
          <cell r="A34" t="str">
            <v>Investments Govt Securities</v>
          </cell>
        </row>
      </sheetData>
      <sheetData sheetId="852">
        <row r="34">
          <cell r="A34" t="str">
            <v>Investments Govt Securities</v>
          </cell>
        </row>
      </sheetData>
      <sheetData sheetId="853">
        <row r="34">
          <cell r="A34" t="str">
            <v>Investments Govt Securities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>
        <row r="34">
          <cell r="A34" t="str">
            <v>Investments Govt Securities</v>
          </cell>
        </row>
      </sheetData>
      <sheetData sheetId="871">
        <row r="34">
          <cell r="A34" t="str">
            <v>Investments Govt Securities</v>
          </cell>
        </row>
      </sheetData>
      <sheetData sheetId="872">
        <row r="34">
          <cell r="A34" t="str">
            <v>Investments Govt Securities</v>
          </cell>
        </row>
      </sheetData>
      <sheetData sheetId="873">
        <row r="34">
          <cell r="A34" t="str">
            <v>Investments Govt Securities</v>
          </cell>
        </row>
      </sheetData>
      <sheetData sheetId="874">
        <row r="34">
          <cell r="A34" t="str">
            <v>Investments Govt Securities</v>
          </cell>
        </row>
      </sheetData>
      <sheetData sheetId="875">
        <row r="34">
          <cell r="A34" t="str">
            <v>Investments Govt Securities</v>
          </cell>
        </row>
      </sheetData>
      <sheetData sheetId="876">
        <row r="34">
          <cell r="A34" t="str">
            <v>Investments Govt Securities</v>
          </cell>
        </row>
      </sheetData>
      <sheetData sheetId="877">
        <row r="34">
          <cell r="A34" t="str">
            <v>Investments Govt Securities</v>
          </cell>
        </row>
      </sheetData>
      <sheetData sheetId="878">
        <row r="34">
          <cell r="A34" t="str">
            <v>Investments Govt Securities</v>
          </cell>
        </row>
      </sheetData>
      <sheetData sheetId="879">
        <row r="34">
          <cell r="A34" t="str">
            <v>Investments Govt Securities</v>
          </cell>
        </row>
      </sheetData>
      <sheetData sheetId="880">
        <row r="34">
          <cell r="A34" t="str">
            <v>Investments Govt Securities</v>
          </cell>
        </row>
      </sheetData>
      <sheetData sheetId="881">
        <row r="34">
          <cell r="A34" t="str">
            <v>Investments Govt Securities</v>
          </cell>
        </row>
      </sheetData>
      <sheetData sheetId="882">
        <row r="34">
          <cell r="A34" t="str">
            <v>Investments Govt Securities</v>
          </cell>
        </row>
      </sheetData>
      <sheetData sheetId="883">
        <row r="34">
          <cell r="A34" t="str">
            <v>Investments Govt Securities</v>
          </cell>
        </row>
      </sheetData>
      <sheetData sheetId="884">
        <row r="34">
          <cell r="A34" t="str">
            <v>Investments Govt Securities</v>
          </cell>
        </row>
      </sheetData>
      <sheetData sheetId="885">
        <row r="34">
          <cell r="A34" t="str">
            <v>Investments Govt Securities</v>
          </cell>
        </row>
      </sheetData>
      <sheetData sheetId="886">
        <row r="34">
          <cell r="A34" t="str">
            <v>Investments Govt Securities</v>
          </cell>
        </row>
      </sheetData>
      <sheetData sheetId="887">
        <row r="34">
          <cell r="A34" t="str">
            <v>Investments Govt Securities</v>
          </cell>
        </row>
      </sheetData>
      <sheetData sheetId="888">
        <row r="34">
          <cell r="A34" t="str">
            <v>Investments Govt Securities</v>
          </cell>
        </row>
      </sheetData>
      <sheetData sheetId="889">
        <row r="34">
          <cell r="A34" t="str">
            <v>Investments Govt Securities</v>
          </cell>
        </row>
      </sheetData>
      <sheetData sheetId="890">
        <row r="34">
          <cell r="A34" t="str">
            <v>Investments Govt Securities</v>
          </cell>
        </row>
      </sheetData>
      <sheetData sheetId="891">
        <row r="34">
          <cell r="A34" t="str">
            <v>Investments Govt Securities</v>
          </cell>
        </row>
      </sheetData>
      <sheetData sheetId="892">
        <row r="34">
          <cell r="A34" t="str">
            <v>Investments Govt Securities</v>
          </cell>
        </row>
      </sheetData>
      <sheetData sheetId="893">
        <row r="34">
          <cell r="A34" t="str">
            <v>Investments Govt Securities</v>
          </cell>
        </row>
      </sheetData>
      <sheetData sheetId="894">
        <row r="34">
          <cell r="A34" t="str">
            <v>Investments Govt Securities</v>
          </cell>
        </row>
      </sheetData>
      <sheetData sheetId="895">
        <row r="34">
          <cell r="A34" t="str">
            <v>Investments Govt Securities</v>
          </cell>
        </row>
      </sheetData>
      <sheetData sheetId="896">
        <row r="34">
          <cell r="A34" t="str">
            <v>Investments Govt Securities</v>
          </cell>
        </row>
      </sheetData>
      <sheetData sheetId="897">
        <row r="34">
          <cell r="A34" t="str">
            <v>Investments Govt Securities</v>
          </cell>
        </row>
      </sheetData>
      <sheetData sheetId="898">
        <row r="34">
          <cell r="A34" t="str">
            <v>Investments Govt Securities</v>
          </cell>
        </row>
      </sheetData>
      <sheetData sheetId="899">
        <row r="34">
          <cell r="A34" t="str">
            <v>Investments Govt Securities</v>
          </cell>
        </row>
      </sheetData>
      <sheetData sheetId="900">
        <row r="34">
          <cell r="A34" t="str">
            <v>Investments Govt Securities</v>
          </cell>
        </row>
      </sheetData>
      <sheetData sheetId="901">
        <row r="34">
          <cell r="A34" t="str">
            <v>Investments Govt Securities</v>
          </cell>
        </row>
      </sheetData>
      <sheetData sheetId="902">
        <row r="34">
          <cell r="A34" t="str">
            <v>Investments Govt Securities</v>
          </cell>
        </row>
      </sheetData>
      <sheetData sheetId="903">
        <row r="34">
          <cell r="A34" t="str">
            <v>Investments Govt Securities</v>
          </cell>
        </row>
      </sheetData>
      <sheetData sheetId="904">
        <row r="34">
          <cell r="A34" t="str">
            <v>Investments Govt Securities</v>
          </cell>
        </row>
      </sheetData>
      <sheetData sheetId="905">
        <row r="34">
          <cell r="A34" t="str">
            <v>Investments Govt Securities</v>
          </cell>
        </row>
      </sheetData>
      <sheetData sheetId="906">
        <row r="34">
          <cell r="A34" t="str">
            <v>Investments Govt Securities</v>
          </cell>
        </row>
      </sheetData>
      <sheetData sheetId="907">
        <row r="34">
          <cell r="A34" t="str">
            <v>Investments Govt Securities</v>
          </cell>
        </row>
      </sheetData>
      <sheetData sheetId="908">
        <row r="34">
          <cell r="A34" t="str">
            <v>Investments Govt Securities</v>
          </cell>
        </row>
      </sheetData>
      <sheetData sheetId="909">
        <row r="34">
          <cell r="A34" t="str">
            <v>Investments Govt Securities</v>
          </cell>
        </row>
      </sheetData>
      <sheetData sheetId="910">
        <row r="34">
          <cell r="A34" t="str">
            <v>Investments Govt Securities</v>
          </cell>
        </row>
      </sheetData>
      <sheetData sheetId="911">
        <row r="34">
          <cell r="A34" t="str">
            <v>Investments Govt Securities</v>
          </cell>
        </row>
      </sheetData>
      <sheetData sheetId="912">
        <row r="34">
          <cell r="A34" t="str">
            <v>Investments Govt Securities</v>
          </cell>
        </row>
      </sheetData>
      <sheetData sheetId="913">
        <row r="34">
          <cell r="A34" t="str">
            <v>Investments Govt Securities</v>
          </cell>
        </row>
      </sheetData>
      <sheetData sheetId="914">
        <row r="34">
          <cell r="A34" t="str">
            <v>Investments Govt Securities</v>
          </cell>
        </row>
      </sheetData>
      <sheetData sheetId="915">
        <row r="34">
          <cell r="A34" t="str">
            <v>Investments Govt Securities</v>
          </cell>
        </row>
      </sheetData>
      <sheetData sheetId="916">
        <row r="34">
          <cell r="A34" t="str">
            <v>Investments Govt Securities</v>
          </cell>
        </row>
      </sheetData>
      <sheetData sheetId="917">
        <row r="34">
          <cell r="A34" t="str">
            <v>Investments Govt Securities</v>
          </cell>
        </row>
      </sheetData>
      <sheetData sheetId="918">
        <row r="34">
          <cell r="A34" t="str">
            <v>Investments Govt Securities</v>
          </cell>
        </row>
      </sheetData>
      <sheetData sheetId="919">
        <row r="34">
          <cell r="A34" t="str">
            <v>Investments Govt Securities</v>
          </cell>
        </row>
      </sheetData>
      <sheetData sheetId="920">
        <row r="34">
          <cell r="A34" t="str">
            <v>Investments Govt Securities</v>
          </cell>
        </row>
      </sheetData>
      <sheetData sheetId="921">
        <row r="34">
          <cell r="A34" t="str">
            <v>Investments Govt Securities</v>
          </cell>
        </row>
      </sheetData>
      <sheetData sheetId="922">
        <row r="34">
          <cell r="A34" t="str">
            <v>Investments Govt Securities</v>
          </cell>
        </row>
      </sheetData>
      <sheetData sheetId="923">
        <row r="34">
          <cell r="A34" t="str">
            <v>Investments Govt Securities</v>
          </cell>
        </row>
      </sheetData>
      <sheetData sheetId="924">
        <row r="34">
          <cell r="A34" t="str">
            <v>Investments Govt Securities</v>
          </cell>
        </row>
      </sheetData>
      <sheetData sheetId="925">
        <row r="34">
          <cell r="A34" t="str">
            <v>Investments Govt Securities</v>
          </cell>
        </row>
      </sheetData>
      <sheetData sheetId="926">
        <row r="34">
          <cell r="A34" t="str">
            <v>Investments Govt Securities</v>
          </cell>
        </row>
      </sheetData>
      <sheetData sheetId="927">
        <row r="34">
          <cell r="A34" t="str">
            <v>Investments Govt Securities</v>
          </cell>
        </row>
      </sheetData>
      <sheetData sheetId="928">
        <row r="34">
          <cell r="A34" t="str">
            <v>Investments Govt Securities</v>
          </cell>
        </row>
      </sheetData>
      <sheetData sheetId="929">
        <row r="34">
          <cell r="A34" t="str">
            <v>Investments Govt Securities</v>
          </cell>
        </row>
      </sheetData>
      <sheetData sheetId="930">
        <row r="34">
          <cell r="A34" t="str">
            <v>Investments Govt Securities</v>
          </cell>
        </row>
      </sheetData>
      <sheetData sheetId="931" refreshError="1"/>
      <sheetData sheetId="932" refreshError="1"/>
      <sheetData sheetId="933">
        <row r="34">
          <cell r="A34" t="str">
            <v>Investments Govt Securities</v>
          </cell>
        </row>
      </sheetData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34">
          <cell r="A34" t="str">
            <v>Investments Govt Securities</v>
          </cell>
        </row>
      </sheetData>
      <sheetData sheetId="1044">
        <row r="34">
          <cell r="A34" t="str">
            <v>Investments Govt Securities</v>
          </cell>
        </row>
      </sheetData>
      <sheetData sheetId="1045">
        <row r="34">
          <cell r="A34" t="str">
            <v>Investments Govt Securities</v>
          </cell>
        </row>
      </sheetData>
      <sheetData sheetId="1046">
        <row r="34">
          <cell r="A34" t="str">
            <v>Investments Govt Securities</v>
          </cell>
        </row>
      </sheetData>
      <sheetData sheetId="1047">
        <row r="34">
          <cell r="A34" t="str">
            <v>Investments Govt Securities</v>
          </cell>
        </row>
      </sheetData>
      <sheetData sheetId="1048">
        <row r="34">
          <cell r="A34" t="str">
            <v>Investments Govt Securities</v>
          </cell>
        </row>
      </sheetData>
      <sheetData sheetId="1049">
        <row r="34">
          <cell r="A34" t="str">
            <v>Investments Govt Securities</v>
          </cell>
        </row>
      </sheetData>
      <sheetData sheetId="1050">
        <row r="34">
          <cell r="A34" t="str">
            <v>Investments Govt Securities</v>
          </cell>
        </row>
      </sheetData>
      <sheetData sheetId="1051">
        <row r="34">
          <cell r="A34" t="str">
            <v>Investments Govt Securities</v>
          </cell>
        </row>
      </sheetData>
      <sheetData sheetId="1052">
        <row r="34">
          <cell r="A34" t="str">
            <v>Investments Govt Securities</v>
          </cell>
        </row>
      </sheetData>
      <sheetData sheetId="1053">
        <row r="34">
          <cell r="A34" t="str">
            <v>Investments Govt Securities</v>
          </cell>
        </row>
      </sheetData>
      <sheetData sheetId="1054">
        <row r="34">
          <cell r="A34" t="str">
            <v>Investments Govt Securities</v>
          </cell>
        </row>
      </sheetData>
      <sheetData sheetId="1055">
        <row r="34">
          <cell r="A34" t="str">
            <v>Investments Govt Securities</v>
          </cell>
        </row>
      </sheetData>
      <sheetData sheetId="1056">
        <row r="34">
          <cell r="A34" t="str">
            <v>Investments Govt Securities</v>
          </cell>
        </row>
      </sheetData>
      <sheetData sheetId="1057">
        <row r="34">
          <cell r="A34" t="str">
            <v>Investments Govt Securities</v>
          </cell>
        </row>
      </sheetData>
      <sheetData sheetId="1058">
        <row r="34">
          <cell r="A34" t="str">
            <v>Investments Govt Securities</v>
          </cell>
        </row>
      </sheetData>
      <sheetData sheetId="1059">
        <row r="34">
          <cell r="A34" t="str">
            <v>Investments Govt Securities</v>
          </cell>
        </row>
      </sheetData>
      <sheetData sheetId="1060">
        <row r="34">
          <cell r="A34" t="str">
            <v>Investments Govt Securities</v>
          </cell>
        </row>
      </sheetData>
      <sheetData sheetId="1061">
        <row r="34">
          <cell r="A34" t="str">
            <v>Investments Govt Securities</v>
          </cell>
        </row>
      </sheetData>
      <sheetData sheetId="1062">
        <row r="34">
          <cell r="A34" t="str">
            <v>Investments Govt Securities</v>
          </cell>
        </row>
      </sheetData>
      <sheetData sheetId="1063">
        <row r="34">
          <cell r="A34" t="str">
            <v>Investments Govt Securities</v>
          </cell>
        </row>
      </sheetData>
      <sheetData sheetId="1064">
        <row r="34">
          <cell r="A34" t="str">
            <v>Investments Govt Securities</v>
          </cell>
        </row>
      </sheetData>
      <sheetData sheetId="1065">
        <row r="34">
          <cell r="A34" t="str">
            <v>Investments Govt Securities</v>
          </cell>
        </row>
      </sheetData>
      <sheetData sheetId="1066">
        <row r="34">
          <cell r="A34" t="str">
            <v>Investments Govt Securities</v>
          </cell>
        </row>
      </sheetData>
      <sheetData sheetId="1067">
        <row r="34">
          <cell r="A34" t="str">
            <v>Investments Govt Securities</v>
          </cell>
        </row>
      </sheetData>
      <sheetData sheetId="1068">
        <row r="34">
          <cell r="A34" t="str">
            <v>Investments Govt Securities</v>
          </cell>
        </row>
      </sheetData>
      <sheetData sheetId="1069">
        <row r="34">
          <cell r="A34" t="str">
            <v>Investments Govt Securities</v>
          </cell>
        </row>
      </sheetData>
      <sheetData sheetId="1070">
        <row r="34">
          <cell r="A34" t="str">
            <v>Investments Govt Securities</v>
          </cell>
        </row>
      </sheetData>
      <sheetData sheetId="1071">
        <row r="34">
          <cell r="A34" t="str">
            <v>Investments Govt Securities</v>
          </cell>
        </row>
      </sheetData>
      <sheetData sheetId="1072">
        <row r="34">
          <cell r="A34" t="str">
            <v>Investments Govt Securities</v>
          </cell>
        </row>
      </sheetData>
      <sheetData sheetId="1073">
        <row r="34">
          <cell r="A34" t="str">
            <v>Investments Govt Securities</v>
          </cell>
        </row>
      </sheetData>
      <sheetData sheetId="1074">
        <row r="34">
          <cell r="A34" t="str">
            <v>Investments Govt Securities</v>
          </cell>
        </row>
      </sheetData>
      <sheetData sheetId="1075">
        <row r="34">
          <cell r="A34" t="str">
            <v>Investments Govt Securities</v>
          </cell>
        </row>
      </sheetData>
      <sheetData sheetId="1076">
        <row r="34">
          <cell r="A34" t="str">
            <v>Investments Govt Securities</v>
          </cell>
        </row>
      </sheetData>
      <sheetData sheetId="1077">
        <row r="34">
          <cell r="A34" t="str">
            <v>Investments Govt Securities</v>
          </cell>
        </row>
      </sheetData>
      <sheetData sheetId="1078">
        <row r="34">
          <cell r="A34" t="str">
            <v>Investments Govt Securities</v>
          </cell>
        </row>
      </sheetData>
      <sheetData sheetId="1079">
        <row r="34">
          <cell r="A34" t="str">
            <v>Investments Govt Securities</v>
          </cell>
        </row>
      </sheetData>
      <sheetData sheetId="1080" refreshError="1"/>
      <sheetData sheetId="1081" refreshError="1"/>
      <sheetData sheetId="1082" refreshError="1"/>
      <sheetData sheetId="1083">
        <row r="34">
          <cell r="A34" t="str">
            <v>Investments Govt Securities</v>
          </cell>
        </row>
      </sheetData>
      <sheetData sheetId="1084" refreshError="1"/>
      <sheetData sheetId="1085" refreshError="1"/>
      <sheetData sheetId="1086">
        <row r="34">
          <cell r="A34" t="str">
            <v>Investments Govt Securities</v>
          </cell>
        </row>
      </sheetData>
      <sheetData sheetId="1087">
        <row r="34">
          <cell r="A34" t="str">
            <v>Investments Govt Securities</v>
          </cell>
        </row>
      </sheetData>
      <sheetData sheetId="1088">
        <row r="34">
          <cell r="A34" t="str">
            <v>Investments Govt Securities</v>
          </cell>
        </row>
      </sheetData>
      <sheetData sheetId="1089">
        <row r="34">
          <cell r="A34" t="str">
            <v>Investments Govt Securities</v>
          </cell>
        </row>
      </sheetData>
      <sheetData sheetId="1090">
        <row r="34">
          <cell r="A34" t="str">
            <v>Investments Govt Securities</v>
          </cell>
        </row>
      </sheetData>
      <sheetData sheetId="1091">
        <row r="34">
          <cell r="A34" t="str">
            <v>Investments Govt Securities</v>
          </cell>
        </row>
      </sheetData>
      <sheetData sheetId="1092">
        <row r="34">
          <cell r="A34" t="str">
            <v>Investments Govt Securities</v>
          </cell>
        </row>
      </sheetData>
      <sheetData sheetId="1093">
        <row r="34">
          <cell r="A34" t="str">
            <v>Investments Govt Securities</v>
          </cell>
        </row>
      </sheetData>
      <sheetData sheetId="1094">
        <row r="34">
          <cell r="A34" t="str">
            <v>Investments Govt Securities</v>
          </cell>
        </row>
      </sheetData>
      <sheetData sheetId="1095">
        <row r="34">
          <cell r="A34" t="str">
            <v>Investments Govt Securities</v>
          </cell>
        </row>
      </sheetData>
      <sheetData sheetId="1096">
        <row r="34">
          <cell r="A34" t="str">
            <v>Investments Govt Securities</v>
          </cell>
        </row>
      </sheetData>
      <sheetData sheetId="1097">
        <row r="34">
          <cell r="A34" t="str">
            <v>Investments Govt Securities</v>
          </cell>
        </row>
      </sheetData>
      <sheetData sheetId="1098">
        <row r="34">
          <cell r="A34" t="str">
            <v>Investments Govt Securities</v>
          </cell>
        </row>
      </sheetData>
      <sheetData sheetId="1099">
        <row r="34">
          <cell r="A34" t="str">
            <v>Investments Govt Securities</v>
          </cell>
        </row>
      </sheetData>
      <sheetData sheetId="1100">
        <row r="34">
          <cell r="A34" t="str">
            <v>Investments Govt Securities</v>
          </cell>
        </row>
      </sheetData>
      <sheetData sheetId="1101">
        <row r="34">
          <cell r="A34" t="str">
            <v>Investments Govt Securities</v>
          </cell>
        </row>
      </sheetData>
      <sheetData sheetId="1102">
        <row r="34">
          <cell r="A34" t="str">
            <v>Investments Govt Securities</v>
          </cell>
        </row>
      </sheetData>
      <sheetData sheetId="1103">
        <row r="34">
          <cell r="A34" t="str">
            <v>Investments Govt Securities</v>
          </cell>
        </row>
      </sheetData>
      <sheetData sheetId="1104">
        <row r="34">
          <cell r="A34" t="str">
            <v>Investments Govt Securities</v>
          </cell>
        </row>
      </sheetData>
      <sheetData sheetId="1105">
        <row r="34">
          <cell r="A34" t="str">
            <v>Investments Govt Securities</v>
          </cell>
        </row>
      </sheetData>
      <sheetData sheetId="1106">
        <row r="34">
          <cell r="A34" t="str">
            <v>Investments Govt Securities</v>
          </cell>
        </row>
      </sheetData>
      <sheetData sheetId="1107">
        <row r="34">
          <cell r="A34" t="str">
            <v>Investments Govt Securities</v>
          </cell>
        </row>
      </sheetData>
      <sheetData sheetId="1108">
        <row r="34">
          <cell r="A34" t="str">
            <v>Investments Govt Securities</v>
          </cell>
        </row>
      </sheetData>
      <sheetData sheetId="1109">
        <row r="34">
          <cell r="A34" t="str">
            <v>Investments Govt Securities</v>
          </cell>
        </row>
      </sheetData>
      <sheetData sheetId="1110">
        <row r="34">
          <cell r="A34" t="str">
            <v>Investments Govt Securities</v>
          </cell>
        </row>
      </sheetData>
      <sheetData sheetId="1111">
        <row r="34">
          <cell r="A34" t="str">
            <v>Investments Govt Securities</v>
          </cell>
        </row>
      </sheetData>
      <sheetData sheetId="1112">
        <row r="34">
          <cell r="A34" t="str">
            <v>Investments Govt Securities</v>
          </cell>
        </row>
      </sheetData>
      <sheetData sheetId="1113">
        <row r="34">
          <cell r="A34" t="str">
            <v>Investments Govt Securities</v>
          </cell>
        </row>
      </sheetData>
      <sheetData sheetId="1114">
        <row r="34">
          <cell r="A34" t="str">
            <v>Investments Govt Securities</v>
          </cell>
        </row>
      </sheetData>
      <sheetData sheetId="1115">
        <row r="34">
          <cell r="A34" t="str">
            <v>Investments Govt Securities</v>
          </cell>
        </row>
      </sheetData>
      <sheetData sheetId="1116">
        <row r="34">
          <cell r="A34" t="str">
            <v>Investments Govt Securities</v>
          </cell>
        </row>
      </sheetData>
      <sheetData sheetId="1117">
        <row r="34">
          <cell r="A34" t="str">
            <v>Investments Govt Securities</v>
          </cell>
        </row>
      </sheetData>
      <sheetData sheetId="1118">
        <row r="34">
          <cell r="A34" t="str">
            <v>Investments Govt Securities</v>
          </cell>
        </row>
      </sheetData>
      <sheetData sheetId="1119">
        <row r="34">
          <cell r="A34" t="str">
            <v>Investments Govt Securities</v>
          </cell>
        </row>
      </sheetData>
      <sheetData sheetId="1120">
        <row r="34">
          <cell r="A34" t="str">
            <v>Investments Govt Securities</v>
          </cell>
        </row>
      </sheetData>
      <sheetData sheetId="1121">
        <row r="34">
          <cell r="A34" t="str">
            <v>Investments Govt Securities</v>
          </cell>
        </row>
      </sheetData>
      <sheetData sheetId="1122">
        <row r="34">
          <cell r="A34" t="str">
            <v>Investments Govt Securities</v>
          </cell>
        </row>
      </sheetData>
      <sheetData sheetId="1123">
        <row r="34">
          <cell r="A34" t="str">
            <v>Investments Govt Securities</v>
          </cell>
        </row>
      </sheetData>
      <sheetData sheetId="1124">
        <row r="34">
          <cell r="A34" t="str">
            <v>Investments Govt Securities</v>
          </cell>
        </row>
      </sheetData>
      <sheetData sheetId="1125">
        <row r="34">
          <cell r="A34" t="str">
            <v>Investments Govt Securities</v>
          </cell>
        </row>
      </sheetData>
      <sheetData sheetId="1126">
        <row r="34">
          <cell r="A34" t="str">
            <v>Investments Govt Securities</v>
          </cell>
        </row>
      </sheetData>
      <sheetData sheetId="1127">
        <row r="34">
          <cell r="A34" t="str">
            <v>Investments Govt Securities</v>
          </cell>
        </row>
      </sheetData>
      <sheetData sheetId="1128">
        <row r="34">
          <cell r="A34" t="str">
            <v>Investments Govt Securities</v>
          </cell>
        </row>
      </sheetData>
      <sheetData sheetId="1129">
        <row r="34">
          <cell r="A34" t="str">
            <v>Investments Govt Securities</v>
          </cell>
        </row>
      </sheetData>
      <sheetData sheetId="1130">
        <row r="34">
          <cell r="A34" t="str">
            <v>Investments Govt Securities</v>
          </cell>
        </row>
      </sheetData>
      <sheetData sheetId="1131">
        <row r="34">
          <cell r="A34" t="str">
            <v>Investments Govt Securities</v>
          </cell>
        </row>
      </sheetData>
      <sheetData sheetId="1132">
        <row r="34">
          <cell r="A34" t="str">
            <v>Investments Govt Securities</v>
          </cell>
        </row>
      </sheetData>
      <sheetData sheetId="1133">
        <row r="34">
          <cell r="A34" t="str">
            <v>Investments Govt Securities</v>
          </cell>
        </row>
      </sheetData>
      <sheetData sheetId="1134">
        <row r="34">
          <cell r="A34" t="str">
            <v>Investments Govt Securities</v>
          </cell>
        </row>
      </sheetData>
      <sheetData sheetId="1135">
        <row r="34">
          <cell r="A34" t="str">
            <v>Investments Govt Securities</v>
          </cell>
        </row>
      </sheetData>
      <sheetData sheetId="1136">
        <row r="34">
          <cell r="A34" t="str">
            <v>Investments Govt Securities</v>
          </cell>
        </row>
      </sheetData>
      <sheetData sheetId="1137">
        <row r="34">
          <cell r="A34" t="str">
            <v>Investments Govt Securities</v>
          </cell>
        </row>
      </sheetData>
      <sheetData sheetId="1138">
        <row r="34">
          <cell r="A34" t="str">
            <v>Investments Govt Securities</v>
          </cell>
        </row>
      </sheetData>
      <sheetData sheetId="1139">
        <row r="34">
          <cell r="A34" t="str">
            <v>Investments Govt Securities</v>
          </cell>
        </row>
      </sheetData>
      <sheetData sheetId="1140">
        <row r="34">
          <cell r="A34" t="str">
            <v>Investments Govt Securities</v>
          </cell>
        </row>
      </sheetData>
      <sheetData sheetId="1141">
        <row r="34">
          <cell r="A34" t="str">
            <v>Investments Govt Securities</v>
          </cell>
        </row>
      </sheetData>
      <sheetData sheetId="1142">
        <row r="34">
          <cell r="A34" t="str">
            <v>Investments Govt Securities</v>
          </cell>
        </row>
      </sheetData>
      <sheetData sheetId="1143">
        <row r="34">
          <cell r="A34" t="str">
            <v>Investments Govt Securities</v>
          </cell>
        </row>
      </sheetData>
      <sheetData sheetId="1144">
        <row r="34">
          <cell r="A34" t="str">
            <v>Investments Govt Securities</v>
          </cell>
        </row>
      </sheetData>
      <sheetData sheetId="1145">
        <row r="34">
          <cell r="A34" t="str">
            <v>Investments Govt Securities</v>
          </cell>
        </row>
      </sheetData>
      <sheetData sheetId="1146">
        <row r="34">
          <cell r="A34" t="str">
            <v>Investments Govt Securities</v>
          </cell>
        </row>
      </sheetData>
      <sheetData sheetId="1147">
        <row r="34">
          <cell r="A34" t="str">
            <v>Investments Govt Securities</v>
          </cell>
        </row>
      </sheetData>
      <sheetData sheetId="1148">
        <row r="34">
          <cell r="A34" t="str">
            <v>Investments Govt Securities</v>
          </cell>
        </row>
      </sheetData>
      <sheetData sheetId="1149">
        <row r="34">
          <cell r="A34" t="str">
            <v>Investments Govt Securities</v>
          </cell>
        </row>
      </sheetData>
      <sheetData sheetId="1150">
        <row r="34">
          <cell r="A34" t="str">
            <v>Investments Govt Securities</v>
          </cell>
        </row>
      </sheetData>
      <sheetData sheetId="1151">
        <row r="34">
          <cell r="A34" t="str">
            <v>Investments Govt Securities</v>
          </cell>
        </row>
      </sheetData>
      <sheetData sheetId="1152">
        <row r="34">
          <cell r="A34" t="str">
            <v>Investments Govt Securities</v>
          </cell>
        </row>
      </sheetData>
      <sheetData sheetId="1153">
        <row r="34">
          <cell r="A34" t="str">
            <v>Investments Govt Securities</v>
          </cell>
        </row>
      </sheetData>
      <sheetData sheetId="1154">
        <row r="34">
          <cell r="A34" t="str">
            <v>Investments Govt Securities</v>
          </cell>
        </row>
      </sheetData>
      <sheetData sheetId="1155">
        <row r="34">
          <cell r="A34" t="str">
            <v>Investments Govt Securities</v>
          </cell>
        </row>
      </sheetData>
      <sheetData sheetId="1156">
        <row r="34">
          <cell r="A34" t="str">
            <v>Investments Govt Securities</v>
          </cell>
        </row>
      </sheetData>
      <sheetData sheetId="1157">
        <row r="34">
          <cell r="A34" t="str">
            <v>Investments Govt Securities</v>
          </cell>
        </row>
      </sheetData>
      <sheetData sheetId="1158">
        <row r="34">
          <cell r="A34" t="str">
            <v>Investments Govt Securities</v>
          </cell>
        </row>
      </sheetData>
      <sheetData sheetId="1159">
        <row r="34">
          <cell r="A34" t="str">
            <v>Investments Govt Securities</v>
          </cell>
        </row>
      </sheetData>
      <sheetData sheetId="1160">
        <row r="34">
          <cell r="A34" t="str">
            <v>Investments Govt Securities</v>
          </cell>
        </row>
      </sheetData>
      <sheetData sheetId="1161">
        <row r="34">
          <cell r="A34" t="str">
            <v>Investments Govt Securities</v>
          </cell>
        </row>
      </sheetData>
      <sheetData sheetId="1162">
        <row r="34">
          <cell r="A34" t="str">
            <v>Investments Govt Securities</v>
          </cell>
        </row>
      </sheetData>
      <sheetData sheetId="1163">
        <row r="34">
          <cell r="A34" t="str">
            <v>Investments Govt Securities</v>
          </cell>
        </row>
      </sheetData>
      <sheetData sheetId="1164">
        <row r="34">
          <cell r="A34" t="str">
            <v>Investments Govt Securities</v>
          </cell>
        </row>
      </sheetData>
      <sheetData sheetId="1165">
        <row r="34">
          <cell r="A34" t="str">
            <v>Investments Govt Securities</v>
          </cell>
        </row>
      </sheetData>
      <sheetData sheetId="1166">
        <row r="34">
          <cell r="A34" t="str">
            <v>Investments Govt Securities</v>
          </cell>
        </row>
      </sheetData>
      <sheetData sheetId="1167">
        <row r="34">
          <cell r="A34" t="str">
            <v>Investments Govt Securities</v>
          </cell>
        </row>
      </sheetData>
      <sheetData sheetId="1168">
        <row r="34">
          <cell r="A34" t="str">
            <v>Investments Govt Securities</v>
          </cell>
        </row>
      </sheetData>
      <sheetData sheetId="1169">
        <row r="34">
          <cell r="A34" t="str">
            <v>Investments Govt Securities</v>
          </cell>
        </row>
      </sheetData>
      <sheetData sheetId="1170">
        <row r="34">
          <cell r="A34" t="str">
            <v>Investments Govt Securities</v>
          </cell>
        </row>
      </sheetData>
      <sheetData sheetId="1171">
        <row r="34">
          <cell r="A34" t="str">
            <v>Investments Govt Securities</v>
          </cell>
        </row>
      </sheetData>
      <sheetData sheetId="1172">
        <row r="34">
          <cell r="A34" t="str">
            <v>Investments Govt Securities</v>
          </cell>
        </row>
      </sheetData>
      <sheetData sheetId="1173">
        <row r="34">
          <cell r="A34" t="str">
            <v>Investments Govt Securities</v>
          </cell>
        </row>
      </sheetData>
      <sheetData sheetId="1174">
        <row r="34">
          <cell r="A34" t="str">
            <v>Investments Govt Securities</v>
          </cell>
        </row>
      </sheetData>
      <sheetData sheetId="1175">
        <row r="34">
          <cell r="A34" t="str">
            <v>Investments Govt Securities</v>
          </cell>
        </row>
      </sheetData>
      <sheetData sheetId="1176">
        <row r="34">
          <cell r="A34" t="str">
            <v>Investments Govt Securities</v>
          </cell>
        </row>
      </sheetData>
      <sheetData sheetId="1177">
        <row r="34">
          <cell r="A34" t="str">
            <v>Investments Govt Securities</v>
          </cell>
        </row>
      </sheetData>
      <sheetData sheetId="1178">
        <row r="34">
          <cell r="A34" t="str">
            <v>Investments Govt Securities</v>
          </cell>
        </row>
      </sheetData>
      <sheetData sheetId="1179">
        <row r="34">
          <cell r="A34" t="str">
            <v>Investments Govt Securities</v>
          </cell>
        </row>
      </sheetData>
      <sheetData sheetId="1180">
        <row r="34">
          <cell r="A34" t="str">
            <v>Investments Govt Securities</v>
          </cell>
        </row>
      </sheetData>
      <sheetData sheetId="1181">
        <row r="34">
          <cell r="A34" t="str">
            <v>Investments Govt Securities</v>
          </cell>
        </row>
      </sheetData>
      <sheetData sheetId="1182">
        <row r="34">
          <cell r="A34" t="str">
            <v>Investments Govt Securities</v>
          </cell>
        </row>
      </sheetData>
      <sheetData sheetId="1183">
        <row r="34">
          <cell r="A34" t="str">
            <v>Investments Govt Securities</v>
          </cell>
        </row>
      </sheetData>
      <sheetData sheetId="1184">
        <row r="34">
          <cell r="A34" t="str">
            <v>Investments Govt Securities</v>
          </cell>
        </row>
      </sheetData>
      <sheetData sheetId="1185">
        <row r="34">
          <cell r="A34" t="str">
            <v>Investments Govt Securities</v>
          </cell>
        </row>
      </sheetData>
      <sheetData sheetId="1186">
        <row r="34">
          <cell r="A34" t="str">
            <v>Investments Govt Securities</v>
          </cell>
        </row>
      </sheetData>
      <sheetData sheetId="1187">
        <row r="34">
          <cell r="A34" t="str">
            <v>Investments Govt Securities</v>
          </cell>
        </row>
      </sheetData>
      <sheetData sheetId="1188">
        <row r="34">
          <cell r="A34" t="str">
            <v>Investments Govt Securities</v>
          </cell>
        </row>
      </sheetData>
      <sheetData sheetId="1189">
        <row r="34">
          <cell r="A34" t="str">
            <v>Investments Govt Securities</v>
          </cell>
        </row>
      </sheetData>
      <sheetData sheetId="1190">
        <row r="34">
          <cell r="A34" t="str">
            <v>Investments Govt Securities</v>
          </cell>
        </row>
      </sheetData>
      <sheetData sheetId="1191">
        <row r="34">
          <cell r="A34" t="str">
            <v>Investments Govt Securities</v>
          </cell>
        </row>
      </sheetData>
      <sheetData sheetId="1192">
        <row r="34">
          <cell r="A34" t="str">
            <v>Investments Govt Securities</v>
          </cell>
        </row>
      </sheetData>
      <sheetData sheetId="1193">
        <row r="34">
          <cell r="A34" t="str">
            <v>Investments Govt Securities</v>
          </cell>
        </row>
      </sheetData>
      <sheetData sheetId="1194">
        <row r="34">
          <cell r="A34" t="str">
            <v>Investments Govt Securities</v>
          </cell>
        </row>
      </sheetData>
      <sheetData sheetId="1195">
        <row r="34">
          <cell r="A34" t="str">
            <v>Investments Govt Securities</v>
          </cell>
        </row>
      </sheetData>
      <sheetData sheetId="1196">
        <row r="34">
          <cell r="A34" t="str">
            <v>Investments Govt Securities</v>
          </cell>
        </row>
      </sheetData>
      <sheetData sheetId="1197">
        <row r="34">
          <cell r="A34" t="str">
            <v>Investments Govt Securities</v>
          </cell>
        </row>
      </sheetData>
      <sheetData sheetId="1198">
        <row r="34">
          <cell r="A34" t="str">
            <v>Investments Govt Securities</v>
          </cell>
        </row>
      </sheetData>
      <sheetData sheetId="1199">
        <row r="34">
          <cell r="A34" t="str">
            <v>Investments Govt Securities</v>
          </cell>
        </row>
      </sheetData>
      <sheetData sheetId="1200">
        <row r="34">
          <cell r="A34" t="str">
            <v>Investments Govt Securities</v>
          </cell>
        </row>
      </sheetData>
      <sheetData sheetId="1201">
        <row r="34">
          <cell r="A34" t="str">
            <v>Investments Govt Securities</v>
          </cell>
        </row>
      </sheetData>
      <sheetData sheetId="1202">
        <row r="34">
          <cell r="A34" t="str">
            <v>Investments Govt Securities</v>
          </cell>
        </row>
      </sheetData>
      <sheetData sheetId="1203">
        <row r="34">
          <cell r="A34" t="str">
            <v>Investments Govt Securities</v>
          </cell>
        </row>
      </sheetData>
      <sheetData sheetId="1204">
        <row r="34">
          <cell r="A34" t="str">
            <v>Investments Govt Securities</v>
          </cell>
        </row>
      </sheetData>
      <sheetData sheetId="1205">
        <row r="34">
          <cell r="A34" t="str">
            <v>Investments Govt Securities</v>
          </cell>
        </row>
      </sheetData>
      <sheetData sheetId="1206">
        <row r="34">
          <cell r="A34" t="str">
            <v>Investments Govt Securities</v>
          </cell>
        </row>
      </sheetData>
      <sheetData sheetId="1207">
        <row r="34">
          <cell r="A34" t="str">
            <v>Investments Govt Securities</v>
          </cell>
        </row>
      </sheetData>
      <sheetData sheetId="1208">
        <row r="34">
          <cell r="A34" t="str">
            <v>Investments Govt Securities</v>
          </cell>
        </row>
      </sheetData>
      <sheetData sheetId="1209">
        <row r="34">
          <cell r="A34" t="str">
            <v>Investments Govt Securities</v>
          </cell>
        </row>
      </sheetData>
      <sheetData sheetId="1210">
        <row r="34">
          <cell r="A34" t="str">
            <v>Investments Govt Securities</v>
          </cell>
        </row>
      </sheetData>
      <sheetData sheetId="1211">
        <row r="34">
          <cell r="A34" t="str">
            <v>Investments Govt Securities</v>
          </cell>
        </row>
      </sheetData>
      <sheetData sheetId="1212">
        <row r="34">
          <cell r="A34" t="str">
            <v>Investments Govt Securities</v>
          </cell>
        </row>
      </sheetData>
      <sheetData sheetId="1213">
        <row r="34">
          <cell r="A34" t="str">
            <v>Investments Govt Securities</v>
          </cell>
        </row>
      </sheetData>
      <sheetData sheetId="1214">
        <row r="34">
          <cell r="A34" t="str">
            <v>Investments Govt Securities</v>
          </cell>
        </row>
      </sheetData>
      <sheetData sheetId="1215">
        <row r="34">
          <cell r="A34" t="str">
            <v>Investments Govt Securities</v>
          </cell>
        </row>
      </sheetData>
      <sheetData sheetId="1216">
        <row r="34">
          <cell r="A34" t="str">
            <v>Investments Govt Securities</v>
          </cell>
        </row>
      </sheetData>
      <sheetData sheetId="1217">
        <row r="34">
          <cell r="A34" t="str">
            <v>Investments Govt Securities</v>
          </cell>
        </row>
      </sheetData>
      <sheetData sheetId="1218">
        <row r="34">
          <cell r="A34" t="str">
            <v>Investments Govt Securities</v>
          </cell>
        </row>
      </sheetData>
      <sheetData sheetId="1219">
        <row r="34">
          <cell r="A34" t="str">
            <v>Investments Govt Securities</v>
          </cell>
        </row>
      </sheetData>
      <sheetData sheetId="1220">
        <row r="34">
          <cell r="A34" t="str">
            <v>Investments Govt Securities</v>
          </cell>
        </row>
      </sheetData>
      <sheetData sheetId="1221">
        <row r="34">
          <cell r="A34" t="str">
            <v>Investments Govt Securities</v>
          </cell>
        </row>
      </sheetData>
      <sheetData sheetId="1222">
        <row r="34">
          <cell r="A34" t="str">
            <v>Investments Govt Securities</v>
          </cell>
        </row>
      </sheetData>
      <sheetData sheetId="1223">
        <row r="34">
          <cell r="A34" t="str">
            <v>Investments Govt Securities</v>
          </cell>
        </row>
      </sheetData>
      <sheetData sheetId="1224">
        <row r="34">
          <cell r="A34" t="str">
            <v>Investments Govt Securities</v>
          </cell>
        </row>
      </sheetData>
      <sheetData sheetId="1225">
        <row r="34">
          <cell r="A34" t="str">
            <v>Investments Govt Securities</v>
          </cell>
        </row>
      </sheetData>
      <sheetData sheetId="1226">
        <row r="34">
          <cell r="A34" t="str">
            <v>Investments Govt Securities</v>
          </cell>
        </row>
      </sheetData>
      <sheetData sheetId="1227">
        <row r="34">
          <cell r="A34" t="str">
            <v>Investments Govt Securities</v>
          </cell>
        </row>
      </sheetData>
      <sheetData sheetId="1228">
        <row r="34">
          <cell r="A34" t="str">
            <v>Investments Govt Securities</v>
          </cell>
        </row>
      </sheetData>
      <sheetData sheetId="1229">
        <row r="34">
          <cell r="A34" t="str">
            <v>Investments Govt Securities</v>
          </cell>
        </row>
      </sheetData>
      <sheetData sheetId="1230">
        <row r="34">
          <cell r="A34" t="str">
            <v>Investments Govt Securities</v>
          </cell>
        </row>
      </sheetData>
      <sheetData sheetId="1231">
        <row r="34">
          <cell r="A34" t="str">
            <v>Investments Govt Securities</v>
          </cell>
        </row>
      </sheetData>
      <sheetData sheetId="1232">
        <row r="34">
          <cell r="A34" t="str">
            <v>Investments Govt Securities</v>
          </cell>
        </row>
      </sheetData>
      <sheetData sheetId="1233">
        <row r="34">
          <cell r="A34" t="str">
            <v>Investments Govt Securities</v>
          </cell>
        </row>
      </sheetData>
      <sheetData sheetId="1234">
        <row r="34">
          <cell r="A34" t="str">
            <v>Investments Govt Securities</v>
          </cell>
        </row>
      </sheetData>
      <sheetData sheetId="1235">
        <row r="34">
          <cell r="A34" t="str">
            <v>Investments Govt Securities</v>
          </cell>
        </row>
      </sheetData>
      <sheetData sheetId="1236">
        <row r="34">
          <cell r="A34" t="str">
            <v>Investments Govt Securities</v>
          </cell>
        </row>
      </sheetData>
      <sheetData sheetId="1237">
        <row r="34">
          <cell r="A34" t="str">
            <v>Investments Govt Securities</v>
          </cell>
        </row>
      </sheetData>
      <sheetData sheetId="1238">
        <row r="34">
          <cell r="A34" t="str">
            <v>Investments Govt Securities</v>
          </cell>
        </row>
      </sheetData>
      <sheetData sheetId="1239">
        <row r="34">
          <cell r="A34" t="str">
            <v>Investments Govt Securities</v>
          </cell>
        </row>
      </sheetData>
      <sheetData sheetId="1240">
        <row r="34">
          <cell r="A34" t="str">
            <v>Investments Govt Securities</v>
          </cell>
        </row>
      </sheetData>
      <sheetData sheetId="1241">
        <row r="34">
          <cell r="A34" t="str">
            <v>Investments Govt Securities</v>
          </cell>
        </row>
      </sheetData>
      <sheetData sheetId="1242">
        <row r="34">
          <cell r="A34" t="str">
            <v>Investments Govt Securities</v>
          </cell>
        </row>
      </sheetData>
      <sheetData sheetId="1243">
        <row r="34">
          <cell r="A34" t="str">
            <v>Investments Govt Securities</v>
          </cell>
        </row>
      </sheetData>
      <sheetData sheetId="1244">
        <row r="34">
          <cell r="A34" t="str">
            <v>Investments Govt Securities</v>
          </cell>
        </row>
      </sheetData>
      <sheetData sheetId="1245">
        <row r="34">
          <cell r="A34" t="str">
            <v>Investments Govt Securities</v>
          </cell>
        </row>
      </sheetData>
      <sheetData sheetId="1246">
        <row r="34">
          <cell r="A34" t="str">
            <v>Investments Govt Securities</v>
          </cell>
        </row>
      </sheetData>
      <sheetData sheetId="1247">
        <row r="34">
          <cell r="A34" t="str">
            <v>Investments Govt Securities</v>
          </cell>
        </row>
      </sheetData>
      <sheetData sheetId="1248">
        <row r="34">
          <cell r="A34" t="str">
            <v>Investments Govt Securities</v>
          </cell>
        </row>
      </sheetData>
      <sheetData sheetId="1249">
        <row r="34">
          <cell r="A34" t="str">
            <v>Investments Govt Securities</v>
          </cell>
        </row>
      </sheetData>
      <sheetData sheetId="1250">
        <row r="34">
          <cell r="A34" t="str">
            <v>Investments Govt Securities</v>
          </cell>
        </row>
      </sheetData>
      <sheetData sheetId="1251">
        <row r="34">
          <cell r="A34" t="str">
            <v>Investments Govt Securities</v>
          </cell>
        </row>
      </sheetData>
      <sheetData sheetId="1252">
        <row r="34">
          <cell r="A34" t="str">
            <v>Investments Govt Securities</v>
          </cell>
        </row>
      </sheetData>
      <sheetData sheetId="1253">
        <row r="34">
          <cell r="A34" t="str">
            <v>Investments Govt Securities</v>
          </cell>
        </row>
      </sheetData>
      <sheetData sheetId="1254">
        <row r="34">
          <cell r="A34" t="str">
            <v>Investments Govt Securities</v>
          </cell>
        </row>
      </sheetData>
      <sheetData sheetId="1255">
        <row r="34">
          <cell r="A34" t="str">
            <v>Investments Govt Securities</v>
          </cell>
        </row>
      </sheetData>
      <sheetData sheetId="1256">
        <row r="34">
          <cell r="A34" t="str">
            <v>Investments Govt Securities</v>
          </cell>
        </row>
      </sheetData>
      <sheetData sheetId="1257">
        <row r="34">
          <cell r="A34" t="str">
            <v>Investments Govt Securities</v>
          </cell>
        </row>
      </sheetData>
      <sheetData sheetId="1258">
        <row r="34">
          <cell r="A34" t="str">
            <v>Investments Govt Securities</v>
          </cell>
        </row>
      </sheetData>
      <sheetData sheetId="1259">
        <row r="34">
          <cell r="A34" t="str">
            <v>Investments Govt Securities</v>
          </cell>
        </row>
      </sheetData>
      <sheetData sheetId="1260">
        <row r="34">
          <cell r="A34" t="str">
            <v>Investments Govt Securities</v>
          </cell>
        </row>
      </sheetData>
      <sheetData sheetId="1261">
        <row r="34">
          <cell r="A34" t="str">
            <v>Investments Govt Securities</v>
          </cell>
        </row>
      </sheetData>
      <sheetData sheetId="1262">
        <row r="34">
          <cell r="A34" t="str">
            <v>Investments Govt Securities</v>
          </cell>
        </row>
      </sheetData>
      <sheetData sheetId="1263">
        <row r="34">
          <cell r="A34" t="str">
            <v>Investments Govt Securities</v>
          </cell>
        </row>
      </sheetData>
      <sheetData sheetId="1264">
        <row r="34">
          <cell r="A34" t="str">
            <v>Investments Govt Securities</v>
          </cell>
        </row>
      </sheetData>
      <sheetData sheetId="1265">
        <row r="34">
          <cell r="A34" t="str">
            <v>Investments Govt Securities</v>
          </cell>
        </row>
      </sheetData>
      <sheetData sheetId="1266">
        <row r="34">
          <cell r="A34" t="str">
            <v>Investments Govt Securities</v>
          </cell>
        </row>
      </sheetData>
      <sheetData sheetId="1267">
        <row r="34">
          <cell r="A34" t="str">
            <v>Investments Govt Securities</v>
          </cell>
        </row>
      </sheetData>
      <sheetData sheetId="1268">
        <row r="34">
          <cell r="A34" t="str">
            <v>Investments Govt Securities</v>
          </cell>
        </row>
      </sheetData>
      <sheetData sheetId="1269">
        <row r="34">
          <cell r="A34" t="str">
            <v>Investments Govt Securities</v>
          </cell>
        </row>
      </sheetData>
      <sheetData sheetId="1270">
        <row r="34">
          <cell r="A34" t="str">
            <v>Investments Govt Securities</v>
          </cell>
        </row>
      </sheetData>
      <sheetData sheetId="1271">
        <row r="34">
          <cell r="A34" t="str">
            <v>Investments Govt Securities</v>
          </cell>
        </row>
      </sheetData>
      <sheetData sheetId="1272">
        <row r="34">
          <cell r="A34" t="str">
            <v>Investments Govt Securities</v>
          </cell>
        </row>
      </sheetData>
      <sheetData sheetId="1273">
        <row r="34">
          <cell r="A34" t="str">
            <v>Investments Govt Securities</v>
          </cell>
        </row>
      </sheetData>
      <sheetData sheetId="1274">
        <row r="34">
          <cell r="A34" t="str">
            <v>Investments Govt Securities</v>
          </cell>
        </row>
      </sheetData>
      <sheetData sheetId="1275">
        <row r="34">
          <cell r="A34" t="str">
            <v>Investments Govt Securities</v>
          </cell>
        </row>
      </sheetData>
      <sheetData sheetId="1276">
        <row r="34">
          <cell r="A34" t="str">
            <v>Investments Govt Securities</v>
          </cell>
        </row>
      </sheetData>
      <sheetData sheetId="1277">
        <row r="34">
          <cell r="A34" t="str">
            <v>Investments Govt Securities</v>
          </cell>
        </row>
      </sheetData>
      <sheetData sheetId="1278">
        <row r="34">
          <cell r="A34" t="str">
            <v>Investments Govt Securities</v>
          </cell>
        </row>
      </sheetData>
      <sheetData sheetId="1279">
        <row r="34">
          <cell r="A34" t="str">
            <v>Investments Govt Securities</v>
          </cell>
        </row>
      </sheetData>
      <sheetData sheetId="1280">
        <row r="34">
          <cell r="A34" t="str">
            <v>Investments Govt Securities</v>
          </cell>
        </row>
      </sheetData>
      <sheetData sheetId="1281">
        <row r="34">
          <cell r="A34" t="str">
            <v>Investments Govt Securities</v>
          </cell>
        </row>
      </sheetData>
      <sheetData sheetId="1282">
        <row r="34">
          <cell r="A34" t="str">
            <v>Investments Govt Securities</v>
          </cell>
        </row>
      </sheetData>
      <sheetData sheetId="1283">
        <row r="34">
          <cell r="A34" t="str">
            <v>Investments Govt Securities</v>
          </cell>
        </row>
      </sheetData>
      <sheetData sheetId="1284">
        <row r="34">
          <cell r="A34" t="str">
            <v>Investments Govt Securities</v>
          </cell>
        </row>
      </sheetData>
      <sheetData sheetId="1285">
        <row r="34">
          <cell r="A34" t="str">
            <v>Investments Govt Securities</v>
          </cell>
        </row>
      </sheetData>
      <sheetData sheetId="1286">
        <row r="34">
          <cell r="A34" t="str">
            <v>Investments Govt Securities</v>
          </cell>
        </row>
      </sheetData>
      <sheetData sheetId="1287">
        <row r="34">
          <cell r="A34" t="str">
            <v>Investments Govt Securities</v>
          </cell>
        </row>
      </sheetData>
      <sheetData sheetId="1288">
        <row r="34">
          <cell r="A34" t="str">
            <v>Investments Govt Securities</v>
          </cell>
        </row>
      </sheetData>
      <sheetData sheetId="1289">
        <row r="34">
          <cell r="A34" t="str">
            <v>Investments Govt Securities</v>
          </cell>
        </row>
      </sheetData>
      <sheetData sheetId="1290">
        <row r="34">
          <cell r="A34" t="str">
            <v>Investments Govt Securities</v>
          </cell>
        </row>
      </sheetData>
      <sheetData sheetId="1291">
        <row r="34">
          <cell r="A34" t="str">
            <v>Investments Govt Securities</v>
          </cell>
        </row>
      </sheetData>
      <sheetData sheetId="1292">
        <row r="34">
          <cell r="A34" t="str">
            <v>Investments Govt Securities</v>
          </cell>
        </row>
      </sheetData>
      <sheetData sheetId="1293">
        <row r="34">
          <cell r="A34" t="str">
            <v>Investments Govt Securities</v>
          </cell>
        </row>
      </sheetData>
      <sheetData sheetId="1294">
        <row r="34">
          <cell r="A34" t="str">
            <v>Investments Govt Securities</v>
          </cell>
        </row>
      </sheetData>
      <sheetData sheetId="1295">
        <row r="34">
          <cell r="A34" t="str">
            <v>Investments Govt Securities</v>
          </cell>
        </row>
      </sheetData>
      <sheetData sheetId="1296">
        <row r="34">
          <cell r="A34" t="str">
            <v>Investments Govt Securities</v>
          </cell>
        </row>
      </sheetData>
      <sheetData sheetId="1297">
        <row r="34">
          <cell r="A34" t="str">
            <v>Investments Govt Securities</v>
          </cell>
        </row>
      </sheetData>
      <sheetData sheetId="1298">
        <row r="34">
          <cell r="A34" t="str">
            <v>Investments Govt Securities</v>
          </cell>
        </row>
      </sheetData>
      <sheetData sheetId="1299">
        <row r="34">
          <cell r="A34" t="str">
            <v>Investments Govt Securities</v>
          </cell>
        </row>
      </sheetData>
      <sheetData sheetId="1300">
        <row r="34">
          <cell r="A34" t="str">
            <v>Investments Govt Securities</v>
          </cell>
        </row>
      </sheetData>
      <sheetData sheetId="1301">
        <row r="34">
          <cell r="A34" t="str">
            <v>Investments Govt Securities</v>
          </cell>
        </row>
      </sheetData>
      <sheetData sheetId="1302">
        <row r="34">
          <cell r="A34" t="str">
            <v>Investments Govt Securities</v>
          </cell>
        </row>
      </sheetData>
      <sheetData sheetId="1303">
        <row r="34">
          <cell r="A34" t="str">
            <v>Investments Govt Securities</v>
          </cell>
        </row>
      </sheetData>
      <sheetData sheetId="1304">
        <row r="34">
          <cell r="A34" t="str">
            <v>Investments Govt Securities</v>
          </cell>
        </row>
      </sheetData>
      <sheetData sheetId="1305">
        <row r="34">
          <cell r="A34" t="str">
            <v>Investments Govt Securities</v>
          </cell>
        </row>
      </sheetData>
      <sheetData sheetId="1306">
        <row r="34">
          <cell r="A34" t="str">
            <v>Investments Govt Securities</v>
          </cell>
        </row>
      </sheetData>
      <sheetData sheetId="1307">
        <row r="34">
          <cell r="A34" t="str">
            <v>Investments Govt Securities</v>
          </cell>
        </row>
      </sheetData>
      <sheetData sheetId="1308">
        <row r="34">
          <cell r="A34" t="str">
            <v>Investments Govt Securities</v>
          </cell>
        </row>
      </sheetData>
      <sheetData sheetId="1309">
        <row r="34">
          <cell r="A34" t="str">
            <v>Investments Govt Securities</v>
          </cell>
        </row>
      </sheetData>
      <sheetData sheetId="1310">
        <row r="34">
          <cell r="A34" t="str">
            <v>Investments Govt Securities</v>
          </cell>
        </row>
      </sheetData>
      <sheetData sheetId="1311">
        <row r="34">
          <cell r="A34" t="str">
            <v>Investments Govt Securities</v>
          </cell>
        </row>
      </sheetData>
      <sheetData sheetId="1312">
        <row r="34">
          <cell r="A34" t="str">
            <v>Investments Govt Securities</v>
          </cell>
        </row>
      </sheetData>
      <sheetData sheetId="1313">
        <row r="34">
          <cell r="A34" t="str">
            <v>Investments Govt Securities</v>
          </cell>
        </row>
      </sheetData>
      <sheetData sheetId="1314">
        <row r="34">
          <cell r="A34" t="str">
            <v>Investments Govt Securities</v>
          </cell>
        </row>
      </sheetData>
      <sheetData sheetId="1315">
        <row r="34">
          <cell r="A34" t="str">
            <v>Investments Govt Securities</v>
          </cell>
        </row>
      </sheetData>
      <sheetData sheetId="1316">
        <row r="34">
          <cell r="A34" t="str">
            <v>Investments Govt Securities</v>
          </cell>
        </row>
      </sheetData>
      <sheetData sheetId="1317">
        <row r="34">
          <cell r="A34" t="str">
            <v>Investments Govt Securities</v>
          </cell>
        </row>
      </sheetData>
      <sheetData sheetId="1318">
        <row r="34">
          <cell r="A34" t="str">
            <v>Investments Govt Securities</v>
          </cell>
        </row>
      </sheetData>
      <sheetData sheetId="1319">
        <row r="34">
          <cell r="A34" t="str">
            <v>Investments Govt Securities</v>
          </cell>
        </row>
      </sheetData>
      <sheetData sheetId="1320">
        <row r="34">
          <cell r="A34" t="str">
            <v>Investments Govt Securities</v>
          </cell>
        </row>
      </sheetData>
      <sheetData sheetId="1321">
        <row r="34">
          <cell r="A34" t="str">
            <v>Investments Govt Securities</v>
          </cell>
        </row>
      </sheetData>
      <sheetData sheetId="1322">
        <row r="34">
          <cell r="A34" t="str">
            <v>Investments Govt Securities</v>
          </cell>
        </row>
      </sheetData>
      <sheetData sheetId="1323">
        <row r="34">
          <cell r="A34" t="str">
            <v>Investments Govt Securities</v>
          </cell>
        </row>
      </sheetData>
      <sheetData sheetId="1324">
        <row r="34">
          <cell r="A34" t="str">
            <v>Investments Govt Securities</v>
          </cell>
        </row>
      </sheetData>
      <sheetData sheetId="1325">
        <row r="34">
          <cell r="A34" t="str">
            <v>Investments Govt Securities</v>
          </cell>
        </row>
      </sheetData>
      <sheetData sheetId="1326">
        <row r="34">
          <cell r="A34" t="str">
            <v>Investments Govt Securities</v>
          </cell>
        </row>
      </sheetData>
      <sheetData sheetId="1327">
        <row r="34">
          <cell r="A34" t="str">
            <v>Investments Govt Securities</v>
          </cell>
        </row>
      </sheetData>
      <sheetData sheetId="1328">
        <row r="34">
          <cell r="A34" t="str">
            <v>Investments Govt Securities</v>
          </cell>
        </row>
      </sheetData>
      <sheetData sheetId="1329">
        <row r="34">
          <cell r="A34" t="str">
            <v>Investments Govt Securities</v>
          </cell>
        </row>
      </sheetData>
      <sheetData sheetId="1330">
        <row r="34">
          <cell r="A34" t="str">
            <v>Investments Govt Securities</v>
          </cell>
        </row>
      </sheetData>
      <sheetData sheetId="1331">
        <row r="34">
          <cell r="A34" t="str">
            <v>Investments Govt Securities</v>
          </cell>
        </row>
      </sheetData>
      <sheetData sheetId="1332">
        <row r="34">
          <cell r="A34" t="str">
            <v>Investments Govt Securities</v>
          </cell>
        </row>
      </sheetData>
      <sheetData sheetId="1333">
        <row r="34">
          <cell r="A34" t="str">
            <v>Investments Govt Securities</v>
          </cell>
        </row>
      </sheetData>
      <sheetData sheetId="1334">
        <row r="34">
          <cell r="A34" t="str">
            <v>Investments Govt Securities</v>
          </cell>
        </row>
      </sheetData>
      <sheetData sheetId="1335">
        <row r="34">
          <cell r="A34" t="str">
            <v>Investments Govt Securities</v>
          </cell>
        </row>
      </sheetData>
      <sheetData sheetId="1336">
        <row r="34">
          <cell r="A34" t="str">
            <v>Investments Govt Securities</v>
          </cell>
        </row>
      </sheetData>
      <sheetData sheetId="1337">
        <row r="34">
          <cell r="A34" t="str">
            <v>Investments Govt Securities</v>
          </cell>
        </row>
      </sheetData>
      <sheetData sheetId="1338">
        <row r="34">
          <cell r="A34" t="str">
            <v>Investments Govt Securities</v>
          </cell>
        </row>
      </sheetData>
      <sheetData sheetId="1339">
        <row r="34">
          <cell r="A34" t="str">
            <v>Investments Govt Securities</v>
          </cell>
        </row>
      </sheetData>
      <sheetData sheetId="1340">
        <row r="34">
          <cell r="A34" t="str">
            <v>Investments Govt Securities</v>
          </cell>
        </row>
      </sheetData>
      <sheetData sheetId="1341">
        <row r="34">
          <cell r="A34" t="str">
            <v>Investments Govt Securities</v>
          </cell>
        </row>
      </sheetData>
      <sheetData sheetId="1342">
        <row r="34">
          <cell r="A34" t="str">
            <v>Investments Govt Securities</v>
          </cell>
        </row>
      </sheetData>
      <sheetData sheetId="1343">
        <row r="34">
          <cell r="A34" t="str">
            <v>Investments Govt Securities</v>
          </cell>
        </row>
      </sheetData>
      <sheetData sheetId="1344">
        <row r="34">
          <cell r="A34" t="str">
            <v>Investments Govt Securities</v>
          </cell>
        </row>
      </sheetData>
      <sheetData sheetId="1345">
        <row r="34">
          <cell r="A34" t="str">
            <v>Investments Govt Securities</v>
          </cell>
        </row>
      </sheetData>
      <sheetData sheetId="1346">
        <row r="34">
          <cell r="A34" t="str">
            <v>Investments Govt Securities</v>
          </cell>
        </row>
      </sheetData>
      <sheetData sheetId="1347">
        <row r="34">
          <cell r="A34" t="str">
            <v>Investments Govt Securities</v>
          </cell>
        </row>
      </sheetData>
      <sheetData sheetId="1348">
        <row r="34">
          <cell r="A34" t="str">
            <v>Investments Govt Securities</v>
          </cell>
        </row>
      </sheetData>
      <sheetData sheetId="1349">
        <row r="34">
          <cell r="A34" t="str">
            <v>Investments Govt Securities</v>
          </cell>
        </row>
      </sheetData>
      <sheetData sheetId="1350">
        <row r="34">
          <cell r="A34" t="str">
            <v>Investments Govt Securities</v>
          </cell>
        </row>
      </sheetData>
      <sheetData sheetId="1351">
        <row r="34">
          <cell r="A34" t="str">
            <v>Investments Govt Securities</v>
          </cell>
        </row>
      </sheetData>
      <sheetData sheetId="1352">
        <row r="34">
          <cell r="A34" t="str">
            <v>Investments Govt Securities</v>
          </cell>
        </row>
      </sheetData>
      <sheetData sheetId="1353">
        <row r="34">
          <cell r="A34" t="str">
            <v>Investments Govt Securities</v>
          </cell>
        </row>
      </sheetData>
      <sheetData sheetId="1354">
        <row r="34">
          <cell r="A34" t="str">
            <v>Investments Govt Securities</v>
          </cell>
        </row>
      </sheetData>
      <sheetData sheetId="1355">
        <row r="34">
          <cell r="A34" t="str">
            <v>Investments Govt Securities</v>
          </cell>
        </row>
      </sheetData>
      <sheetData sheetId="1356">
        <row r="34">
          <cell r="A34" t="str">
            <v>Investments Govt Securities</v>
          </cell>
        </row>
      </sheetData>
      <sheetData sheetId="1357">
        <row r="34">
          <cell r="A34" t="str">
            <v>Investments Govt Securities</v>
          </cell>
        </row>
      </sheetData>
      <sheetData sheetId="1358">
        <row r="34">
          <cell r="A34" t="str">
            <v>Investments Govt Securities</v>
          </cell>
        </row>
      </sheetData>
      <sheetData sheetId="1359">
        <row r="34">
          <cell r="A34" t="str">
            <v>Investments Govt Securities</v>
          </cell>
        </row>
      </sheetData>
      <sheetData sheetId="1360">
        <row r="34">
          <cell r="A34" t="str">
            <v>Investments Govt Securities</v>
          </cell>
        </row>
      </sheetData>
      <sheetData sheetId="1361">
        <row r="34">
          <cell r="A34" t="str">
            <v>Investments Govt Securities</v>
          </cell>
        </row>
      </sheetData>
      <sheetData sheetId="1362">
        <row r="34">
          <cell r="A34" t="str">
            <v>Investments Govt Securities</v>
          </cell>
        </row>
      </sheetData>
      <sheetData sheetId="1363">
        <row r="34">
          <cell r="A34" t="str">
            <v>Investments Govt Securities</v>
          </cell>
        </row>
      </sheetData>
      <sheetData sheetId="1364">
        <row r="34">
          <cell r="A34" t="str">
            <v>Investments Govt Securities</v>
          </cell>
        </row>
      </sheetData>
      <sheetData sheetId="1365">
        <row r="34">
          <cell r="A34" t="str">
            <v>Investments Govt Securities</v>
          </cell>
        </row>
      </sheetData>
      <sheetData sheetId="1366">
        <row r="34">
          <cell r="A34" t="str">
            <v>Investments Govt Securities</v>
          </cell>
        </row>
      </sheetData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>
        <row r="34">
          <cell r="A34" t="str">
            <v>Investments Govt Securities</v>
          </cell>
        </row>
      </sheetData>
      <sheetData sheetId="1397">
        <row r="34">
          <cell r="A34" t="str">
            <v>Investments Govt Securities</v>
          </cell>
        </row>
      </sheetData>
      <sheetData sheetId="1398">
        <row r="34">
          <cell r="A34" t="str">
            <v>Investments Govt Securities</v>
          </cell>
        </row>
      </sheetData>
      <sheetData sheetId="1399">
        <row r="34">
          <cell r="A34" t="str">
            <v>Investments Govt Securities</v>
          </cell>
        </row>
      </sheetData>
      <sheetData sheetId="1400">
        <row r="34">
          <cell r="A34" t="str">
            <v>Investments Govt Securities</v>
          </cell>
        </row>
      </sheetData>
      <sheetData sheetId="1401">
        <row r="34">
          <cell r="A34" t="str">
            <v>Investments Govt Securities</v>
          </cell>
        </row>
      </sheetData>
      <sheetData sheetId="1402">
        <row r="34">
          <cell r="A34" t="str">
            <v>Investments Govt Securities</v>
          </cell>
        </row>
      </sheetData>
      <sheetData sheetId="1403">
        <row r="34">
          <cell r="A34" t="str">
            <v>Investments Govt Securities</v>
          </cell>
        </row>
      </sheetData>
      <sheetData sheetId="1404">
        <row r="34">
          <cell r="A34" t="str">
            <v>Investments Govt Securities</v>
          </cell>
        </row>
      </sheetData>
      <sheetData sheetId="1405">
        <row r="34">
          <cell r="A34" t="str">
            <v>Investments Govt Securities</v>
          </cell>
        </row>
      </sheetData>
      <sheetData sheetId="1406">
        <row r="34">
          <cell r="A34" t="str">
            <v>Investments Govt Securities</v>
          </cell>
        </row>
      </sheetData>
      <sheetData sheetId="1407">
        <row r="34">
          <cell r="A34" t="str">
            <v>Investments Govt Securities</v>
          </cell>
        </row>
      </sheetData>
      <sheetData sheetId="1408">
        <row r="34">
          <cell r="A34" t="str">
            <v>Investments Govt Securities</v>
          </cell>
        </row>
      </sheetData>
      <sheetData sheetId="1409">
        <row r="34">
          <cell r="A34" t="str">
            <v>Investments Govt Securities</v>
          </cell>
        </row>
      </sheetData>
      <sheetData sheetId="1410">
        <row r="34">
          <cell r="A34" t="str">
            <v>Investments Govt Securities</v>
          </cell>
        </row>
      </sheetData>
      <sheetData sheetId="1411">
        <row r="34">
          <cell r="A34" t="str">
            <v>Investments Govt Securities</v>
          </cell>
        </row>
      </sheetData>
      <sheetData sheetId="1412">
        <row r="34">
          <cell r="A34" t="str">
            <v>Investments Govt Securities</v>
          </cell>
        </row>
      </sheetData>
      <sheetData sheetId="1413">
        <row r="34">
          <cell r="A34" t="str">
            <v>Investments Govt Securities</v>
          </cell>
        </row>
      </sheetData>
      <sheetData sheetId="1414">
        <row r="34">
          <cell r="A34" t="str">
            <v>Investments Govt Securities</v>
          </cell>
        </row>
      </sheetData>
      <sheetData sheetId="1415">
        <row r="34">
          <cell r="A34" t="str">
            <v>Investments Govt Securities</v>
          </cell>
        </row>
      </sheetData>
      <sheetData sheetId="1416">
        <row r="34">
          <cell r="A34" t="str">
            <v>Investments Govt Securities</v>
          </cell>
        </row>
      </sheetData>
      <sheetData sheetId="1417">
        <row r="34">
          <cell r="A34" t="str">
            <v>Investments Govt Securities</v>
          </cell>
        </row>
      </sheetData>
      <sheetData sheetId="1418">
        <row r="34">
          <cell r="A34" t="str">
            <v>Investments Govt Securities</v>
          </cell>
        </row>
      </sheetData>
      <sheetData sheetId="1419">
        <row r="34">
          <cell r="A34" t="str">
            <v>Investments Govt Securities</v>
          </cell>
        </row>
      </sheetData>
      <sheetData sheetId="1420">
        <row r="34">
          <cell r="A34" t="str">
            <v>Investments Govt Securities</v>
          </cell>
        </row>
      </sheetData>
      <sheetData sheetId="1421">
        <row r="34">
          <cell r="A34" t="str">
            <v>Investments Govt Securities</v>
          </cell>
        </row>
      </sheetData>
      <sheetData sheetId="1422">
        <row r="34">
          <cell r="A34" t="str">
            <v>Investments Govt Securities</v>
          </cell>
        </row>
      </sheetData>
      <sheetData sheetId="1423">
        <row r="34">
          <cell r="A34" t="str">
            <v>Investments Govt Securities</v>
          </cell>
        </row>
      </sheetData>
      <sheetData sheetId="1424">
        <row r="34">
          <cell r="A34" t="str">
            <v>Investments Govt Securities</v>
          </cell>
        </row>
      </sheetData>
      <sheetData sheetId="1425">
        <row r="34">
          <cell r="A34" t="str">
            <v>Investments Govt Securities</v>
          </cell>
        </row>
      </sheetData>
      <sheetData sheetId="1426">
        <row r="34">
          <cell r="A34" t="str">
            <v>Investments Govt Securities</v>
          </cell>
        </row>
      </sheetData>
      <sheetData sheetId="1427">
        <row r="34">
          <cell r="A34" t="str">
            <v>Investments Govt Securities</v>
          </cell>
        </row>
      </sheetData>
      <sheetData sheetId="1428">
        <row r="34">
          <cell r="A34" t="str">
            <v>Investments Govt Securities</v>
          </cell>
        </row>
      </sheetData>
      <sheetData sheetId="1429">
        <row r="34">
          <cell r="A34" t="str">
            <v>Investments Govt Securities</v>
          </cell>
        </row>
      </sheetData>
      <sheetData sheetId="1430">
        <row r="34">
          <cell r="A34" t="str">
            <v>Investments Govt Securities</v>
          </cell>
        </row>
      </sheetData>
      <sheetData sheetId="1431">
        <row r="34">
          <cell r="A34" t="str">
            <v>Investments Govt Securities</v>
          </cell>
        </row>
      </sheetData>
      <sheetData sheetId="1432">
        <row r="34">
          <cell r="A34" t="str">
            <v>Investments Govt Securities</v>
          </cell>
        </row>
      </sheetData>
      <sheetData sheetId="1433">
        <row r="34">
          <cell r="A34" t="str">
            <v>Investments Govt Securities</v>
          </cell>
        </row>
      </sheetData>
      <sheetData sheetId="1434">
        <row r="34">
          <cell r="A34" t="str">
            <v>Investments Govt Securities</v>
          </cell>
        </row>
      </sheetData>
      <sheetData sheetId="1435">
        <row r="34">
          <cell r="A34" t="str">
            <v>Investments Govt Securities</v>
          </cell>
        </row>
      </sheetData>
      <sheetData sheetId="1436">
        <row r="34">
          <cell r="A34" t="str">
            <v>Investments Govt Securities</v>
          </cell>
        </row>
      </sheetData>
      <sheetData sheetId="1437">
        <row r="34">
          <cell r="A34" t="str">
            <v>Investments Govt Securities</v>
          </cell>
        </row>
      </sheetData>
      <sheetData sheetId="1438">
        <row r="34">
          <cell r="A34" t="str">
            <v>Investments Govt Securities</v>
          </cell>
        </row>
      </sheetData>
      <sheetData sheetId="1439">
        <row r="34">
          <cell r="A34" t="str">
            <v>Investments Govt Securities</v>
          </cell>
        </row>
      </sheetData>
      <sheetData sheetId="1440">
        <row r="34">
          <cell r="A34" t="str">
            <v>Investments Govt Securities</v>
          </cell>
        </row>
      </sheetData>
      <sheetData sheetId="1441">
        <row r="34">
          <cell r="A34" t="str">
            <v>Investments Govt Securities</v>
          </cell>
        </row>
      </sheetData>
      <sheetData sheetId="1442">
        <row r="34">
          <cell r="A34" t="str">
            <v>Investments Govt Securities</v>
          </cell>
        </row>
      </sheetData>
      <sheetData sheetId="1443">
        <row r="34">
          <cell r="A34" t="str">
            <v>Investments Govt Securities</v>
          </cell>
        </row>
      </sheetData>
      <sheetData sheetId="1444">
        <row r="34">
          <cell r="A34" t="str">
            <v>Investments Govt Securities</v>
          </cell>
        </row>
      </sheetData>
      <sheetData sheetId="1445">
        <row r="34">
          <cell r="A34" t="str">
            <v>Investments Govt Securities</v>
          </cell>
        </row>
      </sheetData>
      <sheetData sheetId="1446">
        <row r="34">
          <cell r="A34" t="str">
            <v>Investments Govt Securities</v>
          </cell>
        </row>
      </sheetData>
      <sheetData sheetId="1447">
        <row r="34">
          <cell r="A34" t="str">
            <v>Investments Govt Securities</v>
          </cell>
        </row>
      </sheetData>
      <sheetData sheetId="1448">
        <row r="34">
          <cell r="A34" t="str">
            <v>Investments Govt Securities</v>
          </cell>
        </row>
      </sheetData>
      <sheetData sheetId="1449">
        <row r="34">
          <cell r="A34" t="str">
            <v>Investments Govt Securities</v>
          </cell>
        </row>
      </sheetData>
      <sheetData sheetId="1450">
        <row r="34">
          <cell r="A34" t="str">
            <v>Investments Govt Securities</v>
          </cell>
        </row>
      </sheetData>
      <sheetData sheetId="1451">
        <row r="34">
          <cell r="A34" t="str">
            <v>Investments Govt Securities</v>
          </cell>
        </row>
      </sheetData>
      <sheetData sheetId="1452">
        <row r="34">
          <cell r="A34" t="str">
            <v>Investments Govt Securities</v>
          </cell>
        </row>
      </sheetData>
      <sheetData sheetId="1453">
        <row r="34">
          <cell r="A34" t="str">
            <v>Investments Govt Securities</v>
          </cell>
        </row>
      </sheetData>
      <sheetData sheetId="1454">
        <row r="34">
          <cell r="A34" t="str">
            <v>Investments Govt Securities</v>
          </cell>
        </row>
      </sheetData>
      <sheetData sheetId="1455">
        <row r="34">
          <cell r="A34" t="str">
            <v>Investments Govt Securities</v>
          </cell>
        </row>
      </sheetData>
      <sheetData sheetId="1456">
        <row r="34">
          <cell r="A34" t="str">
            <v>Investments Govt Securities</v>
          </cell>
        </row>
      </sheetData>
      <sheetData sheetId="1457">
        <row r="34">
          <cell r="A34" t="str">
            <v>Investments Govt Securities</v>
          </cell>
        </row>
      </sheetData>
      <sheetData sheetId="1458">
        <row r="34">
          <cell r="A34" t="str">
            <v>Investments Govt Securities</v>
          </cell>
        </row>
      </sheetData>
      <sheetData sheetId="1459">
        <row r="34">
          <cell r="A34" t="str">
            <v>Investments Govt Securities</v>
          </cell>
        </row>
      </sheetData>
      <sheetData sheetId="1460">
        <row r="34">
          <cell r="A34" t="str">
            <v>Investments Govt Securities</v>
          </cell>
        </row>
      </sheetData>
      <sheetData sheetId="1461">
        <row r="34">
          <cell r="A34" t="str">
            <v>Investments Govt Securities</v>
          </cell>
        </row>
      </sheetData>
      <sheetData sheetId="1462">
        <row r="34">
          <cell r="A34" t="str">
            <v>Investments Govt Securities</v>
          </cell>
        </row>
      </sheetData>
      <sheetData sheetId="1463">
        <row r="34">
          <cell r="A34" t="str">
            <v>Investments Govt Securities</v>
          </cell>
        </row>
      </sheetData>
      <sheetData sheetId="1464">
        <row r="34">
          <cell r="A34" t="str">
            <v>Investments Govt Securities</v>
          </cell>
        </row>
      </sheetData>
      <sheetData sheetId="1465">
        <row r="34">
          <cell r="A34" t="str">
            <v>Investments Govt Securities</v>
          </cell>
        </row>
      </sheetData>
      <sheetData sheetId="1466">
        <row r="34">
          <cell r="A34" t="str">
            <v>Investments Govt Securities</v>
          </cell>
        </row>
      </sheetData>
      <sheetData sheetId="1467">
        <row r="34">
          <cell r="A34" t="str">
            <v>Investments Govt Securities</v>
          </cell>
        </row>
      </sheetData>
      <sheetData sheetId="1468">
        <row r="34">
          <cell r="A34" t="str">
            <v>Investments Govt Securities</v>
          </cell>
        </row>
      </sheetData>
      <sheetData sheetId="1469">
        <row r="34">
          <cell r="A34" t="str">
            <v>Investments Govt Securities</v>
          </cell>
        </row>
      </sheetData>
      <sheetData sheetId="1470">
        <row r="34">
          <cell r="A34" t="str">
            <v>Investments Govt Securities</v>
          </cell>
        </row>
      </sheetData>
      <sheetData sheetId="1471">
        <row r="34">
          <cell r="A34" t="str">
            <v>Investments Govt Securities</v>
          </cell>
        </row>
      </sheetData>
      <sheetData sheetId="1472">
        <row r="34">
          <cell r="A34" t="str">
            <v>Investments Govt Securities</v>
          </cell>
        </row>
      </sheetData>
      <sheetData sheetId="1473">
        <row r="34">
          <cell r="A34" t="str">
            <v>Investments Govt Securities</v>
          </cell>
        </row>
      </sheetData>
      <sheetData sheetId="1474">
        <row r="34">
          <cell r="A34" t="str">
            <v>Investments Govt Securities</v>
          </cell>
        </row>
      </sheetData>
      <sheetData sheetId="1475">
        <row r="34">
          <cell r="A34" t="str">
            <v>Investments Govt Securities</v>
          </cell>
        </row>
      </sheetData>
      <sheetData sheetId="1476">
        <row r="34">
          <cell r="A34" t="str">
            <v>Investments Govt Securities</v>
          </cell>
        </row>
      </sheetData>
      <sheetData sheetId="1477">
        <row r="34">
          <cell r="A34" t="str">
            <v>Investments Govt Securities</v>
          </cell>
        </row>
      </sheetData>
      <sheetData sheetId="1478">
        <row r="34">
          <cell r="A34" t="str">
            <v>Investments Govt Securities</v>
          </cell>
        </row>
      </sheetData>
      <sheetData sheetId="1479">
        <row r="34">
          <cell r="A34" t="str">
            <v>Investments Govt Securities</v>
          </cell>
        </row>
      </sheetData>
      <sheetData sheetId="1480">
        <row r="34">
          <cell r="A34" t="str">
            <v>Investments Govt Securities</v>
          </cell>
        </row>
      </sheetData>
      <sheetData sheetId="1481">
        <row r="34">
          <cell r="A34" t="str">
            <v>Investments Govt Securities</v>
          </cell>
        </row>
      </sheetData>
      <sheetData sheetId="1482">
        <row r="34">
          <cell r="A34" t="str">
            <v>Investments Govt Securities</v>
          </cell>
        </row>
      </sheetData>
      <sheetData sheetId="1483">
        <row r="34">
          <cell r="A34" t="str">
            <v>Investments Govt Securities</v>
          </cell>
        </row>
      </sheetData>
      <sheetData sheetId="1484">
        <row r="34">
          <cell r="A34" t="str">
            <v>Investments Govt Securities</v>
          </cell>
        </row>
      </sheetData>
      <sheetData sheetId="1485">
        <row r="34">
          <cell r="A34" t="str">
            <v>Investments Govt Securities</v>
          </cell>
        </row>
      </sheetData>
      <sheetData sheetId="1486">
        <row r="34">
          <cell r="A34" t="str">
            <v>Investments Govt Securities</v>
          </cell>
        </row>
      </sheetData>
      <sheetData sheetId="1487">
        <row r="34">
          <cell r="A34" t="str">
            <v>Investments Govt Securities</v>
          </cell>
        </row>
      </sheetData>
      <sheetData sheetId="1488">
        <row r="34">
          <cell r="A34" t="str">
            <v>Investments Govt Securities</v>
          </cell>
        </row>
      </sheetData>
      <sheetData sheetId="1489">
        <row r="34">
          <cell r="A34" t="str">
            <v>Investments Govt Securities</v>
          </cell>
        </row>
      </sheetData>
      <sheetData sheetId="1490">
        <row r="34">
          <cell r="A34" t="str">
            <v>Investments Govt Securities</v>
          </cell>
        </row>
      </sheetData>
      <sheetData sheetId="1491">
        <row r="34">
          <cell r="A34" t="str">
            <v>Investments Govt Securities</v>
          </cell>
        </row>
      </sheetData>
      <sheetData sheetId="1492">
        <row r="34">
          <cell r="A34" t="str">
            <v>Investments Govt Securities</v>
          </cell>
        </row>
      </sheetData>
      <sheetData sheetId="1493">
        <row r="34">
          <cell r="A34" t="str">
            <v>Investments Govt Securities</v>
          </cell>
        </row>
      </sheetData>
      <sheetData sheetId="1494">
        <row r="34">
          <cell r="A34" t="str">
            <v>Investments Govt Securities</v>
          </cell>
        </row>
      </sheetData>
      <sheetData sheetId="1495">
        <row r="34">
          <cell r="A34" t="str">
            <v>Investments Govt Securities</v>
          </cell>
        </row>
      </sheetData>
      <sheetData sheetId="1496">
        <row r="34">
          <cell r="A34" t="str">
            <v>Investments Govt Securities</v>
          </cell>
        </row>
      </sheetData>
      <sheetData sheetId="1497">
        <row r="34">
          <cell r="A34" t="str">
            <v>Investments Govt Securities</v>
          </cell>
        </row>
      </sheetData>
      <sheetData sheetId="1498">
        <row r="34">
          <cell r="A34" t="str">
            <v>Investments Govt Securities</v>
          </cell>
        </row>
      </sheetData>
      <sheetData sheetId="1499">
        <row r="34">
          <cell r="A34" t="str">
            <v>Investments Govt Securities</v>
          </cell>
        </row>
      </sheetData>
      <sheetData sheetId="1500">
        <row r="34">
          <cell r="A34" t="str">
            <v>Investments Govt Securities</v>
          </cell>
        </row>
      </sheetData>
      <sheetData sheetId="1501">
        <row r="34">
          <cell r="A34" t="str">
            <v>Investments Govt Securities</v>
          </cell>
        </row>
      </sheetData>
      <sheetData sheetId="1502">
        <row r="34">
          <cell r="A34" t="str">
            <v>Investments Govt Securities</v>
          </cell>
        </row>
      </sheetData>
      <sheetData sheetId="1503">
        <row r="34">
          <cell r="A34" t="str">
            <v>Investments Govt Securities</v>
          </cell>
        </row>
      </sheetData>
      <sheetData sheetId="1504">
        <row r="34">
          <cell r="A34" t="str">
            <v>Investments Govt Securities</v>
          </cell>
        </row>
      </sheetData>
      <sheetData sheetId="1505">
        <row r="34">
          <cell r="A34" t="str">
            <v>Investments Govt Securities</v>
          </cell>
        </row>
      </sheetData>
      <sheetData sheetId="1506">
        <row r="34">
          <cell r="A34" t="str">
            <v>Investments Govt Securities</v>
          </cell>
        </row>
      </sheetData>
      <sheetData sheetId="1507">
        <row r="34">
          <cell r="A34" t="str">
            <v>Investments Govt Securities</v>
          </cell>
        </row>
      </sheetData>
      <sheetData sheetId="1508">
        <row r="34">
          <cell r="A34" t="str">
            <v>Investments Govt Securities</v>
          </cell>
        </row>
      </sheetData>
      <sheetData sheetId="1509">
        <row r="34">
          <cell r="A34" t="str">
            <v>Investments Govt Securities</v>
          </cell>
        </row>
      </sheetData>
      <sheetData sheetId="1510">
        <row r="34">
          <cell r="A34" t="str">
            <v>Investments Govt Securities</v>
          </cell>
        </row>
      </sheetData>
      <sheetData sheetId="1511">
        <row r="34">
          <cell r="A34" t="str">
            <v>Investments Govt Securities</v>
          </cell>
        </row>
      </sheetData>
      <sheetData sheetId="1512">
        <row r="34">
          <cell r="A34" t="str">
            <v>Investments Govt Securities</v>
          </cell>
        </row>
      </sheetData>
      <sheetData sheetId="1513">
        <row r="34">
          <cell r="A34" t="str">
            <v>Investments Govt Securities</v>
          </cell>
        </row>
      </sheetData>
      <sheetData sheetId="1514">
        <row r="34">
          <cell r="A34" t="str">
            <v>Investments Govt Securities</v>
          </cell>
        </row>
      </sheetData>
      <sheetData sheetId="1515">
        <row r="34">
          <cell r="A34" t="str">
            <v>Investments Govt Securities</v>
          </cell>
        </row>
      </sheetData>
      <sheetData sheetId="1516">
        <row r="34">
          <cell r="A34" t="str">
            <v>Investments Govt Securities</v>
          </cell>
        </row>
      </sheetData>
      <sheetData sheetId="1517">
        <row r="34">
          <cell r="A34" t="str">
            <v>Investments Govt Securities</v>
          </cell>
        </row>
      </sheetData>
      <sheetData sheetId="1518">
        <row r="34">
          <cell r="A34" t="str">
            <v>Investments Govt Securities</v>
          </cell>
        </row>
      </sheetData>
      <sheetData sheetId="1519">
        <row r="34">
          <cell r="A34" t="str">
            <v>Investments Govt Securities</v>
          </cell>
        </row>
      </sheetData>
      <sheetData sheetId="1520">
        <row r="34">
          <cell r="A34" t="str">
            <v>Investments Govt Securities</v>
          </cell>
        </row>
      </sheetData>
      <sheetData sheetId="1521">
        <row r="34">
          <cell r="A34" t="str">
            <v>Investments Govt Securities</v>
          </cell>
        </row>
      </sheetData>
      <sheetData sheetId="1522">
        <row r="34">
          <cell r="A34" t="str">
            <v>Investments Govt Securities</v>
          </cell>
        </row>
      </sheetData>
      <sheetData sheetId="1523">
        <row r="34">
          <cell r="A34" t="str">
            <v>Investments Govt Securities</v>
          </cell>
        </row>
      </sheetData>
      <sheetData sheetId="1524">
        <row r="34">
          <cell r="A34" t="str">
            <v>Investments Govt Securities</v>
          </cell>
        </row>
      </sheetData>
      <sheetData sheetId="1525">
        <row r="34">
          <cell r="A34" t="str">
            <v>Investments Govt Securities</v>
          </cell>
        </row>
      </sheetData>
      <sheetData sheetId="1526">
        <row r="34">
          <cell r="A34" t="str">
            <v>Investments Govt Securities</v>
          </cell>
        </row>
      </sheetData>
      <sheetData sheetId="1527">
        <row r="34">
          <cell r="A34" t="str">
            <v>Investments Govt Securities</v>
          </cell>
        </row>
      </sheetData>
      <sheetData sheetId="1528">
        <row r="34">
          <cell r="A34" t="str">
            <v>Investments Govt Securities</v>
          </cell>
        </row>
      </sheetData>
      <sheetData sheetId="1529">
        <row r="34">
          <cell r="A34" t="str">
            <v>Investments Govt Securities</v>
          </cell>
        </row>
      </sheetData>
      <sheetData sheetId="1530">
        <row r="34">
          <cell r="A34" t="str">
            <v>Investments Govt Securities</v>
          </cell>
        </row>
      </sheetData>
      <sheetData sheetId="1531">
        <row r="34">
          <cell r="A34" t="str">
            <v>Investments Govt Securities</v>
          </cell>
        </row>
      </sheetData>
      <sheetData sheetId="1532">
        <row r="34">
          <cell r="A34" t="str">
            <v>Investments Govt Securities</v>
          </cell>
        </row>
      </sheetData>
      <sheetData sheetId="1533">
        <row r="34">
          <cell r="A34" t="str">
            <v>Investments Govt Securities</v>
          </cell>
        </row>
      </sheetData>
      <sheetData sheetId="1534">
        <row r="34">
          <cell r="A34" t="str">
            <v>Investments Govt Securities</v>
          </cell>
        </row>
      </sheetData>
      <sheetData sheetId="1535">
        <row r="34">
          <cell r="A34" t="str">
            <v>Investments Govt Securities</v>
          </cell>
        </row>
      </sheetData>
      <sheetData sheetId="1536">
        <row r="34">
          <cell r="A34" t="str">
            <v>Investments Govt Securities</v>
          </cell>
        </row>
      </sheetData>
      <sheetData sheetId="1537">
        <row r="34">
          <cell r="A34" t="str">
            <v>Investments Govt Securities</v>
          </cell>
        </row>
      </sheetData>
      <sheetData sheetId="1538">
        <row r="34">
          <cell r="A34" t="str">
            <v>Investments Govt Securities</v>
          </cell>
        </row>
      </sheetData>
      <sheetData sheetId="1539">
        <row r="34">
          <cell r="A34" t="str">
            <v>Investments Govt Securities</v>
          </cell>
        </row>
      </sheetData>
      <sheetData sheetId="1540">
        <row r="34">
          <cell r="A34" t="str">
            <v>Investments Govt Securities</v>
          </cell>
        </row>
      </sheetData>
      <sheetData sheetId="1541">
        <row r="34">
          <cell r="A34" t="str">
            <v>Investments Govt Securities</v>
          </cell>
        </row>
      </sheetData>
      <sheetData sheetId="1542">
        <row r="34">
          <cell r="A34" t="str">
            <v>Investments Govt Securities</v>
          </cell>
        </row>
      </sheetData>
      <sheetData sheetId="1543">
        <row r="34">
          <cell r="A34" t="str">
            <v>Investments Govt Securities</v>
          </cell>
        </row>
      </sheetData>
      <sheetData sheetId="1544">
        <row r="34">
          <cell r="A34" t="str">
            <v>Investments Govt Securities</v>
          </cell>
        </row>
      </sheetData>
      <sheetData sheetId="1545">
        <row r="34">
          <cell r="A34" t="str">
            <v>Investments Govt Securities</v>
          </cell>
        </row>
      </sheetData>
      <sheetData sheetId="1546">
        <row r="34">
          <cell r="A34" t="str">
            <v>Investments Govt Securities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34">
          <cell r="A34" t="str">
            <v>Investments Govt Securities</v>
          </cell>
        </row>
      </sheetData>
      <sheetData sheetId="1575" refreshError="1"/>
      <sheetData sheetId="1576" refreshError="1"/>
      <sheetData sheetId="1577">
        <row r="34">
          <cell r="A34" t="str">
            <v>Investments Govt Securities</v>
          </cell>
        </row>
      </sheetData>
      <sheetData sheetId="1578">
        <row r="34">
          <cell r="A34" t="str">
            <v>Investments Govt Securities</v>
          </cell>
        </row>
      </sheetData>
      <sheetData sheetId="1579">
        <row r="34">
          <cell r="A34" t="str">
            <v>Investments Govt Securities</v>
          </cell>
        </row>
      </sheetData>
      <sheetData sheetId="1580">
        <row r="34">
          <cell r="A34" t="str">
            <v>Investments Govt Securities</v>
          </cell>
        </row>
      </sheetData>
      <sheetData sheetId="1581">
        <row r="34">
          <cell r="A34" t="str">
            <v>Investments Govt Securities</v>
          </cell>
        </row>
      </sheetData>
      <sheetData sheetId="1582">
        <row r="34">
          <cell r="A34" t="str">
            <v>Investments Govt Securities</v>
          </cell>
        </row>
      </sheetData>
      <sheetData sheetId="1583">
        <row r="34">
          <cell r="A34" t="str">
            <v>Investments Govt Securities</v>
          </cell>
        </row>
      </sheetData>
      <sheetData sheetId="1584">
        <row r="34">
          <cell r="A34" t="str">
            <v>Investments Govt Securities</v>
          </cell>
        </row>
      </sheetData>
      <sheetData sheetId="1585">
        <row r="34">
          <cell r="A34" t="str">
            <v>Investments Govt Securities</v>
          </cell>
        </row>
      </sheetData>
      <sheetData sheetId="1586">
        <row r="34">
          <cell r="A34" t="str">
            <v>Investments Govt Securities</v>
          </cell>
        </row>
      </sheetData>
      <sheetData sheetId="1587">
        <row r="34">
          <cell r="A34" t="str">
            <v>Investments Govt Securities</v>
          </cell>
        </row>
      </sheetData>
      <sheetData sheetId="1588">
        <row r="34">
          <cell r="A34" t="str">
            <v>Investments Govt Securities</v>
          </cell>
        </row>
      </sheetData>
      <sheetData sheetId="1589">
        <row r="34">
          <cell r="A34" t="str">
            <v>Investments Govt Securities</v>
          </cell>
        </row>
      </sheetData>
      <sheetData sheetId="1590">
        <row r="34">
          <cell r="A34" t="str">
            <v>Investments Govt Securities</v>
          </cell>
        </row>
      </sheetData>
      <sheetData sheetId="1591">
        <row r="34">
          <cell r="A34" t="str">
            <v>Investments Govt Securities</v>
          </cell>
        </row>
      </sheetData>
      <sheetData sheetId="1592">
        <row r="34">
          <cell r="A34" t="str">
            <v>Investments Govt Securities</v>
          </cell>
        </row>
      </sheetData>
      <sheetData sheetId="1593">
        <row r="34">
          <cell r="A34" t="str">
            <v>Investments Govt Securities</v>
          </cell>
        </row>
      </sheetData>
      <sheetData sheetId="1594">
        <row r="34">
          <cell r="A34" t="str">
            <v>Investments Govt Securities</v>
          </cell>
        </row>
      </sheetData>
      <sheetData sheetId="1595">
        <row r="34">
          <cell r="A34" t="str">
            <v>Investments Govt Securities</v>
          </cell>
        </row>
      </sheetData>
      <sheetData sheetId="1596">
        <row r="34">
          <cell r="A34" t="str">
            <v>Investments Govt Securities</v>
          </cell>
        </row>
      </sheetData>
      <sheetData sheetId="1597">
        <row r="34">
          <cell r="A34" t="str">
            <v>Investments Govt Securities</v>
          </cell>
        </row>
      </sheetData>
      <sheetData sheetId="1598">
        <row r="34">
          <cell r="A34" t="str">
            <v>Investments Govt Securities</v>
          </cell>
        </row>
      </sheetData>
      <sheetData sheetId="1599">
        <row r="34">
          <cell r="A34" t="str">
            <v>Investments Govt Securities</v>
          </cell>
        </row>
      </sheetData>
      <sheetData sheetId="1600">
        <row r="34">
          <cell r="A34" t="str">
            <v>Investments Govt Securities</v>
          </cell>
        </row>
      </sheetData>
      <sheetData sheetId="1601">
        <row r="34">
          <cell r="A34" t="str">
            <v>Investments Govt Securities</v>
          </cell>
        </row>
      </sheetData>
      <sheetData sheetId="1602">
        <row r="34">
          <cell r="A34" t="str">
            <v>Investments Govt Securities</v>
          </cell>
        </row>
      </sheetData>
      <sheetData sheetId="1603">
        <row r="34">
          <cell r="A34" t="str">
            <v>Investments Govt Securities</v>
          </cell>
        </row>
      </sheetData>
      <sheetData sheetId="1604">
        <row r="34">
          <cell r="A34" t="str">
            <v>Investments Govt Securities</v>
          </cell>
        </row>
      </sheetData>
      <sheetData sheetId="1605">
        <row r="34">
          <cell r="A34" t="str">
            <v>Investments Govt Securities</v>
          </cell>
        </row>
      </sheetData>
      <sheetData sheetId="1606">
        <row r="34">
          <cell r="A34" t="str">
            <v>Investments Govt Securities</v>
          </cell>
        </row>
      </sheetData>
      <sheetData sheetId="1607">
        <row r="34">
          <cell r="A34" t="str">
            <v>Investments Govt Securities</v>
          </cell>
        </row>
      </sheetData>
      <sheetData sheetId="1608">
        <row r="34">
          <cell r="A34" t="str">
            <v>Investments Govt Securities</v>
          </cell>
        </row>
      </sheetData>
      <sheetData sheetId="1609">
        <row r="34">
          <cell r="A34" t="str">
            <v>Investments Govt Securities</v>
          </cell>
        </row>
      </sheetData>
      <sheetData sheetId="1610">
        <row r="34">
          <cell r="A34" t="str">
            <v>Investments Govt Securities</v>
          </cell>
        </row>
      </sheetData>
      <sheetData sheetId="1611">
        <row r="34">
          <cell r="A34" t="str">
            <v>Investments Govt Securities</v>
          </cell>
        </row>
      </sheetData>
      <sheetData sheetId="1612">
        <row r="34">
          <cell r="A34" t="str">
            <v>Investments Govt Securities</v>
          </cell>
        </row>
      </sheetData>
      <sheetData sheetId="1613">
        <row r="34">
          <cell r="A34" t="str">
            <v>Investments Govt Securities</v>
          </cell>
        </row>
      </sheetData>
      <sheetData sheetId="1614">
        <row r="34">
          <cell r="A34" t="str">
            <v>Investments Govt Securities</v>
          </cell>
        </row>
      </sheetData>
      <sheetData sheetId="1615">
        <row r="34">
          <cell r="A34" t="str">
            <v>Investments Govt Securities</v>
          </cell>
        </row>
      </sheetData>
      <sheetData sheetId="1616">
        <row r="34">
          <cell r="A34" t="str">
            <v>Investments Govt Securities</v>
          </cell>
        </row>
      </sheetData>
      <sheetData sheetId="1617">
        <row r="34">
          <cell r="A34" t="str">
            <v>Investments Govt Securities</v>
          </cell>
        </row>
      </sheetData>
      <sheetData sheetId="1618">
        <row r="34">
          <cell r="A34" t="str">
            <v>Investments Govt Securities</v>
          </cell>
        </row>
      </sheetData>
      <sheetData sheetId="1619">
        <row r="34">
          <cell r="A34" t="str">
            <v>Investments Govt Securities</v>
          </cell>
        </row>
      </sheetData>
      <sheetData sheetId="1620">
        <row r="34">
          <cell r="A34" t="str">
            <v>Investments Govt Securities</v>
          </cell>
        </row>
      </sheetData>
      <sheetData sheetId="1621">
        <row r="34">
          <cell r="A34" t="str">
            <v>Investments Govt Securities</v>
          </cell>
        </row>
      </sheetData>
      <sheetData sheetId="1622">
        <row r="34">
          <cell r="A34" t="str">
            <v>Investments Govt Securities</v>
          </cell>
        </row>
      </sheetData>
      <sheetData sheetId="1623">
        <row r="34">
          <cell r="A34" t="str">
            <v>Investments Govt Securities</v>
          </cell>
        </row>
      </sheetData>
      <sheetData sheetId="1624">
        <row r="34">
          <cell r="A34" t="str">
            <v>Investments Govt Securities</v>
          </cell>
        </row>
      </sheetData>
      <sheetData sheetId="1625">
        <row r="34">
          <cell r="A34" t="str">
            <v>Investments Govt Securities</v>
          </cell>
        </row>
      </sheetData>
      <sheetData sheetId="1626">
        <row r="34">
          <cell r="A34" t="str">
            <v>Investments Govt Securities</v>
          </cell>
        </row>
      </sheetData>
      <sheetData sheetId="1627">
        <row r="34">
          <cell r="A34" t="str">
            <v>Investments Govt Securities</v>
          </cell>
        </row>
      </sheetData>
      <sheetData sheetId="1628">
        <row r="34">
          <cell r="A34" t="str">
            <v>Investments Govt Securities</v>
          </cell>
        </row>
      </sheetData>
      <sheetData sheetId="1629">
        <row r="34">
          <cell r="A34" t="str">
            <v>Investments Govt Securities</v>
          </cell>
        </row>
      </sheetData>
      <sheetData sheetId="1630">
        <row r="34">
          <cell r="A34" t="str">
            <v>Investments Govt Securities</v>
          </cell>
        </row>
      </sheetData>
      <sheetData sheetId="1631">
        <row r="34">
          <cell r="A34" t="str">
            <v>Investments Govt Securities</v>
          </cell>
        </row>
      </sheetData>
      <sheetData sheetId="1632">
        <row r="34">
          <cell r="A34" t="str">
            <v>Investments Govt Securities</v>
          </cell>
        </row>
      </sheetData>
      <sheetData sheetId="1633">
        <row r="34">
          <cell r="A34" t="str">
            <v>Investments Govt Securities</v>
          </cell>
        </row>
      </sheetData>
      <sheetData sheetId="1634">
        <row r="34">
          <cell r="A34" t="str">
            <v>Investments Govt Securities</v>
          </cell>
        </row>
      </sheetData>
      <sheetData sheetId="1635">
        <row r="34">
          <cell r="A34" t="str">
            <v>Investments Govt Securities</v>
          </cell>
        </row>
      </sheetData>
      <sheetData sheetId="1636">
        <row r="34">
          <cell r="A34" t="str">
            <v>Investments Govt Securities</v>
          </cell>
        </row>
      </sheetData>
      <sheetData sheetId="1637">
        <row r="34">
          <cell r="A34" t="str">
            <v>Investments Govt Securities</v>
          </cell>
        </row>
      </sheetData>
      <sheetData sheetId="1638">
        <row r="34">
          <cell r="A34" t="str">
            <v>Investments Govt Securities</v>
          </cell>
        </row>
      </sheetData>
      <sheetData sheetId="1639">
        <row r="34">
          <cell r="A34" t="str">
            <v>Investments Govt Securities</v>
          </cell>
        </row>
      </sheetData>
      <sheetData sheetId="1640">
        <row r="34">
          <cell r="A34" t="str">
            <v>Investments Govt Securities</v>
          </cell>
        </row>
      </sheetData>
      <sheetData sheetId="1641">
        <row r="34">
          <cell r="A34" t="str">
            <v>Investments Govt Securities</v>
          </cell>
        </row>
      </sheetData>
      <sheetData sheetId="1642">
        <row r="34">
          <cell r="A34" t="str">
            <v>Investments Govt Securities</v>
          </cell>
        </row>
      </sheetData>
      <sheetData sheetId="1643">
        <row r="34">
          <cell r="A34" t="str">
            <v>Investments Govt Securities</v>
          </cell>
        </row>
      </sheetData>
      <sheetData sheetId="1644">
        <row r="34">
          <cell r="A34" t="str">
            <v>Investments Govt Securities</v>
          </cell>
        </row>
      </sheetData>
      <sheetData sheetId="1645">
        <row r="34">
          <cell r="A34" t="str">
            <v>Investments Govt Securities</v>
          </cell>
        </row>
      </sheetData>
      <sheetData sheetId="1646">
        <row r="34">
          <cell r="A34" t="str">
            <v>Investments Govt Securities</v>
          </cell>
        </row>
      </sheetData>
      <sheetData sheetId="1647">
        <row r="34">
          <cell r="A34" t="str">
            <v>Investments Govt Securities</v>
          </cell>
        </row>
      </sheetData>
      <sheetData sheetId="1648">
        <row r="34">
          <cell r="A34" t="str">
            <v>Investments Govt Securities</v>
          </cell>
        </row>
      </sheetData>
      <sheetData sheetId="1649">
        <row r="34">
          <cell r="A34" t="str">
            <v>Investments Govt Securities</v>
          </cell>
        </row>
      </sheetData>
      <sheetData sheetId="1650">
        <row r="34">
          <cell r="A34" t="str">
            <v>Investments Govt Securities</v>
          </cell>
        </row>
      </sheetData>
      <sheetData sheetId="1651">
        <row r="34">
          <cell r="A34" t="str">
            <v>Investments Govt Securities</v>
          </cell>
        </row>
      </sheetData>
      <sheetData sheetId="1652">
        <row r="34">
          <cell r="A34" t="str">
            <v>Investments Govt Securities</v>
          </cell>
        </row>
      </sheetData>
      <sheetData sheetId="1653">
        <row r="34">
          <cell r="A34" t="str">
            <v>Investments Govt Securities</v>
          </cell>
        </row>
      </sheetData>
      <sheetData sheetId="1654">
        <row r="34">
          <cell r="A34" t="str">
            <v>Investments Govt Securities</v>
          </cell>
        </row>
      </sheetData>
      <sheetData sheetId="1655">
        <row r="34">
          <cell r="A34" t="str">
            <v>Investments Govt Securities</v>
          </cell>
        </row>
      </sheetData>
      <sheetData sheetId="1656">
        <row r="34">
          <cell r="A34" t="str">
            <v>Investments Govt Securities</v>
          </cell>
        </row>
      </sheetData>
      <sheetData sheetId="1657">
        <row r="34">
          <cell r="A34" t="str">
            <v>Investments Govt Securities</v>
          </cell>
        </row>
      </sheetData>
      <sheetData sheetId="1658">
        <row r="34">
          <cell r="A34" t="str">
            <v>Investments Govt Securities</v>
          </cell>
        </row>
      </sheetData>
      <sheetData sheetId="1659">
        <row r="34">
          <cell r="A34" t="str">
            <v>Investments Govt Securities</v>
          </cell>
        </row>
      </sheetData>
      <sheetData sheetId="1660">
        <row r="34">
          <cell r="A34" t="str">
            <v>Investments Govt Securities</v>
          </cell>
        </row>
      </sheetData>
      <sheetData sheetId="1661">
        <row r="34">
          <cell r="A34" t="str">
            <v>Investments Govt Securities</v>
          </cell>
        </row>
      </sheetData>
      <sheetData sheetId="1662">
        <row r="34">
          <cell r="A34" t="str">
            <v>Investments Govt Securities</v>
          </cell>
        </row>
      </sheetData>
      <sheetData sheetId="1663">
        <row r="34">
          <cell r="A34" t="str">
            <v>Investments Govt Securities</v>
          </cell>
        </row>
      </sheetData>
      <sheetData sheetId="1664">
        <row r="34">
          <cell r="A34" t="str">
            <v>Investments Govt Securities</v>
          </cell>
        </row>
      </sheetData>
      <sheetData sheetId="1665">
        <row r="34">
          <cell r="A34" t="str">
            <v>Investments Govt Securities</v>
          </cell>
        </row>
      </sheetData>
      <sheetData sheetId="1666">
        <row r="34">
          <cell r="A34" t="str">
            <v>Investments Govt Securities</v>
          </cell>
        </row>
      </sheetData>
      <sheetData sheetId="1667">
        <row r="34">
          <cell r="A34" t="str">
            <v>Investments Govt Securities</v>
          </cell>
        </row>
      </sheetData>
      <sheetData sheetId="1668">
        <row r="34">
          <cell r="A34" t="str">
            <v>Investments Govt Securities</v>
          </cell>
        </row>
      </sheetData>
      <sheetData sheetId="1669">
        <row r="34">
          <cell r="A34" t="str">
            <v>Investments Govt Securities</v>
          </cell>
        </row>
      </sheetData>
      <sheetData sheetId="1670">
        <row r="34">
          <cell r="A34" t="str">
            <v>Investments Govt Securities</v>
          </cell>
        </row>
      </sheetData>
      <sheetData sheetId="1671">
        <row r="34">
          <cell r="A34" t="str">
            <v>Investments Govt Securities</v>
          </cell>
        </row>
      </sheetData>
      <sheetData sheetId="1672">
        <row r="34">
          <cell r="A34" t="str">
            <v>Investments Govt Securities</v>
          </cell>
        </row>
      </sheetData>
      <sheetData sheetId="1673">
        <row r="34">
          <cell r="A34" t="str">
            <v>Investments Govt Securities</v>
          </cell>
        </row>
      </sheetData>
      <sheetData sheetId="1674">
        <row r="34">
          <cell r="A34" t="str">
            <v>Investments Govt Securities</v>
          </cell>
        </row>
      </sheetData>
      <sheetData sheetId="1675">
        <row r="34">
          <cell r="A34" t="str">
            <v>Investments Govt Securities</v>
          </cell>
        </row>
      </sheetData>
      <sheetData sheetId="1676">
        <row r="34">
          <cell r="A34" t="str">
            <v>Investments Govt Securities</v>
          </cell>
        </row>
      </sheetData>
      <sheetData sheetId="1677">
        <row r="34">
          <cell r="A34" t="str">
            <v>Investments Govt Securities</v>
          </cell>
        </row>
      </sheetData>
      <sheetData sheetId="1678">
        <row r="34">
          <cell r="A34" t="str">
            <v>Investments Govt Securities</v>
          </cell>
        </row>
      </sheetData>
      <sheetData sheetId="1679">
        <row r="34">
          <cell r="A34" t="str">
            <v>Investments Govt Securities</v>
          </cell>
        </row>
      </sheetData>
      <sheetData sheetId="1680">
        <row r="34">
          <cell r="A34" t="str">
            <v>Investments Govt Securities</v>
          </cell>
        </row>
      </sheetData>
      <sheetData sheetId="1681">
        <row r="34">
          <cell r="A34" t="str">
            <v>Investments Govt Securities</v>
          </cell>
        </row>
      </sheetData>
      <sheetData sheetId="1682">
        <row r="34">
          <cell r="A34" t="str">
            <v>Investments Govt Securities</v>
          </cell>
        </row>
      </sheetData>
      <sheetData sheetId="1683">
        <row r="34">
          <cell r="A34" t="str">
            <v>Investments Govt Securities</v>
          </cell>
        </row>
      </sheetData>
      <sheetData sheetId="1684">
        <row r="34">
          <cell r="A34" t="str">
            <v>Investments Govt Securities</v>
          </cell>
        </row>
      </sheetData>
      <sheetData sheetId="1685">
        <row r="34">
          <cell r="A34" t="str">
            <v>Investments Govt Securities</v>
          </cell>
        </row>
      </sheetData>
      <sheetData sheetId="1686">
        <row r="34">
          <cell r="A34" t="str">
            <v>Investments Govt Securities</v>
          </cell>
        </row>
      </sheetData>
      <sheetData sheetId="1687">
        <row r="34">
          <cell r="A34" t="str">
            <v>Investments Govt Securities</v>
          </cell>
        </row>
      </sheetData>
      <sheetData sheetId="1688">
        <row r="34">
          <cell r="A34" t="str">
            <v>Investments Govt Securities</v>
          </cell>
        </row>
      </sheetData>
      <sheetData sheetId="1689">
        <row r="34">
          <cell r="A34" t="str">
            <v>Investments Govt Securities</v>
          </cell>
        </row>
      </sheetData>
      <sheetData sheetId="1690">
        <row r="34">
          <cell r="A34" t="str">
            <v>Investments Govt Securities</v>
          </cell>
        </row>
      </sheetData>
      <sheetData sheetId="1691">
        <row r="34">
          <cell r="A34" t="str">
            <v>Investments Govt Securities</v>
          </cell>
        </row>
      </sheetData>
      <sheetData sheetId="1692">
        <row r="34">
          <cell r="A34" t="str">
            <v>Investments Govt Securities</v>
          </cell>
        </row>
      </sheetData>
      <sheetData sheetId="1693">
        <row r="34">
          <cell r="A34" t="str">
            <v>Investments Govt Securities</v>
          </cell>
        </row>
      </sheetData>
      <sheetData sheetId="1694">
        <row r="34">
          <cell r="A34" t="str">
            <v>Investments Govt Securities</v>
          </cell>
        </row>
      </sheetData>
      <sheetData sheetId="1695">
        <row r="34">
          <cell r="A34" t="str">
            <v>Investments Govt Securities</v>
          </cell>
        </row>
      </sheetData>
      <sheetData sheetId="1696">
        <row r="34">
          <cell r="A34" t="str">
            <v>Investments Govt Securities</v>
          </cell>
        </row>
      </sheetData>
      <sheetData sheetId="1697">
        <row r="34">
          <cell r="A34" t="str">
            <v>Investments Govt Securities</v>
          </cell>
        </row>
      </sheetData>
      <sheetData sheetId="1698">
        <row r="34">
          <cell r="A34" t="str">
            <v>Investments Govt Securities</v>
          </cell>
        </row>
      </sheetData>
      <sheetData sheetId="1699">
        <row r="34">
          <cell r="A34" t="str">
            <v>Investments Govt Securities</v>
          </cell>
        </row>
      </sheetData>
      <sheetData sheetId="1700">
        <row r="34">
          <cell r="A34" t="str">
            <v>Investments Govt Securities</v>
          </cell>
        </row>
      </sheetData>
      <sheetData sheetId="1701">
        <row r="34">
          <cell r="A34" t="str">
            <v>Investments Govt Securities</v>
          </cell>
        </row>
      </sheetData>
      <sheetData sheetId="1702">
        <row r="34">
          <cell r="A34" t="str">
            <v>Investments Govt Securities</v>
          </cell>
        </row>
      </sheetData>
      <sheetData sheetId="1703">
        <row r="34">
          <cell r="A34" t="str">
            <v>Investments Govt Securities</v>
          </cell>
        </row>
      </sheetData>
      <sheetData sheetId="1704">
        <row r="34">
          <cell r="A34" t="str">
            <v>Investments Govt Securities</v>
          </cell>
        </row>
      </sheetData>
      <sheetData sheetId="1705">
        <row r="34">
          <cell r="A34" t="str">
            <v>Investments Govt Securities</v>
          </cell>
        </row>
      </sheetData>
      <sheetData sheetId="1706">
        <row r="34">
          <cell r="A34" t="str">
            <v>Investments Govt Securities</v>
          </cell>
        </row>
      </sheetData>
      <sheetData sheetId="1707">
        <row r="34">
          <cell r="A34" t="str">
            <v>Investments Govt Securities</v>
          </cell>
        </row>
      </sheetData>
      <sheetData sheetId="1708">
        <row r="34">
          <cell r="A34" t="str">
            <v>Investments Govt Securities</v>
          </cell>
        </row>
      </sheetData>
      <sheetData sheetId="1709">
        <row r="34">
          <cell r="A34" t="str">
            <v>Investments Govt Securities</v>
          </cell>
        </row>
      </sheetData>
      <sheetData sheetId="1710">
        <row r="34">
          <cell r="A34" t="str">
            <v>Investments Govt Securities</v>
          </cell>
        </row>
      </sheetData>
      <sheetData sheetId="1711">
        <row r="34">
          <cell r="A34" t="str">
            <v>Investments Govt Securities</v>
          </cell>
        </row>
      </sheetData>
      <sheetData sheetId="1712">
        <row r="34">
          <cell r="A34" t="str">
            <v>Investments Govt Securities</v>
          </cell>
        </row>
      </sheetData>
      <sheetData sheetId="1713">
        <row r="34">
          <cell r="A34" t="str">
            <v>Investments Govt Securities</v>
          </cell>
        </row>
      </sheetData>
      <sheetData sheetId="1714">
        <row r="34">
          <cell r="A34" t="str">
            <v>Investments Govt Securities</v>
          </cell>
        </row>
      </sheetData>
      <sheetData sheetId="1715">
        <row r="34">
          <cell r="A34" t="str">
            <v>Investments Govt Securities</v>
          </cell>
        </row>
      </sheetData>
      <sheetData sheetId="1716">
        <row r="34">
          <cell r="A34" t="str">
            <v>Investments Govt Securities</v>
          </cell>
        </row>
      </sheetData>
      <sheetData sheetId="1717">
        <row r="34">
          <cell r="A34" t="str">
            <v>Investments Govt Securities</v>
          </cell>
        </row>
      </sheetData>
      <sheetData sheetId="1718">
        <row r="34">
          <cell r="A34" t="str">
            <v>Investments Govt Securities</v>
          </cell>
        </row>
      </sheetData>
      <sheetData sheetId="1719">
        <row r="34">
          <cell r="A34" t="str">
            <v>Investments Govt Securities</v>
          </cell>
        </row>
      </sheetData>
      <sheetData sheetId="1720">
        <row r="34">
          <cell r="A34" t="str">
            <v>Investments Govt Securities</v>
          </cell>
        </row>
      </sheetData>
      <sheetData sheetId="1721">
        <row r="34">
          <cell r="A34" t="str">
            <v>Investments Govt Securities</v>
          </cell>
        </row>
      </sheetData>
      <sheetData sheetId="1722">
        <row r="34">
          <cell r="A34" t="str">
            <v>Investments Govt Securities</v>
          </cell>
        </row>
      </sheetData>
      <sheetData sheetId="1723">
        <row r="34">
          <cell r="A34" t="str">
            <v>Investments Govt Securities</v>
          </cell>
        </row>
      </sheetData>
      <sheetData sheetId="1724">
        <row r="34">
          <cell r="A34" t="str">
            <v>Investments Govt Securities</v>
          </cell>
        </row>
      </sheetData>
      <sheetData sheetId="1725" refreshError="1"/>
      <sheetData sheetId="1726">
        <row r="34">
          <cell r="A34" t="str">
            <v>Investments Govt Securities</v>
          </cell>
        </row>
      </sheetData>
      <sheetData sheetId="1727">
        <row r="34">
          <cell r="A34" t="str">
            <v>Investments Govt Securities</v>
          </cell>
        </row>
      </sheetData>
      <sheetData sheetId="1728" refreshError="1"/>
      <sheetData sheetId="1729">
        <row r="34">
          <cell r="A34" t="str">
            <v>Investments Govt Securities</v>
          </cell>
        </row>
      </sheetData>
      <sheetData sheetId="1730">
        <row r="34">
          <cell r="A34" t="str">
            <v>Investments Govt Securities</v>
          </cell>
        </row>
      </sheetData>
      <sheetData sheetId="1731">
        <row r="34">
          <cell r="A34" t="str">
            <v>Investments Govt Securities</v>
          </cell>
        </row>
      </sheetData>
      <sheetData sheetId="1732">
        <row r="34">
          <cell r="A34" t="str">
            <v>Investments Govt Securities</v>
          </cell>
        </row>
      </sheetData>
      <sheetData sheetId="1733">
        <row r="34">
          <cell r="A34" t="str">
            <v>Investments Govt Securities</v>
          </cell>
        </row>
      </sheetData>
      <sheetData sheetId="1734">
        <row r="34">
          <cell r="A34" t="str">
            <v>Investments Govt Securities</v>
          </cell>
        </row>
      </sheetData>
      <sheetData sheetId="1735">
        <row r="34">
          <cell r="A34" t="str">
            <v>Investments Govt Securities</v>
          </cell>
        </row>
      </sheetData>
      <sheetData sheetId="1736">
        <row r="34">
          <cell r="A34" t="str">
            <v>Investments Govt Securities</v>
          </cell>
        </row>
      </sheetData>
      <sheetData sheetId="1737">
        <row r="34">
          <cell r="A34" t="str">
            <v>Investments Govt Securities</v>
          </cell>
        </row>
      </sheetData>
      <sheetData sheetId="1738">
        <row r="34">
          <cell r="A34" t="str">
            <v>Investments Govt Securities</v>
          </cell>
        </row>
      </sheetData>
      <sheetData sheetId="1739">
        <row r="34">
          <cell r="A34" t="str">
            <v>Investments Govt Securities</v>
          </cell>
        </row>
      </sheetData>
      <sheetData sheetId="1740">
        <row r="34">
          <cell r="A34" t="str">
            <v>Investments Govt Securities</v>
          </cell>
        </row>
      </sheetData>
      <sheetData sheetId="1741">
        <row r="34">
          <cell r="A34" t="str">
            <v>Investments Govt Securities</v>
          </cell>
        </row>
      </sheetData>
      <sheetData sheetId="1742">
        <row r="34">
          <cell r="A34" t="str">
            <v>Investments Govt Securities</v>
          </cell>
        </row>
      </sheetData>
      <sheetData sheetId="1743">
        <row r="34">
          <cell r="A34" t="str">
            <v>Investments Govt Securities</v>
          </cell>
        </row>
      </sheetData>
      <sheetData sheetId="1744">
        <row r="34">
          <cell r="A34" t="str">
            <v>Investments Govt Securities</v>
          </cell>
        </row>
      </sheetData>
      <sheetData sheetId="1745" refreshError="1"/>
      <sheetData sheetId="1746">
        <row r="34">
          <cell r="A34" t="str">
            <v>Investments Govt Securities</v>
          </cell>
        </row>
      </sheetData>
      <sheetData sheetId="1747">
        <row r="34">
          <cell r="A34" t="str">
            <v>Investments Govt Securities</v>
          </cell>
        </row>
      </sheetData>
      <sheetData sheetId="1748">
        <row r="34">
          <cell r="A34" t="str">
            <v>Investments Govt Securities</v>
          </cell>
        </row>
      </sheetData>
      <sheetData sheetId="1749">
        <row r="34">
          <cell r="A34" t="str">
            <v>Investments Govt Securities</v>
          </cell>
        </row>
      </sheetData>
      <sheetData sheetId="1750">
        <row r="34">
          <cell r="A34" t="str">
            <v>Investments Govt Securities</v>
          </cell>
        </row>
      </sheetData>
      <sheetData sheetId="1751">
        <row r="34">
          <cell r="A34" t="str">
            <v>Investments Govt Securities</v>
          </cell>
        </row>
      </sheetData>
      <sheetData sheetId="1752">
        <row r="34">
          <cell r="A34" t="str">
            <v>Investments Govt Securities</v>
          </cell>
        </row>
      </sheetData>
      <sheetData sheetId="1753">
        <row r="34">
          <cell r="A34" t="str">
            <v>Investments Govt Securities</v>
          </cell>
        </row>
      </sheetData>
      <sheetData sheetId="1754">
        <row r="34">
          <cell r="A34" t="str">
            <v>Investments Govt Securities</v>
          </cell>
        </row>
      </sheetData>
      <sheetData sheetId="1755">
        <row r="34">
          <cell r="A34" t="str">
            <v>Investments Govt Securities</v>
          </cell>
        </row>
      </sheetData>
      <sheetData sheetId="1756">
        <row r="34">
          <cell r="A34" t="str">
            <v>Investments Govt Securities</v>
          </cell>
        </row>
      </sheetData>
      <sheetData sheetId="1757">
        <row r="34">
          <cell r="A34" t="str">
            <v>Investments Govt Securities</v>
          </cell>
        </row>
      </sheetData>
      <sheetData sheetId="1758">
        <row r="34">
          <cell r="A34" t="str">
            <v>Investments Govt Securities</v>
          </cell>
        </row>
      </sheetData>
      <sheetData sheetId="1759">
        <row r="34">
          <cell r="A34" t="str">
            <v>Investments Govt Securities</v>
          </cell>
        </row>
      </sheetData>
      <sheetData sheetId="1760">
        <row r="34">
          <cell r="A34" t="str">
            <v>Investments Govt Securities</v>
          </cell>
        </row>
      </sheetData>
      <sheetData sheetId="1761">
        <row r="34">
          <cell r="A34" t="str">
            <v>Investments Govt Securities</v>
          </cell>
        </row>
      </sheetData>
      <sheetData sheetId="1762">
        <row r="34">
          <cell r="A34" t="str">
            <v>Investments Govt Securities</v>
          </cell>
        </row>
      </sheetData>
      <sheetData sheetId="1763">
        <row r="34">
          <cell r="A34" t="str">
            <v>Investments Govt Securities</v>
          </cell>
        </row>
      </sheetData>
      <sheetData sheetId="1764">
        <row r="34">
          <cell r="A34" t="str">
            <v>Investments Govt Securities</v>
          </cell>
        </row>
      </sheetData>
      <sheetData sheetId="1765">
        <row r="34">
          <cell r="A34" t="str">
            <v>Investments Govt Securities</v>
          </cell>
        </row>
      </sheetData>
      <sheetData sheetId="1766">
        <row r="34">
          <cell r="A34" t="str">
            <v>Investments Govt Securities</v>
          </cell>
        </row>
      </sheetData>
      <sheetData sheetId="1767">
        <row r="34">
          <cell r="A34" t="str">
            <v>Investments Govt Securities</v>
          </cell>
        </row>
      </sheetData>
      <sheetData sheetId="1768">
        <row r="34">
          <cell r="A34" t="str">
            <v>Investments Govt Securities</v>
          </cell>
        </row>
      </sheetData>
      <sheetData sheetId="1769">
        <row r="34">
          <cell r="A34" t="str">
            <v>Investments Govt Securities</v>
          </cell>
        </row>
      </sheetData>
      <sheetData sheetId="1770">
        <row r="34">
          <cell r="A34" t="str">
            <v>Investments Govt Securities</v>
          </cell>
        </row>
      </sheetData>
      <sheetData sheetId="1771">
        <row r="34">
          <cell r="A34" t="str">
            <v>Investments Govt Securities</v>
          </cell>
        </row>
      </sheetData>
      <sheetData sheetId="1772">
        <row r="34">
          <cell r="A34" t="str">
            <v>Investments Govt Securities</v>
          </cell>
        </row>
      </sheetData>
      <sheetData sheetId="1773">
        <row r="34">
          <cell r="A34" t="str">
            <v>Investments Govt Securities</v>
          </cell>
        </row>
      </sheetData>
      <sheetData sheetId="1774">
        <row r="34">
          <cell r="A34" t="str">
            <v>Investments Govt Securities</v>
          </cell>
        </row>
      </sheetData>
      <sheetData sheetId="1775">
        <row r="34">
          <cell r="A34" t="str">
            <v>Investments Govt Securities</v>
          </cell>
        </row>
      </sheetData>
      <sheetData sheetId="1776">
        <row r="34">
          <cell r="A34" t="str">
            <v>Investments Govt Securities</v>
          </cell>
        </row>
      </sheetData>
      <sheetData sheetId="1777">
        <row r="34">
          <cell r="A34" t="str">
            <v>Investments Govt Securities</v>
          </cell>
        </row>
      </sheetData>
      <sheetData sheetId="1778">
        <row r="34">
          <cell r="A34" t="str">
            <v>Investments Govt Securities</v>
          </cell>
        </row>
      </sheetData>
      <sheetData sheetId="1779">
        <row r="34">
          <cell r="A34" t="str">
            <v>Investments Govt Securities</v>
          </cell>
        </row>
      </sheetData>
      <sheetData sheetId="1780">
        <row r="34">
          <cell r="A34" t="str">
            <v>Investments Govt Securities</v>
          </cell>
        </row>
      </sheetData>
      <sheetData sheetId="1781">
        <row r="34">
          <cell r="A34" t="str">
            <v>Investments Govt Securities</v>
          </cell>
        </row>
      </sheetData>
      <sheetData sheetId="1782">
        <row r="34">
          <cell r="A34" t="str">
            <v>Investments Govt Securities</v>
          </cell>
        </row>
      </sheetData>
      <sheetData sheetId="1783">
        <row r="34">
          <cell r="A34" t="str">
            <v>Investments Govt Securities</v>
          </cell>
        </row>
      </sheetData>
      <sheetData sheetId="1784">
        <row r="34">
          <cell r="A34" t="str">
            <v>Investments Govt Securities</v>
          </cell>
        </row>
      </sheetData>
      <sheetData sheetId="1785">
        <row r="34">
          <cell r="A34" t="str">
            <v>Investments Govt Securities</v>
          </cell>
        </row>
      </sheetData>
      <sheetData sheetId="1786">
        <row r="34">
          <cell r="A34" t="str">
            <v>Investments Govt Securities</v>
          </cell>
        </row>
      </sheetData>
      <sheetData sheetId="1787">
        <row r="34">
          <cell r="A34" t="str">
            <v>Investments Govt Securities</v>
          </cell>
        </row>
      </sheetData>
      <sheetData sheetId="1788">
        <row r="34">
          <cell r="A34" t="str">
            <v>Investments Govt Securities</v>
          </cell>
        </row>
      </sheetData>
      <sheetData sheetId="1789">
        <row r="34">
          <cell r="A34" t="str">
            <v>Investments Govt Securities</v>
          </cell>
        </row>
      </sheetData>
      <sheetData sheetId="1790">
        <row r="34">
          <cell r="A34" t="str">
            <v>Investments Govt Securities</v>
          </cell>
        </row>
      </sheetData>
      <sheetData sheetId="1791">
        <row r="34">
          <cell r="A34" t="str">
            <v>Investments Govt Securities</v>
          </cell>
        </row>
      </sheetData>
      <sheetData sheetId="1792">
        <row r="34">
          <cell r="A34" t="str">
            <v>Investments Govt Securities</v>
          </cell>
        </row>
      </sheetData>
      <sheetData sheetId="1793">
        <row r="34">
          <cell r="A34" t="str">
            <v>Investments Govt Securities</v>
          </cell>
        </row>
      </sheetData>
      <sheetData sheetId="1794">
        <row r="34">
          <cell r="A34" t="str">
            <v>Investments Govt Securities</v>
          </cell>
        </row>
      </sheetData>
      <sheetData sheetId="1795">
        <row r="34">
          <cell r="A34" t="str">
            <v>Investments Govt Securities</v>
          </cell>
        </row>
      </sheetData>
      <sheetData sheetId="1796">
        <row r="34">
          <cell r="A34" t="str">
            <v>Investments Govt Securities</v>
          </cell>
        </row>
      </sheetData>
      <sheetData sheetId="1797">
        <row r="34">
          <cell r="A34" t="str">
            <v>Investments Govt Securities</v>
          </cell>
        </row>
      </sheetData>
      <sheetData sheetId="1798">
        <row r="34">
          <cell r="A34" t="str">
            <v>Investments Govt Securities</v>
          </cell>
        </row>
      </sheetData>
      <sheetData sheetId="1799">
        <row r="34">
          <cell r="A34" t="str">
            <v>Investments Govt Securities</v>
          </cell>
        </row>
      </sheetData>
      <sheetData sheetId="1800">
        <row r="34">
          <cell r="A34" t="str">
            <v>Investments Govt Securities</v>
          </cell>
        </row>
      </sheetData>
      <sheetData sheetId="1801">
        <row r="34">
          <cell r="A34" t="str">
            <v>Investments Govt Securities</v>
          </cell>
        </row>
      </sheetData>
      <sheetData sheetId="1802">
        <row r="34">
          <cell r="A34" t="str">
            <v>Investments Govt Securities</v>
          </cell>
        </row>
      </sheetData>
      <sheetData sheetId="1803">
        <row r="34">
          <cell r="A34" t="str">
            <v>Investments Govt Securities</v>
          </cell>
        </row>
      </sheetData>
      <sheetData sheetId="1804">
        <row r="34">
          <cell r="A34" t="str">
            <v>Investments Govt Securities</v>
          </cell>
        </row>
      </sheetData>
      <sheetData sheetId="1805">
        <row r="34">
          <cell r="A34" t="str">
            <v>Investments Govt Securities</v>
          </cell>
        </row>
      </sheetData>
      <sheetData sheetId="1806">
        <row r="34">
          <cell r="A34" t="str">
            <v>Investments Govt Securities</v>
          </cell>
        </row>
      </sheetData>
      <sheetData sheetId="1807">
        <row r="34">
          <cell r="A34" t="str">
            <v>Investments Govt Securities</v>
          </cell>
        </row>
      </sheetData>
      <sheetData sheetId="1808">
        <row r="34">
          <cell r="A34" t="str">
            <v>Investments Govt Securities</v>
          </cell>
        </row>
      </sheetData>
      <sheetData sheetId="1809">
        <row r="34">
          <cell r="A34" t="str">
            <v>Investments Govt Securities</v>
          </cell>
        </row>
      </sheetData>
      <sheetData sheetId="1810">
        <row r="34">
          <cell r="A34" t="str">
            <v>Investments Govt Securities</v>
          </cell>
        </row>
      </sheetData>
      <sheetData sheetId="1811">
        <row r="34">
          <cell r="A34" t="str">
            <v>Investments Govt Securities</v>
          </cell>
        </row>
      </sheetData>
      <sheetData sheetId="1812">
        <row r="34">
          <cell r="A34" t="str">
            <v>Investments Govt Securities</v>
          </cell>
        </row>
      </sheetData>
      <sheetData sheetId="1813">
        <row r="34">
          <cell r="A34" t="str">
            <v>Investments Govt Securities</v>
          </cell>
        </row>
      </sheetData>
      <sheetData sheetId="1814">
        <row r="34">
          <cell r="A34" t="str">
            <v>Investments Govt Securities</v>
          </cell>
        </row>
      </sheetData>
      <sheetData sheetId="1815">
        <row r="34">
          <cell r="A34" t="str">
            <v>Investments Govt Securities</v>
          </cell>
        </row>
      </sheetData>
      <sheetData sheetId="1816">
        <row r="34">
          <cell r="A34" t="str">
            <v>Investments Govt Securities</v>
          </cell>
        </row>
      </sheetData>
      <sheetData sheetId="1817">
        <row r="34">
          <cell r="A34" t="str">
            <v>Investments Govt Securities</v>
          </cell>
        </row>
      </sheetData>
      <sheetData sheetId="1818">
        <row r="34">
          <cell r="A34" t="str">
            <v>Investments Govt Securities</v>
          </cell>
        </row>
      </sheetData>
      <sheetData sheetId="1819">
        <row r="34">
          <cell r="A34" t="str">
            <v>Investments Govt Securities</v>
          </cell>
        </row>
      </sheetData>
      <sheetData sheetId="1820">
        <row r="34">
          <cell r="A34" t="str">
            <v>Investments Govt Securities</v>
          </cell>
        </row>
      </sheetData>
      <sheetData sheetId="1821">
        <row r="34">
          <cell r="A34" t="str">
            <v>Investments Govt Securities</v>
          </cell>
        </row>
      </sheetData>
      <sheetData sheetId="1822">
        <row r="34">
          <cell r="A34" t="str">
            <v>Investments Govt Securities</v>
          </cell>
        </row>
      </sheetData>
      <sheetData sheetId="1823">
        <row r="34">
          <cell r="A34" t="str">
            <v>Investments Govt Securities</v>
          </cell>
        </row>
      </sheetData>
      <sheetData sheetId="1824">
        <row r="34">
          <cell r="A34" t="str">
            <v>Investments Govt Securities</v>
          </cell>
        </row>
      </sheetData>
      <sheetData sheetId="1825">
        <row r="34">
          <cell r="A34" t="str">
            <v>Investments Govt Securities</v>
          </cell>
        </row>
      </sheetData>
      <sheetData sheetId="1826">
        <row r="34">
          <cell r="A34" t="str">
            <v>Investments Govt Securities</v>
          </cell>
        </row>
      </sheetData>
      <sheetData sheetId="1827">
        <row r="34">
          <cell r="A34" t="str">
            <v>Investments Govt Securities</v>
          </cell>
        </row>
      </sheetData>
      <sheetData sheetId="1828">
        <row r="34">
          <cell r="A34" t="str">
            <v>Investments Govt Securities</v>
          </cell>
        </row>
      </sheetData>
      <sheetData sheetId="1829">
        <row r="34">
          <cell r="A34" t="str">
            <v>Investments Govt Securities</v>
          </cell>
        </row>
      </sheetData>
      <sheetData sheetId="1830">
        <row r="34">
          <cell r="A34" t="str">
            <v>Investments Govt Securities</v>
          </cell>
        </row>
      </sheetData>
      <sheetData sheetId="1831">
        <row r="34">
          <cell r="A34" t="str">
            <v>Investments Govt Securities</v>
          </cell>
        </row>
      </sheetData>
      <sheetData sheetId="1832">
        <row r="34">
          <cell r="A34" t="str">
            <v>Investments Govt Securities</v>
          </cell>
        </row>
      </sheetData>
      <sheetData sheetId="1833">
        <row r="34">
          <cell r="A34" t="str">
            <v>Investments Govt Securities</v>
          </cell>
        </row>
      </sheetData>
      <sheetData sheetId="1834">
        <row r="34">
          <cell r="A34" t="str">
            <v>Investments Govt Securities</v>
          </cell>
        </row>
      </sheetData>
      <sheetData sheetId="1835">
        <row r="34">
          <cell r="A34" t="str">
            <v>Investments Govt Securities</v>
          </cell>
        </row>
      </sheetData>
      <sheetData sheetId="1836">
        <row r="34">
          <cell r="A34" t="str">
            <v>Investments Govt Securities</v>
          </cell>
        </row>
      </sheetData>
      <sheetData sheetId="1837">
        <row r="34">
          <cell r="A34" t="str">
            <v>Investments Govt Securities</v>
          </cell>
        </row>
      </sheetData>
      <sheetData sheetId="1838">
        <row r="34">
          <cell r="A34" t="str">
            <v>Investments Govt Securities</v>
          </cell>
        </row>
      </sheetData>
      <sheetData sheetId="1839">
        <row r="34">
          <cell r="A34" t="str">
            <v>Investments Govt Securities</v>
          </cell>
        </row>
      </sheetData>
      <sheetData sheetId="1840">
        <row r="34">
          <cell r="A34" t="str">
            <v>Investments Govt Securities</v>
          </cell>
        </row>
      </sheetData>
      <sheetData sheetId="1841">
        <row r="34">
          <cell r="A34" t="str">
            <v>Investments Govt Securities</v>
          </cell>
        </row>
      </sheetData>
      <sheetData sheetId="1842">
        <row r="34">
          <cell r="A34" t="str">
            <v>Investments Govt Securities</v>
          </cell>
        </row>
      </sheetData>
      <sheetData sheetId="1843">
        <row r="34">
          <cell r="A34" t="str">
            <v>Investments Govt Securities</v>
          </cell>
        </row>
      </sheetData>
      <sheetData sheetId="1844">
        <row r="34">
          <cell r="A34" t="str">
            <v>Investments Govt Securities</v>
          </cell>
        </row>
      </sheetData>
      <sheetData sheetId="1845">
        <row r="34">
          <cell r="A34" t="str">
            <v>Investments Govt Securities</v>
          </cell>
        </row>
      </sheetData>
      <sheetData sheetId="1846">
        <row r="34">
          <cell r="A34" t="str">
            <v>Investments Govt Securities</v>
          </cell>
        </row>
      </sheetData>
      <sheetData sheetId="1847">
        <row r="34">
          <cell r="A34" t="str">
            <v>Investments Govt Securities</v>
          </cell>
        </row>
      </sheetData>
      <sheetData sheetId="1848">
        <row r="34">
          <cell r="A34" t="str">
            <v>Investments Govt Securities</v>
          </cell>
        </row>
      </sheetData>
      <sheetData sheetId="1849">
        <row r="34">
          <cell r="A34" t="str">
            <v>Investments Govt Securities</v>
          </cell>
        </row>
      </sheetData>
      <sheetData sheetId="1850">
        <row r="34">
          <cell r="A34" t="str">
            <v>Investments Govt Securities</v>
          </cell>
        </row>
      </sheetData>
      <sheetData sheetId="1851">
        <row r="34">
          <cell r="A34" t="str">
            <v>Investments Govt Securities</v>
          </cell>
        </row>
      </sheetData>
      <sheetData sheetId="1852">
        <row r="34">
          <cell r="A34" t="str">
            <v>Investments Govt Securities</v>
          </cell>
        </row>
      </sheetData>
      <sheetData sheetId="1853">
        <row r="34">
          <cell r="A34" t="str">
            <v>Investments Govt Securities</v>
          </cell>
        </row>
      </sheetData>
      <sheetData sheetId="1854">
        <row r="34">
          <cell r="A34" t="str">
            <v>Investments Govt Securities</v>
          </cell>
        </row>
      </sheetData>
      <sheetData sheetId="1855">
        <row r="34">
          <cell r="A34" t="str">
            <v>Investments Govt Securities</v>
          </cell>
        </row>
      </sheetData>
      <sheetData sheetId="1856">
        <row r="34">
          <cell r="A34" t="str">
            <v>Investments Govt Securities</v>
          </cell>
        </row>
      </sheetData>
      <sheetData sheetId="1857">
        <row r="34">
          <cell r="A34" t="str">
            <v>Investments Govt Securities</v>
          </cell>
        </row>
      </sheetData>
      <sheetData sheetId="1858">
        <row r="34">
          <cell r="A34" t="str">
            <v>Investments Govt Securities</v>
          </cell>
        </row>
      </sheetData>
      <sheetData sheetId="1859">
        <row r="34">
          <cell r="A34" t="str">
            <v>Investments Govt Securities</v>
          </cell>
        </row>
      </sheetData>
      <sheetData sheetId="1860">
        <row r="34">
          <cell r="A34" t="str">
            <v>Investments Govt Securities</v>
          </cell>
        </row>
      </sheetData>
      <sheetData sheetId="1861">
        <row r="34">
          <cell r="A34" t="str">
            <v>Investments Govt Securities</v>
          </cell>
        </row>
      </sheetData>
      <sheetData sheetId="1862">
        <row r="34">
          <cell r="A34" t="str">
            <v>Investments Govt Securities</v>
          </cell>
        </row>
      </sheetData>
      <sheetData sheetId="1863">
        <row r="34">
          <cell r="A34" t="str">
            <v>Investments Govt Securities</v>
          </cell>
        </row>
      </sheetData>
      <sheetData sheetId="1864">
        <row r="34">
          <cell r="A34" t="str">
            <v>Investments Govt Securities</v>
          </cell>
        </row>
      </sheetData>
      <sheetData sheetId="1865">
        <row r="34">
          <cell r="A34" t="str">
            <v>Investments Govt Securities</v>
          </cell>
        </row>
      </sheetData>
      <sheetData sheetId="1866">
        <row r="34">
          <cell r="A34" t="str">
            <v>Investments Govt Securities</v>
          </cell>
        </row>
      </sheetData>
      <sheetData sheetId="1867">
        <row r="34">
          <cell r="A34" t="str">
            <v>Investments Govt Securities</v>
          </cell>
        </row>
      </sheetData>
      <sheetData sheetId="1868">
        <row r="34">
          <cell r="A34" t="str">
            <v>Investments Govt Securities</v>
          </cell>
        </row>
      </sheetData>
      <sheetData sheetId="1869">
        <row r="34">
          <cell r="A34" t="str">
            <v>Investments Govt Securities</v>
          </cell>
        </row>
      </sheetData>
      <sheetData sheetId="1870">
        <row r="34">
          <cell r="A34" t="str">
            <v>Investments Govt Securities</v>
          </cell>
        </row>
      </sheetData>
      <sheetData sheetId="1871">
        <row r="34">
          <cell r="A34" t="str">
            <v>Investments Govt Securities</v>
          </cell>
        </row>
      </sheetData>
      <sheetData sheetId="1872">
        <row r="34">
          <cell r="A34" t="str">
            <v>Investments Govt Securities</v>
          </cell>
        </row>
      </sheetData>
      <sheetData sheetId="1873">
        <row r="34">
          <cell r="A34" t="str">
            <v>Investments Govt Securities</v>
          </cell>
        </row>
      </sheetData>
      <sheetData sheetId="1874">
        <row r="34">
          <cell r="A34" t="str">
            <v>Investments Govt Securities</v>
          </cell>
        </row>
      </sheetData>
      <sheetData sheetId="1875">
        <row r="34">
          <cell r="A34" t="str">
            <v>Investments Govt Securities</v>
          </cell>
        </row>
      </sheetData>
      <sheetData sheetId="1876">
        <row r="34">
          <cell r="A34" t="str">
            <v>Investments Govt Securities</v>
          </cell>
        </row>
      </sheetData>
      <sheetData sheetId="1877">
        <row r="34">
          <cell r="A34" t="str">
            <v>Investments Govt Securities</v>
          </cell>
        </row>
      </sheetData>
      <sheetData sheetId="1878">
        <row r="34">
          <cell r="A34" t="str">
            <v>Investments Govt Securities</v>
          </cell>
        </row>
      </sheetData>
      <sheetData sheetId="1879">
        <row r="34">
          <cell r="A34" t="str">
            <v>Investments Govt Securities</v>
          </cell>
        </row>
      </sheetData>
      <sheetData sheetId="1880">
        <row r="34">
          <cell r="A34" t="str">
            <v>Investments Govt Securities</v>
          </cell>
        </row>
      </sheetData>
      <sheetData sheetId="1881">
        <row r="34">
          <cell r="A34" t="str">
            <v>Investments Govt Securities</v>
          </cell>
        </row>
      </sheetData>
      <sheetData sheetId="1882">
        <row r="34">
          <cell r="A34" t="str">
            <v>Investments Govt Securities</v>
          </cell>
        </row>
      </sheetData>
      <sheetData sheetId="1883">
        <row r="34">
          <cell r="A34" t="str">
            <v>Investments Govt Securities</v>
          </cell>
        </row>
      </sheetData>
      <sheetData sheetId="1884">
        <row r="34">
          <cell r="A34" t="str">
            <v>Investments Govt Securities</v>
          </cell>
        </row>
      </sheetData>
      <sheetData sheetId="1885">
        <row r="34">
          <cell r="A34" t="str">
            <v>Investments Govt Securities</v>
          </cell>
        </row>
      </sheetData>
      <sheetData sheetId="1886">
        <row r="34">
          <cell r="A34" t="str">
            <v>Investments Govt Securities</v>
          </cell>
        </row>
      </sheetData>
      <sheetData sheetId="1887">
        <row r="34">
          <cell r="A34" t="str">
            <v>Investments Govt Securities</v>
          </cell>
        </row>
      </sheetData>
      <sheetData sheetId="1888">
        <row r="34">
          <cell r="A34" t="str">
            <v>Investments Govt Securities</v>
          </cell>
        </row>
      </sheetData>
      <sheetData sheetId="1889">
        <row r="34">
          <cell r="A34" t="str">
            <v>Investments Govt Securities</v>
          </cell>
        </row>
      </sheetData>
      <sheetData sheetId="1890">
        <row r="34">
          <cell r="A34" t="str">
            <v>Investments Govt Securities</v>
          </cell>
        </row>
      </sheetData>
      <sheetData sheetId="1891">
        <row r="34">
          <cell r="A34" t="str">
            <v>Investments Govt Securities</v>
          </cell>
        </row>
      </sheetData>
      <sheetData sheetId="1892">
        <row r="34">
          <cell r="A34" t="str">
            <v>Investments Govt Securities</v>
          </cell>
        </row>
      </sheetData>
      <sheetData sheetId="1893">
        <row r="34">
          <cell r="A34" t="str">
            <v>Investments Govt Securities</v>
          </cell>
        </row>
      </sheetData>
      <sheetData sheetId="1894">
        <row r="34">
          <cell r="A34" t="str">
            <v>Investments Govt Securities</v>
          </cell>
        </row>
      </sheetData>
      <sheetData sheetId="1895">
        <row r="34">
          <cell r="A34" t="str">
            <v>Investments Govt Securities</v>
          </cell>
        </row>
      </sheetData>
      <sheetData sheetId="1896">
        <row r="34">
          <cell r="A34" t="str">
            <v>Investments Govt Securities</v>
          </cell>
        </row>
      </sheetData>
      <sheetData sheetId="1897">
        <row r="34">
          <cell r="A34" t="str">
            <v>Investments Govt Securities</v>
          </cell>
        </row>
      </sheetData>
      <sheetData sheetId="1898">
        <row r="34">
          <cell r="A34" t="str">
            <v>Investments Govt Securities</v>
          </cell>
        </row>
      </sheetData>
      <sheetData sheetId="1899">
        <row r="34">
          <cell r="A34" t="str">
            <v>Investments Govt Securities</v>
          </cell>
        </row>
      </sheetData>
      <sheetData sheetId="1900">
        <row r="34">
          <cell r="A34" t="str">
            <v>Investments Govt Securities</v>
          </cell>
        </row>
      </sheetData>
      <sheetData sheetId="1901">
        <row r="34">
          <cell r="A34" t="str">
            <v>Investments Govt Securities</v>
          </cell>
        </row>
      </sheetData>
      <sheetData sheetId="1902">
        <row r="34">
          <cell r="A34" t="str">
            <v>Investments Govt Securities</v>
          </cell>
        </row>
      </sheetData>
      <sheetData sheetId="1903">
        <row r="34">
          <cell r="A34" t="str">
            <v>Investments Govt Securities</v>
          </cell>
        </row>
      </sheetData>
      <sheetData sheetId="1904">
        <row r="34">
          <cell r="A34" t="str">
            <v>Investments Govt Securities</v>
          </cell>
        </row>
      </sheetData>
      <sheetData sheetId="1905">
        <row r="34">
          <cell r="A34" t="str">
            <v>Investments Govt Securities</v>
          </cell>
        </row>
      </sheetData>
      <sheetData sheetId="1906">
        <row r="34">
          <cell r="A34" t="str">
            <v>Investments Govt Securities</v>
          </cell>
        </row>
      </sheetData>
      <sheetData sheetId="1907">
        <row r="34">
          <cell r="A34" t="str">
            <v>Investments Govt Securities</v>
          </cell>
        </row>
      </sheetData>
      <sheetData sheetId="1908">
        <row r="34">
          <cell r="A34" t="str">
            <v>Investments Govt Securities</v>
          </cell>
        </row>
      </sheetData>
      <sheetData sheetId="1909">
        <row r="34">
          <cell r="A34" t="str">
            <v>Investments Govt Securities</v>
          </cell>
        </row>
      </sheetData>
      <sheetData sheetId="1910">
        <row r="34">
          <cell r="A34" t="str">
            <v>Investments Govt Securities</v>
          </cell>
        </row>
      </sheetData>
      <sheetData sheetId="1911">
        <row r="34">
          <cell r="A34" t="str">
            <v>Investments Govt Securities</v>
          </cell>
        </row>
      </sheetData>
      <sheetData sheetId="1912">
        <row r="34">
          <cell r="A34" t="str">
            <v>Investments Govt Securities</v>
          </cell>
        </row>
      </sheetData>
      <sheetData sheetId="1913">
        <row r="34">
          <cell r="A34" t="str">
            <v>Investments Govt Securities</v>
          </cell>
        </row>
      </sheetData>
      <sheetData sheetId="1914">
        <row r="34">
          <cell r="A34" t="str">
            <v>Investments Govt Securities</v>
          </cell>
        </row>
      </sheetData>
      <sheetData sheetId="1915">
        <row r="34">
          <cell r="A34" t="str">
            <v>Investments Govt Securities</v>
          </cell>
        </row>
      </sheetData>
      <sheetData sheetId="1916">
        <row r="34">
          <cell r="A34" t="str">
            <v>Investments Govt Securities</v>
          </cell>
        </row>
      </sheetData>
      <sheetData sheetId="1917">
        <row r="34">
          <cell r="A34" t="str">
            <v>Investments Govt Securities</v>
          </cell>
        </row>
      </sheetData>
      <sheetData sheetId="1918">
        <row r="34">
          <cell r="A34" t="str">
            <v>Investments Govt Securities</v>
          </cell>
        </row>
      </sheetData>
      <sheetData sheetId="1919">
        <row r="34">
          <cell r="A34" t="str">
            <v>Investments Govt Securities</v>
          </cell>
        </row>
      </sheetData>
      <sheetData sheetId="1920">
        <row r="34">
          <cell r="A34" t="str">
            <v>Investments Govt Securities</v>
          </cell>
        </row>
      </sheetData>
      <sheetData sheetId="1921">
        <row r="34">
          <cell r="A34" t="str">
            <v>Investments Govt Securities</v>
          </cell>
        </row>
      </sheetData>
      <sheetData sheetId="1922">
        <row r="34">
          <cell r="A34" t="str">
            <v>Investments Govt Securities</v>
          </cell>
        </row>
      </sheetData>
      <sheetData sheetId="1923">
        <row r="34">
          <cell r="A34" t="str">
            <v>Investments Govt Securities</v>
          </cell>
        </row>
      </sheetData>
      <sheetData sheetId="1924">
        <row r="34">
          <cell r="A34" t="str">
            <v>Investments Govt Securities</v>
          </cell>
        </row>
      </sheetData>
      <sheetData sheetId="1925">
        <row r="34">
          <cell r="A34" t="str">
            <v>Investments Govt Securities</v>
          </cell>
        </row>
      </sheetData>
      <sheetData sheetId="1926">
        <row r="34">
          <cell r="A34" t="str">
            <v>Investments Govt Securities</v>
          </cell>
        </row>
      </sheetData>
      <sheetData sheetId="1927">
        <row r="34">
          <cell r="A34" t="str">
            <v>Investments Govt Securities</v>
          </cell>
        </row>
      </sheetData>
      <sheetData sheetId="1928">
        <row r="34">
          <cell r="A34" t="str">
            <v>Investments Govt Securities</v>
          </cell>
        </row>
      </sheetData>
      <sheetData sheetId="1929">
        <row r="34">
          <cell r="A34" t="str">
            <v>Investments Govt Securities</v>
          </cell>
        </row>
      </sheetData>
      <sheetData sheetId="1930">
        <row r="34">
          <cell r="A34" t="str">
            <v>Investments Govt Securities</v>
          </cell>
        </row>
      </sheetData>
      <sheetData sheetId="1931">
        <row r="34">
          <cell r="A34" t="str">
            <v>Investments Govt Securities</v>
          </cell>
        </row>
      </sheetData>
      <sheetData sheetId="1932">
        <row r="34">
          <cell r="A34" t="str">
            <v>Investments Govt Securities</v>
          </cell>
        </row>
      </sheetData>
      <sheetData sheetId="1933">
        <row r="34">
          <cell r="A34" t="str">
            <v>Investments Govt Securities</v>
          </cell>
        </row>
      </sheetData>
      <sheetData sheetId="1934">
        <row r="34">
          <cell r="A34" t="str">
            <v>Investments Govt Securities</v>
          </cell>
        </row>
      </sheetData>
      <sheetData sheetId="1935">
        <row r="34">
          <cell r="A34" t="str">
            <v>Investments Govt Securities</v>
          </cell>
        </row>
      </sheetData>
      <sheetData sheetId="1936">
        <row r="34">
          <cell r="A34" t="str">
            <v>Investments Govt Securities</v>
          </cell>
        </row>
      </sheetData>
      <sheetData sheetId="1937">
        <row r="34">
          <cell r="A34" t="str">
            <v>Investments Govt Securities</v>
          </cell>
        </row>
      </sheetData>
      <sheetData sheetId="1938">
        <row r="34">
          <cell r="A34" t="str">
            <v>Investments Govt Securities</v>
          </cell>
        </row>
      </sheetData>
      <sheetData sheetId="1939">
        <row r="34">
          <cell r="A34" t="str">
            <v>Investments Govt Securities</v>
          </cell>
        </row>
      </sheetData>
      <sheetData sheetId="1940">
        <row r="34">
          <cell r="A34" t="str">
            <v>Investments Govt Securities</v>
          </cell>
        </row>
      </sheetData>
      <sheetData sheetId="1941">
        <row r="34">
          <cell r="A34" t="str">
            <v>Investments Govt Securities</v>
          </cell>
        </row>
      </sheetData>
      <sheetData sheetId="1942">
        <row r="34">
          <cell r="A34" t="str">
            <v>Investments Govt Securities</v>
          </cell>
        </row>
      </sheetData>
      <sheetData sheetId="1943">
        <row r="34">
          <cell r="A34" t="str">
            <v>Investments Govt Securities</v>
          </cell>
        </row>
      </sheetData>
      <sheetData sheetId="1944">
        <row r="34">
          <cell r="A34" t="str">
            <v>Investments Govt Securities</v>
          </cell>
        </row>
      </sheetData>
      <sheetData sheetId="1945">
        <row r="34">
          <cell r="A34" t="str">
            <v>Investments Govt Securities</v>
          </cell>
        </row>
      </sheetData>
      <sheetData sheetId="1946">
        <row r="34">
          <cell r="A34" t="str">
            <v>Investments Govt Securities</v>
          </cell>
        </row>
      </sheetData>
      <sheetData sheetId="1947">
        <row r="34">
          <cell r="A34" t="str">
            <v>Investments Govt Securities</v>
          </cell>
        </row>
      </sheetData>
      <sheetData sheetId="1948">
        <row r="34">
          <cell r="A34" t="str">
            <v>Investments Govt Securities</v>
          </cell>
        </row>
      </sheetData>
      <sheetData sheetId="1949">
        <row r="34">
          <cell r="A34" t="str">
            <v>Investments Govt Securities</v>
          </cell>
        </row>
      </sheetData>
      <sheetData sheetId="1950">
        <row r="34">
          <cell r="A34" t="str">
            <v>Investments Govt Securities</v>
          </cell>
        </row>
      </sheetData>
      <sheetData sheetId="1951">
        <row r="34">
          <cell r="A34" t="str">
            <v>Investments Govt Securities</v>
          </cell>
        </row>
      </sheetData>
      <sheetData sheetId="1952">
        <row r="34">
          <cell r="A34" t="str">
            <v>Investments Govt Securities</v>
          </cell>
        </row>
      </sheetData>
      <sheetData sheetId="1953">
        <row r="34">
          <cell r="A34" t="str">
            <v>Investments Govt Securities</v>
          </cell>
        </row>
      </sheetData>
      <sheetData sheetId="1954">
        <row r="34">
          <cell r="A34" t="str">
            <v>Investments Govt Securities</v>
          </cell>
        </row>
      </sheetData>
      <sheetData sheetId="1955">
        <row r="34">
          <cell r="A34" t="str">
            <v>Investments Govt Securities</v>
          </cell>
        </row>
      </sheetData>
      <sheetData sheetId="1956">
        <row r="34">
          <cell r="A34" t="str">
            <v>Investments Govt Securities</v>
          </cell>
        </row>
      </sheetData>
      <sheetData sheetId="1957">
        <row r="34">
          <cell r="A34" t="str">
            <v>Investments Govt Securities</v>
          </cell>
        </row>
      </sheetData>
      <sheetData sheetId="1958">
        <row r="34">
          <cell r="A34" t="str">
            <v>Investments Govt Securities</v>
          </cell>
        </row>
      </sheetData>
      <sheetData sheetId="1959">
        <row r="34">
          <cell r="A34" t="str">
            <v>Investments Govt Securities</v>
          </cell>
        </row>
      </sheetData>
      <sheetData sheetId="1960">
        <row r="34">
          <cell r="A34" t="str">
            <v>Investments Govt Securities</v>
          </cell>
        </row>
      </sheetData>
      <sheetData sheetId="1961">
        <row r="34">
          <cell r="A34" t="str">
            <v>Investments Govt Securities</v>
          </cell>
        </row>
      </sheetData>
      <sheetData sheetId="1962">
        <row r="34">
          <cell r="A34" t="str">
            <v>Investments Govt Securities</v>
          </cell>
        </row>
      </sheetData>
      <sheetData sheetId="1963">
        <row r="34">
          <cell r="A34" t="str">
            <v>Investments Govt Securities</v>
          </cell>
        </row>
      </sheetData>
      <sheetData sheetId="1964">
        <row r="34">
          <cell r="A34" t="str">
            <v>Investments Govt Securities</v>
          </cell>
        </row>
      </sheetData>
      <sheetData sheetId="1965">
        <row r="34">
          <cell r="A34" t="str">
            <v>Investments Govt Securities</v>
          </cell>
        </row>
      </sheetData>
      <sheetData sheetId="1966">
        <row r="34">
          <cell r="A34" t="str">
            <v>Investments Govt Securities</v>
          </cell>
        </row>
      </sheetData>
      <sheetData sheetId="1967">
        <row r="34">
          <cell r="A34" t="str">
            <v>Investments Govt Securities</v>
          </cell>
        </row>
      </sheetData>
      <sheetData sheetId="1968">
        <row r="34">
          <cell r="A34" t="str">
            <v>Investments Govt Securities</v>
          </cell>
        </row>
      </sheetData>
      <sheetData sheetId="1969">
        <row r="34">
          <cell r="A34" t="str">
            <v>Investments Govt Securities</v>
          </cell>
        </row>
      </sheetData>
      <sheetData sheetId="1970">
        <row r="34">
          <cell r="A34" t="str">
            <v>Investments Govt Securities</v>
          </cell>
        </row>
      </sheetData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34">
          <cell r="A34" t="str">
            <v>Investments Govt Securities</v>
          </cell>
        </row>
      </sheetData>
      <sheetData sheetId="2053">
        <row r="34">
          <cell r="A34" t="str">
            <v>Investments Govt Securities</v>
          </cell>
        </row>
      </sheetData>
      <sheetData sheetId="2054">
        <row r="34">
          <cell r="A34" t="str">
            <v>Investments Govt Securities</v>
          </cell>
        </row>
      </sheetData>
      <sheetData sheetId="2055">
        <row r="34">
          <cell r="A34" t="str">
            <v>Investments Govt Securities</v>
          </cell>
        </row>
      </sheetData>
      <sheetData sheetId="2056">
        <row r="34">
          <cell r="A34" t="str">
            <v>Investments Govt Securities</v>
          </cell>
        </row>
      </sheetData>
      <sheetData sheetId="2057">
        <row r="34">
          <cell r="A34" t="str">
            <v>Investments Govt Securities</v>
          </cell>
        </row>
      </sheetData>
      <sheetData sheetId="2058">
        <row r="34">
          <cell r="A34" t="str">
            <v>Investments Govt Securities</v>
          </cell>
        </row>
      </sheetData>
      <sheetData sheetId="2059">
        <row r="34">
          <cell r="A34" t="str">
            <v>Investments Govt Securities</v>
          </cell>
        </row>
      </sheetData>
      <sheetData sheetId="2060">
        <row r="34">
          <cell r="A34" t="str">
            <v>Investments Govt Securities</v>
          </cell>
        </row>
      </sheetData>
      <sheetData sheetId="2061">
        <row r="34">
          <cell r="A34" t="str">
            <v>Investments Govt Securities</v>
          </cell>
        </row>
      </sheetData>
      <sheetData sheetId="2062">
        <row r="34">
          <cell r="A34" t="str">
            <v>Investments Govt Securities</v>
          </cell>
        </row>
      </sheetData>
      <sheetData sheetId="2063">
        <row r="34">
          <cell r="A34" t="str">
            <v>Investments Govt Securities</v>
          </cell>
        </row>
      </sheetData>
      <sheetData sheetId="2064">
        <row r="34">
          <cell r="A34" t="str">
            <v>Investments Govt Securities</v>
          </cell>
        </row>
      </sheetData>
      <sheetData sheetId="2065">
        <row r="34">
          <cell r="A34" t="str">
            <v>Investments Govt Securities</v>
          </cell>
        </row>
      </sheetData>
      <sheetData sheetId="2066">
        <row r="34">
          <cell r="A34" t="str">
            <v>Investments Govt Securities</v>
          </cell>
        </row>
      </sheetData>
      <sheetData sheetId="2067">
        <row r="34">
          <cell r="A34" t="str">
            <v>Investments Govt Securities</v>
          </cell>
        </row>
      </sheetData>
      <sheetData sheetId="2068">
        <row r="34">
          <cell r="A34" t="str">
            <v>Investments Govt Securities</v>
          </cell>
        </row>
      </sheetData>
      <sheetData sheetId="2069">
        <row r="34">
          <cell r="A34" t="str">
            <v>Investments Govt Securities</v>
          </cell>
        </row>
      </sheetData>
      <sheetData sheetId="2070">
        <row r="34">
          <cell r="A34" t="str">
            <v>Investments Govt Securities</v>
          </cell>
        </row>
      </sheetData>
      <sheetData sheetId="2071">
        <row r="34">
          <cell r="A34" t="str">
            <v>Investments Govt Securities</v>
          </cell>
        </row>
      </sheetData>
      <sheetData sheetId="2072">
        <row r="34">
          <cell r="A34" t="str">
            <v>Investments Govt Securities</v>
          </cell>
        </row>
      </sheetData>
      <sheetData sheetId="2073">
        <row r="34">
          <cell r="A34" t="str">
            <v>Investments Govt Securities</v>
          </cell>
        </row>
      </sheetData>
      <sheetData sheetId="2074">
        <row r="34">
          <cell r="A34" t="str">
            <v>Investments Govt Securities</v>
          </cell>
        </row>
      </sheetData>
      <sheetData sheetId="2075">
        <row r="34">
          <cell r="A34" t="str">
            <v>Investments Govt Securities</v>
          </cell>
        </row>
      </sheetData>
      <sheetData sheetId="2076">
        <row r="34">
          <cell r="A34" t="str">
            <v>Investments Govt Securities</v>
          </cell>
        </row>
      </sheetData>
      <sheetData sheetId="2077">
        <row r="34">
          <cell r="A34" t="str">
            <v>Investments Govt Securities</v>
          </cell>
        </row>
      </sheetData>
      <sheetData sheetId="2078">
        <row r="34">
          <cell r="A34" t="str">
            <v>Investments Govt Securities</v>
          </cell>
        </row>
      </sheetData>
      <sheetData sheetId="2079">
        <row r="34">
          <cell r="A34" t="str">
            <v>Investments Govt Securities</v>
          </cell>
        </row>
      </sheetData>
      <sheetData sheetId="2080">
        <row r="34">
          <cell r="A34" t="str">
            <v>Investments Govt Securities</v>
          </cell>
        </row>
      </sheetData>
      <sheetData sheetId="2081">
        <row r="34">
          <cell r="A34" t="str">
            <v>Investments Govt Securities</v>
          </cell>
        </row>
      </sheetData>
      <sheetData sheetId="2082">
        <row r="34">
          <cell r="A34" t="str">
            <v>Investments Govt Securities</v>
          </cell>
        </row>
      </sheetData>
      <sheetData sheetId="2083">
        <row r="34">
          <cell r="A34" t="str">
            <v>Investments Govt Securities</v>
          </cell>
        </row>
      </sheetData>
      <sheetData sheetId="2084">
        <row r="34">
          <cell r="A34" t="str">
            <v>Investments Govt Securities</v>
          </cell>
        </row>
      </sheetData>
      <sheetData sheetId="2085">
        <row r="34">
          <cell r="A34" t="str">
            <v>Investments Govt Securities</v>
          </cell>
        </row>
      </sheetData>
      <sheetData sheetId="2086">
        <row r="34">
          <cell r="A34" t="str">
            <v>Investments Govt Securities</v>
          </cell>
        </row>
      </sheetData>
      <sheetData sheetId="2087">
        <row r="34">
          <cell r="A34" t="str">
            <v>Investments Govt Securities</v>
          </cell>
        </row>
      </sheetData>
      <sheetData sheetId="2088">
        <row r="34">
          <cell r="A34" t="str">
            <v>Investments Govt Securities</v>
          </cell>
        </row>
      </sheetData>
      <sheetData sheetId="2089">
        <row r="34">
          <cell r="A34" t="str">
            <v>Investments Govt Securities</v>
          </cell>
        </row>
      </sheetData>
      <sheetData sheetId="2090">
        <row r="34">
          <cell r="A34" t="str">
            <v>Investments Govt Securities</v>
          </cell>
        </row>
      </sheetData>
      <sheetData sheetId="2091">
        <row r="34">
          <cell r="A34" t="str">
            <v>Investments Govt Securities</v>
          </cell>
        </row>
      </sheetData>
      <sheetData sheetId="2092">
        <row r="34">
          <cell r="A34" t="str">
            <v>Investments Govt Securities</v>
          </cell>
        </row>
      </sheetData>
      <sheetData sheetId="2093">
        <row r="34">
          <cell r="A34" t="str">
            <v>Investments Govt Securities</v>
          </cell>
        </row>
      </sheetData>
      <sheetData sheetId="2094">
        <row r="34">
          <cell r="A34" t="str">
            <v>Investments Govt Securities</v>
          </cell>
        </row>
      </sheetData>
      <sheetData sheetId="2095">
        <row r="34">
          <cell r="A34" t="str">
            <v>Investments Govt Securities</v>
          </cell>
        </row>
      </sheetData>
      <sheetData sheetId="2096">
        <row r="34">
          <cell r="A34" t="str">
            <v>Investments Govt Securities</v>
          </cell>
        </row>
      </sheetData>
      <sheetData sheetId="2097">
        <row r="34">
          <cell r="A34" t="str">
            <v>Investments Govt Securities</v>
          </cell>
        </row>
      </sheetData>
      <sheetData sheetId="2098">
        <row r="34">
          <cell r="A34" t="str">
            <v>Investments Govt Securities</v>
          </cell>
        </row>
      </sheetData>
      <sheetData sheetId="2099">
        <row r="34">
          <cell r="A34" t="str">
            <v>Investments Govt Securities</v>
          </cell>
        </row>
      </sheetData>
      <sheetData sheetId="2100">
        <row r="34">
          <cell r="A34" t="str">
            <v>Investments Govt Securities</v>
          </cell>
        </row>
      </sheetData>
      <sheetData sheetId="2101">
        <row r="34">
          <cell r="A34" t="str">
            <v>Investments Govt Securities</v>
          </cell>
        </row>
      </sheetData>
      <sheetData sheetId="2102">
        <row r="34">
          <cell r="A34" t="str">
            <v>Investments Govt Securities</v>
          </cell>
        </row>
      </sheetData>
      <sheetData sheetId="2103">
        <row r="34">
          <cell r="A34" t="str">
            <v>Investments Govt Securities</v>
          </cell>
        </row>
      </sheetData>
      <sheetData sheetId="2104">
        <row r="34">
          <cell r="A34" t="str">
            <v>Investments Govt Securities</v>
          </cell>
        </row>
      </sheetData>
      <sheetData sheetId="2105">
        <row r="34">
          <cell r="A34" t="str">
            <v>Investments Govt Securities</v>
          </cell>
        </row>
      </sheetData>
      <sheetData sheetId="2106">
        <row r="34">
          <cell r="A34" t="str">
            <v>Investments Govt Securities</v>
          </cell>
        </row>
      </sheetData>
      <sheetData sheetId="2107">
        <row r="34">
          <cell r="A34" t="str">
            <v>Investments Govt Securities</v>
          </cell>
        </row>
      </sheetData>
      <sheetData sheetId="2108">
        <row r="34">
          <cell r="A34" t="str">
            <v>Investments Govt Securities</v>
          </cell>
        </row>
      </sheetData>
      <sheetData sheetId="2109">
        <row r="34">
          <cell r="A34" t="str">
            <v>Investments Govt Securities</v>
          </cell>
        </row>
      </sheetData>
      <sheetData sheetId="2110">
        <row r="34">
          <cell r="A34" t="str">
            <v>Investments Govt Securities</v>
          </cell>
        </row>
      </sheetData>
      <sheetData sheetId="2111">
        <row r="34">
          <cell r="A34" t="str">
            <v>Investments Govt Securities</v>
          </cell>
        </row>
      </sheetData>
      <sheetData sheetId="2112">
        <row r="34">
          <cell r="A34" t="str">
            <v>Investments Govt Securities</v>
          </cell>
        </row>
      </sheetData>
      <sheetData sheetId="2113">
        <row r="34">
          <cell r="A34" t="str">
            <v>Investments Govt Securities</v>
          </cell>
        </row>
      </sheetData>
      <sheetData sheetId="2114">
        <row r="34">
          <cell r="A34" t="str">
            <v>Investments Govt Securities</v>
          </cell>
        </row>
      </sheetData>
      <sheetData sheetId="2115">
        <row r="34">
          <cell r="A34" t="str">
            <v>Investments Govt Securities</v>
          </cell>
        </row>
      </sheetData>
      <sheetData sheetId="2116">
        <row r="34">
          <cell r="A34" t="str">
            <v>Investments Govt Securities</v>
          </cell>
        </row>
      </sheetData>
      <sheetData sheetId="2117">
        <row r="34">
          <cell r="A34" t="str">
            <v>Investments Govt Securities</v>
          </cell>
        </row>
      </sheetData>
      <sheetData sheetId="2118">
        <row r="34">
          <cell r="A34" t="str">
            <v>Investments Govt Securities</v>
          </cell>
        </row>
      </sheetData>
      <sheetData sheetId="2119">
        <row r="34">
          <cell r="A34" t="str">
            <v>Investments Govt Securities</v>
          </cell>
        </row>
      </sheetData>
      <sheetData sheetId="2120">
        <row r="34">
          <cell r="A34" t="str">
            <v>Investments Govt Securities</v>
          </cell>
        </row>
      </sheetData>
      <sheetData sheetId="2121">
        <row r="34">
          <cell r="A34" t="str">
            <v>Investments Govt Securities</v>
          </cell>
        </row>
      </sheetData>
      <sheetData sheetId="2122">
        <row r="34">
          <cell r="A34" t="str">
            <v>Investments Govt Securities</v>
          </cell>
        </row>
      </sheetData>
      <sheetData sheetId="2123">
        <row r="34">
          <cell r="A34" t="str">
            <v>Investments Govt Securities</v>
          </cell>
        </row>
      </sheetData>
      <sheetData sheetId="2124">
        <row r="34">
          <cell r="A34" t="str">
            <v>Investments Govt Securities</v>
          </cell>
        </row>
      </sheetData>
      <sheetData sheetId="2125">
        <row r="34">
          <cell r="A34" t="str">
            <v>Investments Govt Securities</v>
          </cell>
        </row>
      </sheetData>
      <sheetData sheetId="2126">
        <row r="34">
          <cell r="A34" t="str">
            <v>Investments Govt Securities</v>
          </cell>
        </row>
      </sheetData>
      <sheetData sheetId="2127">
        <row r="34">
          <cell r="A34" t="str">
            <v>Investments Govt Securities</v>
          </cell>
        </row>
      </sheetData>
      <sheetData sheetId="2128">
        <row r="34">
          <cell r="A34" t="str">
            <v>Investments Govt Securities</v>
          </cell>
        </row>
      </sheetData>
      <sheetData sheetId="2129">
        <row r="34">
          <cell r="A34" t="str">
            <v>Investments Govt Securities</v>
          </cell>
        </row>
      </sheetData>
      <sheetData sheetId="2130">
        <row r="34">
          <cell r="A34" t="str">
            <v>Investments Govt Securities</v>
          </cell>
        </row>
      </sheetData>
      <sheetData sheetId="2131">
        <row r="34">
          <cell r="A34" t="str">
            <v>Investments Govt Securities</v>
          </cell>
        </row>
      </sheetData>
      <sheetData sheetId="2132">
        <row r="34">
          <cell r="A34" t="str">
            <v>Investments Govt Securities</v>
          </cell>
        </row>
      </sheetData>
      <sheetData sheetId="2133">
        <row r="34">
          <cell r="A34" t="str">
            <v>Investments Govt Securities</v>
          </cell>
        </row>
      </sheetData>
      <sheetData sheetId="2134">
        <row r="34">
          <cell r="A34" t="str">
            <v>Investments Govt Securities</v>
          </cell>
        </row>
      </sheetData>
      <sheetData sheetId="2135">
        <row r="34">
          <cell r="A34" t="str">
            <v>Investments Govt Securities</v>
          </cell>
        </row>
      </sheetData>
      <sheetData sheetId="2136">
        <row r="34">
          <cell r="A34" t="str">
            <v>Investments Govt Securities</v>
          </cell>
        </row>
      </sheetData>
      <sheetData sheetId="2137">
        <row r="34">
          <cell r="A34" t="str">
            <v>Investments Govt Securities</v>
          </cell>
        </row>
      </sheetData>
      <sheetData sheetId="2138">
        <row r="34">
          <cell r="A34" t="str">
            <v>Investments Govt Securities</v>
          </cell>
        </row>
      </sheetData>
      <sheetData sheetId="2139">
        <row r="34">
          <cell r="A34" t="str">
            <v>Investments Govt Securities</v>
          </cell>
        </row>
      </sheetData>
      <sheetData sheetId="2140">
        <row r="34">
          <cell r="A34" t="str">
            <v>Investments Govt Securities</v>
          </cell>
        </row>
      </sheetData>
      <sheetData sheetId="2141">
        <row r="34">
          <cell r="A34" t="str">
            <v>Investments Govt Securities</v>
          </cell>
        </row>
      </sheetData>
      <sheetData sheetId="2142">
        <row r="34">
          <cell r="A34" t="str">
            <v>Investments Govt Securities</v>
          </cell>
        </row>
      </sheetData>
      <sheetData sheetId="2143">
        <row r="34">
          <cell r="A34" t="str">
            <v>Investments Govt Securities</v>
          </cell>
        </row>
      </sheetData>
      <sheetData sheetId="2144">
        <row r="34">
          <cell r="A34" t="str">
            <v>Investments Govt Securities</v>
          </cell>
        </row>
      </sheetData>
      <sheetData sheetId="2145">
        <row r="34">
          <cell r="A34" t="str">
            <v>Investments Govt Securities</v>
          </cell>
        </row>
      </sheetData>
      <sheetData sheetId="2146">
        <row r="34">
          <cell r="A34" t="str">
            <v>Investments Govt Securities</v>
          </cell>
        </row>
      </sheetData>
      <sheetData sheetId="2147">
        <row r="34">
          <cell r="A34" t="str">
            <v>Investments Govt Securities</v>
          </cell>
        </row>
      </sheetData>
      <sheetData sheetId="2148">
        <row r="34">
          <cell r="A34" t="str">
            <v>Investments Govt Securities</v>
          </cell>
        </row>
      </sheetData>
      <sheetData sheetId="2149">
        <row r="34">
          <cell r="A34" t="str">
            <v>Investments Govt Securities</v>
          </cell>
        </row>
      </sheetData>
      <sheetData sheetId="2150">
        <row r="34">
          <cell r="A34" t="str">
            <v>Investments Govt Securities</v>
          </cell>
        </row>
      </sheetData>
      <sheetData sheetId="2151">
        <row r="34">
          <cell r="A34" t="str">
            <v>Investments Govt Securities</v>
          </cell>
        </row>
      </sheetData>
      <sheetData sheetId="2152">
        <row r="34">
          <cell r="A34" t="str">
            <v>Investments Govt Securities</v>
          </cell>
        </row>
      </sheetData>
      <sheetData sheetId="2153">
        <row r="34">
          <cell r="A34" t="str">
            <v>Investments Govt Securities</v>
          </cell>
        </row>
      </sheetData>
      <sheetData sheetId="2154">
        <row r="34">
          <cell r="A34" t="str">
            <v>Investments Govt Securities</v>
          </cell>
        </row>
      </sheetData>
      <sheetData sheetId="2155">
        <row r="34">
          <cell r="A34" t="str">
            <v>Investments Govt Securities</v>
          </cell>
        </row>
      </sheetData>
      <sheetData sheetId="2156">
        <row r="34">
          <cell r="A34" t="str">
            <v>Investments Govt Securities</v>
          </cell>
        </row>
      </sheetData>
      <sheetData sheetId="2157">
        <row r="34">
          <cell r="A34" t="str">
            <v>Investments Govt Securities</v>
          </cell>
        </row>
      </sheetData>
      <sheetData sheetId="2158">
        <row r="34">
          <cell r="A34" t="str">
            <v>Investments Govt Securities</v>
          </cell>
        </row>
      </sheetData>
      <sheetData sheetId="2159">
        <row r="34">
          <cell r="A34" t="str">
            <v>Investments Govt Securities</v>
          </cell>
        </row>
      </sheetData>
      <sheetData sheetId="2160">
        <row r="34">
          <cell r="A34" t="str">
            <v>Investments Govt Securities</v>
          </cell>
        </row>
      </sheetData>
      <sheetData sheetId="2161">
        <row r="34">
          <cell r="A34" t="str">
            <v>Investments Govt Securities</v>
          </cell>
        </row>
      </sheetData>
      <sheetData sheetId="2162">
        <row r="34">
          <cell r="A34" t="str">
            <v>Investments Govt Securities</v>
          </cell>
        </row>
      </sheetData>
      <sheetData sheetId="2163">
        <row r="34">
          <cell r="A34" t="str">
            <v>Investments Govt Securities</v>
          </cell>
        </row>
      </sheetData>
      <sheetData sheetId="2164">
        <row r="34">
          <cell r="A34" t="str">
            <v>Investments Govt Securities</v>
          </cell>
        </row>
      </sheetData>
      <sheetData sheetId="2165">
        <row r="34">
          <cell r="A34" t="str">
            <v>Investments Govt Securities</v>
          </cell>
        </row>
      </sheetData>
      <sheetData sheetId="2166">
        <row r="34">
          <cell r="A34" t="str">
            <v>Investments Govt Securities</v>
          </cell>
        </row>
      </sheetData>
      <sheetData sheetId="2167">
        <row r="34">
          <cell r="A34" t="str">
            <v>Investments Govt Securities</v>
          </cell>
        </row>
      </sheetData>
      <sheetData sheetId="2168">
        <row r="34">
          <cell r="A34" t="str">
            <v>Investments Govt Securities</v>
          </cell>
        </row>
      </sheetData>
      <sheetData sheetId="2169">
        <row r="34">
          <cell r="A34" t="str">
            <v>Investments Govt Securities</v>
          </cell>
        </row>
      </sheetData>
      <sheetData sheetId="2170">
        <row r="34">
          <cell r="A34" t="str">
            <v>Investments Govt Securities</v>
          </cell>
        </row>
      </sheetData>
      <sheetData sheetId="2171">
        <row r="34">
          <cell r="A34" t="str">
            <v>Investments Govt Securities</v>
          </cell>
        </row>
      </sheetData>
      <sheetData sheetId="2172">
        <row r="34">
          <cell r="A34" t="str">
            <v>Investments Govt Securities</v>
          </cell>
        </row>
      </sheetData>
      <sheetData sheetId="2173">
        <row r="34">
          <cell r="A34" t="str">
            <v>Investments Govt Securities</v>
          </cell>
        </row>
      </sheetData>
      <sheetData sheetId="2174">
        <row r="34">
          <cell r="A34" t="str">
            <v>Investments Govt Securities</v>
          </cell>
        </row>
      </sheetData>
      <sheetData sheetId="2175">
        <row r="34">
          <cell r="A34" t="str">
            <v>Investments Govt Securities</v>
          </cell>
        </row>
      </sheetData>
      <sheetData sheetId="2176">
        <row r="34">
          <cell r="A34" t="str">
            <v>Investments Govt Securities</v>
          </cell>
        </row>
      </sheetData>
      <sheetData sheetId="2177">
        <row r="34">
          <cell r="A34" t="str">
            <v>Investments Govt Securities</v>
          </cell>
        </row>
      </sheetData>
      <sheetData sheetId="2178">
        <row r="34">
          <cell r="A34" t="str">
            <v>Investments Govt Securities</v>
          </cell>
        </row>
      </sheetData>
      <sheetData sheetId="2179">
        <row r="34">
          <cell r="A34" t="str">
            <v>Investments Govt Securities</v>
          </cell>
        </row>
      </sheetData>
      <sheetData sheetId="2180">
        <row r="34">
          <cell r="A34" t="str">
            <v>Investments Govt Securities</v>
          </cell>
        </row>
      </sheetData>
      <sheetData sheetId="2181">
        <row r="34">
          <cell r="A34" t="str">
            <v>Investments Govt Securities</v>
          </cell>
        </row>
      </sheetData>
      <sheetData sheetId="2182">
        <row r="34">
          <cell r="A34" t="str">
            <v>Investments Govt Securities</v>
          </cell>
        </row>
      </sheetData>
      <sheetData sheetId="2183">
        <row r="34">
          <cell r="A34" t="str">
            <v>Investments Govt Securities</v>
          </cell>
        </row>
      </sheetData>
      <sheetData sheetId="2184">
        <row r="34">
          <cell r="A34" t="str">
            <v>Investments Govt Securities</v>
          </cell>
        </row>
      </sheetData>
      <sheetData sheetId="2185">
        <row r="34">
          <cell r="A34" t="str">
            <v>Investments Govt Securities</v>
          </cell>
        </row>
      </sheetData>
      <sheetData sheetId="2186">
        <row r="34">
          <cell r="A34" t="str">
            <v>Investments Govt Securities</v>
          </cell>
        </row>
      </sheetData>
      <sheetData sheetId="2187">
        <row r="34">
          <cell r="A34" t="str">
            <v>Investments Govt Securities</v>
          </cell>
        </row>
      </sheetData>
      <sheetData sheetId="2188">
        <row r="34">
          <cell r="A34" t="str">
            <v>Investments Govt Securities</v>
          </cell>
        </row>
      </sheetData>
      <sheetData sheetId="2189">
        <row r="34">
          <cell r="A34" t="str">
            <v>Investments Govt Securities</v>
          </cell>
        </row>
      </sheetData>
      <sheetData sheetId="2190">
        <row r="34">
          <cell r="A34" t="str">
            <v>Investments Govt Securities</v>
          </cell>
        </row>
      </sheetData>
      <sheetData sheetId="2191">
        <row r="34">
          <cell r="A34" t="str">
            <v>Investments Govt Securities</v>
          </cell>
        </row>
      </sheetData>
      <sheetData sheetId="2192">
        <row r="34">
          <cell r="A34" t="str">
            <v>Investments Govt Securities</v>
          </cell>
        </row>
      </sheetData>
      <sheetData sheetId="2193">
        <row r="34">
          <cell r="A34" t="str">
            <v>Investments Govt Securities</v>
          </cell>
        </row>
      </sheetData>
      <sheetData sheetId="2194">
        <row r="34">
          <cell r="A34" t="str">
            <v>Investments Govt Securities</v>
          </cell>
        </row>
      </sheetData>
      <sheetData sheetId="2195">
        <row r="34">
          <cell r="A34" t="str">
            <v>Investments Govt Securities</v>
          </cell>
        </row>
      </sheetData>
      <sheetData sheetId="2196">
        <row r="34">
          <cell r="A34" t="str">
            <v>Investments Govt Securities</v>
          </cell>
        </row>
      </sheetData>
      <sheetData sheetId="2197">
        <row r="34">
          <cell r="A34" t="str">
            <v>Investments Govt Securities</v>
          </cell>
        </row>
      </sheetData>
      <sheetData sheetId="2198">
        <row r="34">
          <cell r="A34" t="str">
            <v>Investments Govt Securities</v>
          </cell>
        </row>
      </sheetData>
      <sheetData sheetId="2199">
        <row r="34">
          <cell r="A34" t="str">
            <v>Investments Govt Securities</v>
          </cell>
        </row>
      </sheetData>
      <sheetData sheetId="2200">
        <row r="34">
          <cell r="A34" t="str">
            <v>Investments Govt Securities</v>
          </cell>
        </row>
      </sheetData>
      <sheetData sheetId="2201">
        <row r="34">
          <cell r="A34" t="str">
            <v>Investments Govt Securities</v>
          </cell>
        </row>
      </sheetData>
      <sheetData sheetId="2202">
        <row r="34">
          <cell r="A34" t="str">
            <v>Investments Govt Securities</v>
          </cell>
        </row>
      </sheetData>
      <sheetData sheetId="2203">
        <row r="34">
          <cell r="A34" t="str">
            <v>Investments Govt Securities</v>
          </cell>
        </row>
      </sheetData>
      <sheetData sheetId="2204">
        <row r="34">
          <cell r="A34" t="str">
            <v>Investments Govt Securities</v>
          </cell>
        </row>
      </sheetData>
      <sheetData sheetId="2205">
        <row r="34">
          <cell r="A34" t="str">
            <v>Investments Govt Securities</v>
          </cell>
        </row>
      </sheetData>
      <sheetData sheetId="2206">
        <row r="34">
          <cell r="A34" t="str">
            <v>Investments Govt Securities</v>
          </cell>
        </row>
      </sheetData>
      <sheetData sheetId="2207">
        <row r="34">
          <cell r="A34" t="str">
            <v>Investments Govt Securities</v>
          </cell>
        </row>
      </sheetData>
      <sheetData sheetId="2208">
        <row r="34">
          <cell r="A34" t="str">
            <v>Investments Govt Securities</v>
          </cell>
        </row>
      </sheetData>
      <sheetData sheetId="2209">
        <row r="34">
          <cell r="A34" t="str">
            <v>Investments Govt Securities</v>
          </cell>
        </row>
      </sheetData>
      <sheetData sheetId="2210">
        <row r="34">
          <cell r="A34" t="str">
            <v>Investments Govt Securities</v>
          </cell>
        </row>
      </sheetData>
      <sheetData sheetId="2211">
        <row r="34">
          <cell r="A34" t="str">
            <v>Investments Govt Securities</v>
          </cell>
        </row>
      </sheetData>
      <sheetData sheetId="2212">
        <row r="34">
          <cell r="A34" t="str">
            <v>Investments Govt Securities</v>
          </cell>
        </row>
      </sheetData>
      <sheetData sheetId="2213">
        <row r="34">
          <cell r="A34" t="str">
            <v>Investments Govt Securities</v>
          </cell>
        </row>
      </sheetData>
      <sheetData sheetId="2214">
        <row r="34">
          <cell r="A34" t="str">
            <v>Investments Govt Securities</v>
          </cell>
        </row>
      </sheetData>
      <sheetData sheetId="2215">
        <row r="34">
          <cell r="A34" t="str">
            <v>Investments Govt Securities</v>
          </cell>
        </row>
      </sheetData>
      <sheetData sheetId="2216">
        <row r="34">
          <cell r="A34" t="str">
            <v>Investments Govt Securities</v>
          </cell>
        </row>
      </sheetData>
      <sheetData sheetId="2217">
        <row r="34">
          <cell r="A34" t="str">
            <v>Investments Govt Securities</v>
          </cell>
        </row>
      </sheetData>
      <sheetData sheetId="2218">
        <row r="34">
          <cell r="A34" t="str">
            <v>Investments Govt Securities</v>
          </cell>
        </row>
      </sheetData>
      <sheetData sheetId="2219">
        <row r="34">
          <cell r="A34" t="str">
            <v>Investments Govt Securities</v>
          </cell>
        </row>
      </sheetData>
      <sheetData sheetId="2220">
        <row r="34">
          <cell r="A34" t="str">
            <v>Investments Govt Securities</v>
          </cell>
        </row>
      </sheetData>
      <sheetData sheetId="2221">
        <row r="34">
          <cell r="A34" t="str">
            <v>Investments Govt Securities</v>
          </cell>
        </row>
      </sheetData>
      <sheetData sheetId="2222">
        <row r="34">
          <cell r="A34" t="str">
            <v>Investments Govt Securities</v>
          </cell>
        </row>
      </sheetData>
      <sheetData sheetId="2223">
        <row r="34">
          <cell r="A34" t="str">
            <v>Investments Govt Securities</v>
          </cell>
        </row>
      </sheetData>
      <sheetData sheetId="2224">
        <row r="34">
          <cell r="A34" t="str">
            <v>Investments Govt Securities</v>
          </cell>
        </row>
      </sheetData>
      <sheetData sheetId="2225">
        <row r="34">
          <cell r="A34" t="str">
            <v>Investments Govt Securities</v>
          </cell>
        </row>
      </sheetData>
      <sheetData sheetId="2226">
        <row r="34">
          <cell r="A34" t="str">
            <v>Investments Govt Securities</v>
          </cell>
        </row>
      </sheetData>
      <sheetData sheetId="2227">
        <row r="34">
          <cell r="A34" t="str">
            <v>Investments Govt Securities</v>
          </cell>
        </row>
      </sheetData>
      <sheetData sheetId="2228">
        <row r="34">
          <cell r="A34" t="str">
            <v>Investments Govt Securities</v>
          </cell>
        </row>
      </sheetData>
      <sheetData sheetId="2229">
        <row r="34">
          <cell r="A34" t="str">
            <v>Investments Govt Securities</v>
          </cell>
        </row>
      </sheetData>
      <sheetData sheetId="2230">
        <row r="34">
          <cell r="A34" t="str">
            <v>Investments Govt Securities</v>
          </cell>
        </row>
      </sheetData>
      <sheetData sheetId="2231">
        <row r="34">
          <cell r="A34" t="str">
            <v>Investments Govt Securities</v>
          </cell>
        </row>
      </sheetData>
      <sheetData sheetId="2232">
        <row r="34">
          <cell r="A34" t="str">
            <v>Investments Govt Securities</v>
          </cell>
        </row>
      </sheetData>
      <sheetData sheetId="2233">
        <row r="34">
          <cell r="A34" t="str">
            <v>Investments Govt Securities</v>
          </cell>
        </row>
      </sheetData>
      <sheetData sheetId="2234">
        <row r="34">
          <cell r="A34" t="str">
            <v>Investments Govt Securities</v>
          </cell>
        </row>
      </sheetData>
      <sheetData sheetId="2235">
        <row r="34">
          <cell r="A34" t="str">
            <v>Investments Govt Securities</v>
          </cell>
        </row>
      </sheetData>
      <sheetData sheetId="2236">
        <row r="34">
          <cell r="A34" t="str">
            <v>Investments Govt Securities</v>
          </cell>
        </row>
      </sheetData>
      <sheetData sheetId="2237">
        <row r="34">
          <cell r="A34" t="str">
            <v>Investments Govt Securities</v>
          </cell>
        </row>
      </sheetData>
      <sheetData sheetId="2238">
        <row r="34">
          <cell r="A34" t="str">
            <v>Investments Govt Securities</v>
          </cell>
        </row>
      </sheetData>
      <sheetData sheetId="2239">
        <row r="34">
          <cell r="A34" t="str">
            <v>Investments Govt Securities</v>
          </cell>
        </row>
      </sheetData>
      <sheetData sheetId="2240">
        <row r="34">
          <cell r="A34" t="str">
            <v>Investments Govt Securities</v>
          </cell>
        </row>
      </sheetData>
      <sheetData sheetId="2241">
        <row r="34">
          <cell r="A34" t="str">
            <v>Investments Govt Securities</v>
          </cell>
        </row>
      </sheetData>
      <sheetData sheetId="2242">
        <row r="34">
          <cell r="A34" t="str">
            <v>Investments Govt Securities</v>
          </cell>
        </row>
      </sheetData>
      <sheetData sheetId="2243">
        <row r="34">
          <cell r="A34" t="str">
            <v>Investments Govt Securities</v>
          </cell>
        </row>
      </sheetData>
      <sheetData sheetId="2244">
        <row r="34">
          <cell r="A34" t="str">
            <v>Investments Govt Securities</v>
          </cell>
        </row>
      </sheetData>
      <sheetData sheetId="2245">
        <row r="34">
          <cell r="A34" t="str">
            <v>Investments Govt Securities</v>
          </cell>
        </row>
      </sheetData>
      <sheetData sheetId="2246">
        <row r="34">
          <cell r="A34" t="str">
            <v>Investments Govt Securities</v>
          </cell>
        </row>
      </sheetData>
      <sheetData sheetId="2247">
        <row r="34">
          <cell r="A34" t="str">
            <v>Investments Govt Securities</v>
          </cell>
        </row>
      </sheetData>
      <sheetData sheetId="2248">
        <row r="34">
          <cell r="A34" t="str">
            <v>Investments Govt Securities</v>
          </cell>
        </row>
      </sheetData>
      <sheetData sheetId="2249">
        <row r="34">
          <cell r="A34" t="str">
            <v>Investments Govt Securities</v>
          </cell>
        </row>
      </sheetData>
      <sheetData sheetId="2250">
        <row r="34">
          <cell r="A34" t="str">
            <v>Investments Govt Securities</v>
          </cell>
        </row>
      </sheetData>
      <sheetData sheetId="2251">
        <row r="34">
          <cell r="A34" t="str">
            <v>Investments Govt Securities</v>
          </cell>
        </row>
      </sheetData>
      <sheetData sheetId="2252">
        <row r="34">
          <cell r="A34" t="str">
            <v>Investments Govt Securities</v>
          </cell>
        </row>
      </sheetData>
      <sheetData sheetId="2253">
        <row r="34">
          <cell r="A34" t="str">
            <v>Investments Govt Securities</v>
          </cell>
        </row>
      </sheetData>
      <sheetData sheetId="2254">
        <row r="34">
          <cell r="A34" t="str">
            <v>Investments Govt Securities</v>
          </cell>
        </row>
      </sheetData>
      <sheetData sheetId="2255">
        <row r="34">
          <cell r="A34" t="str">
            <v>Investments Govt Securities</v>
          </cell>
        </row>
      </sheetData>
      <sheetData sheetId="2256">
        <row r="34">
          <cell r="A34" t="str">
            <v>Investments Govt Securities</v>
          </cell>
        </row>
      </sheetData>
      <sheetData sheetId="2257">
        <row r="34">
          <cell r="A34" t="str">
            <v>Investments Govt Securities</v>
          </cell>
        </row>
      </sheetData>
      <sheetData sheetId="2258">
        <row r="34">
          <cell r="A34" t="str">
            <v>Investments Govt Securities</v>
          </cell>
        </row>
      </sheetData>
      <sheetData sheetId="2259">
        <row r="34">
          <cell r="A34" t="str">
            <v>Investments Govt Securities</v>
          </cell>
        </row>
      </sheetData>
      <sheetData sheetId="2260">
        <row r="34">
          <cell r="A34" t="str">
            <v>Investments Govt Securities</v>
          </cell>
        </row>
      </sheetData>
      <sheetData sheetId="2261">
        <row r="34">
          <cell r="A34" t="str">
            <v>Investments Govt Securities</v>
          </cell>
        </row>
      </sheetData>
      <sheetData sheetId="2262">
        <row r="34">
          <cell r="A34" t="str">
            <v>Investments Govt Securities</v>
          </cell>
        </row>
      </sheetData>
      <sheetData sheetId="2263">
        <row r="34">
          <cell r="A34" t="str">
            <v>Investments Govt Securities</v>
          </cell>
        </row>
      </sheetData>
      <sheetData sheetId="2264">
        <row r="34">
          <cell r="A34" t="str">
            <v>Investments Govt Securities</v>
          </cell>
        </row>
      </sheetData>
      <sheetData sheetId="2265">
        <row r="34">
          <cell r="A34" t="str">
            <v>Investments Govt Securities</v>
          </cell>
        </row>
      </sheetData>
      <sheetData sheetId="2266">
        <row r="34">
          <cell r="A34" t="str">
            <v>Investments Govt Securities</v>
          </cell>
        </row>
      </sheetData>
      <sheetData sheetId="2267">
        <row r="34">
          <cell r="A34" t="str">
            <v>Investments Govt Securities</v>
          </cell>
        </row>
      </sheetData>
      <sheetData sheetId="2268">
        <row r="34">
          <cell r="A34" t="str">
            <v>Investments Govt Securities</v>
          </cell>
        </row>
      </sheetData>
      <sheetData sheetId="2269">
        <row r="34">
          <cell r="A34" t="str">
            <v>Investments Govt Securities</v>
          </cell>
        </row>
      </sheetData>
      <sheetData sheetId="2270">
        <row r="34">
          <cell r="A34" t="str">
            <v>Investments Govt Securities</v>
          </cell>
        </row>
      </sheetData>
      <sheetData sheetId="2271">
        <row r="34">
          <cell r="A34" t="str">
            <v>Investments Govt Securities</v>
          </cell>
        </row>
      </sheetData>
      <sheetData sheetId="2272">
        <row r="34">
          <cell r="A34" t="str">
            <v>Investments Govt Securities</v>
          </cell>
        </row>
      </sheetData>
      <sheetData sheetId="2273">
        <row r="34">
          <cell r="A34" t="str">
            <v>Investments Govt Securities</v>
          </cell>
        </row>
      </sheetData>
      <sheetData sheetId="2274">
        <row r="34">
          <cell r="A34" t="str">
            <v>Investments Govt Securities</v>
          </cell>
        </row>
      </sheetData>
      <sheetData sheetId="2275">
        <row r="34">
          <cell r="A34" t="str">
            <v>Investments Govt Securities</v>
          </cell>
        </row>
      </sheetData>
      <sheetData sheetId="2276">
        <row r="34">
          <cell r="A34" t="str">
            <v>Investments Govt Securities</v>
          </cell>
        </row>
      </sheetData>
      <sheetData sheetId="2277">
        <row r="34">
          <cell r="A34" t="str">
            <v>Investments Govt Securities</v>
          </cell>
        </row>
      </sheetData>
      <sheetData sheetId="2278">
        <row r="34">
          <cell r="A34" t="str">
            <v>Investments Govt Securities</v>
          </cell>
        </row>
      </sheetData>
      <sheetData sheetId="2279">
        <row r="34">
          <cell r="A34" t="str">
            <v>Investments Govt Securities</v>
          </cell>
        </row>
      </sheetData>
      <sheetData sheetId="2280">
        <row r="34">
          <cell r="A34" t="str">
            <v>Investments Govt Securities</v>
          </cell>
        </row>
      </sheetData>
      <sheetData sheetId="2281">
        <row r="34">
          <cell r="A34" t="str">
            <v>Investments Govt Securities</v>
          </cell>
        </row>
      </sheetData>
      <sheetData sheetId="2282">
        <row r="34">
          <cell r="A34" t="str">
            <v>Investments Govt Securities</v>
          </cell>
        </row>
      </sheetData>
      <sheetData sheetId="2283">
        <row r="34">
          <cell r="A34" t="str">
            <v>Investments Govt Securities</v>
          </cell>
        </row>
      </sheetData>
      <sheetData sheetId="2284">
        <row r="34">
          <cell r="A34" t="str">
            <v>Investments Govt Securities</v>
          </cell>
        </row>
      </sheetData>
      <sheetData sheetId="2285">
        <row r="34">
          <cell r="A34" t="str">
            <v>Investments Govt Securities</v>
          </cell>
        </row>
      </sheetData>
      <sheetData sheetId="2286">
        <row r="34">
          <cell r="A34" t="str">
            <v>Investments Govt Securities</v>
          </cell>
        </row>
      </sheetData>
      <sheetData sheetId="2287">
        <row r="34">
          <cell r="A34" t="str">
            <v>Investments Govt Securities</v>
          </cell>
        </row>
      </sheetData>
      <sheetData sheetId="2288">
        <row r="34">
          <cell r="A34" t="str">
            <v>Investments Govt Securities</v>
          </cell>
        </row>
      </sheetData>
      <sheetData sheetId="2289">
        <row r="34">
          <cell r="A34" t="str">
            <v>Investments Govt Securities</v>
          </cell>
        </row>
      </sheetData>
      <sheetData sheetId="2290">
        <row r="34">
          <cell r="A34" t="str">
            <v>Investments Govt Securities</v>
          </cell>
        </row>
      </sheetData>
      <sheetData sheetId="2291">
        <row r="34">
          <cell r="A34" t="str">
            <v>Investments Govt Securities</v>
          </cell>
        </row>
      </sheetData>
      <sheetData sheetId="2292">
        <row r="34">
          <cell r="A34" t="str">
            <v>Investments Govt Securities</v>
          </cell>
        </row>
      </sheetData>
      <sheetData sheetId="2293">
        <row r="34">
          <cell r="A34" t="str">
            <v>Investments Govt Securities</v>
          </cell>
        </row>
      </sheetData>
      <sheetData sheetId="2294">
        <row r="34">
          <cell r="A34" t="str">
            <v>Investments Govt Securities</v>
          </cell>
        </row>
      </sheetData>
      <sheetData sheetId="2295">
        <row r="34">
          <cell r="A34" t="str">
            <v>Investments Govt Securities</v>
          </cell>
        </row>
      </sheetData>
      <sheetData sheetId="2296">
        <row r="34">
          <cell r="A34" t="str">
            <v>Investments Govt Securities</v>
          </cell>
        </row>
      </sheetData>
      <sheetData sheetId="2297">
        <row r="34">
          <cell r="A34" t="str">
            <v>Investments Govt Securities</v>
          </cell>
        </row>
      </sheetData>
      <sheetData sheetId="2298">
        <row r="34">
          <cell r="A34" t="str">
            <v>Investments Govt Securities</v>
          </cell>
        </row>
      </sheetData>
      <sheetData sheetId="2299">
        <row r="34">
          <cell r="A34" t="str">
            <v>Investments Govt Securities</v>
          </cell>
        </row>
      </sheetData>
      <sheetData sheetId="2300">
        <row r="34">
          <cell r="A34" t="str">
            <v>Investments Govt Securities</v>
          </cell>
        </row>
      </sheetData>
      <sheetData sheetId="2301">
        <row r="34">
          <cell r="A34" t="str">
            <v>Investments Govt Securities</v>
          </cell>
        </row>
      </sheetData>
      <sheetData sheetId="2302">
        <row r="34">
          <cell r="A34" t="str">
            <v>Investments Govt Securities</v>
          </cell>
        </row>
      </sheetData>
      <sheetData sheetId="2303">
        <row r="34">
          <cell r="A34" t="str">
            <v>Investments Govt Securities</v>
          </cell>
        </row>
      </sheetData>
      <sheetData sheetId="2304">
        <row r="34">
          <cell r="A34" t="str">
            <v>Investments Govt Securities</v>
          </cell>
        </row>
      </sheetData>
      <sheetData sheetId="2305">
        <row r="34">
          <cell r="A34" t="str">
            <v>Investments Govt Securities</v>
          </cell>
        </row>
      </sheetData>
      <sheetData sheetId="2306">
        <row r="34">
          <cell r="A34" t="str">
            <v>Investments Govt Securities</v>
          </cell>
        </row>
      </sheetData>
      <sheetData sheetId="2307">
        <row r="34">
          <cell r="A34" t="str">
            <v>Investments Govt Securities</v>
          </cell>
        </row>
      </sheetData>
      <sheetData sheetId="2308">
        <row r="34">
          <cell r="A34" t="str">
            <v>Investments Govt Securities</v>
          </cell>
        </row>
      </sheetData>
      <sheetData sheetId="2309">
        <row r="34">
          <cell r="A34" t="str">
            <v>Investments Govt Securities</v>
          </cell>
        </row>
      </sheetData>
      <sheetData sheetId="2310">
        <row r="34">
          <cell r="A34" t="str">
            <v>Investments Govt Securities</v>
          </cell>
        </row>
      </sheetData>
      <sheetData sheetId="2311">
        <row r="34">
          <cell r="A34" t="str">
            <v>Investments Govt Securities</v>
          </cell>
        </row>
      </sheetData>
      <sheetData sheetId="2312">
        <row r="34">
          <cell r="A34" t="str">
            <v>Investments Govt Securities</v>
          </cell>
        </row>
      </sheetData>
      <sheetData sheetId="2313">
        <row r="34">
          <cell r="A34" t="str">
            <v>Investments Govt Securities</v>
          </cell>
        </row>
      </sheetData>
      <sheetData sheetId="2314">
        <row r="34">
          <cell r="A34" t="str">
            <v>Investments Govt Securities</v>
          </cell>
        </row>
      </sheetData>
      <sheetData sheetId="2315">
        <row r="34">
          <cell r="A34" t="str">
            <v>Investments Govt Securities</v>
          </cell>
        </row>
      </sheetData>
      <sheetData sheetId="2316">
        <row r="34">
          <cell r="A34" t="str">
            <v>Investments Govt Securities</v>
          </cell>
        </row>
      </sheetData>
      <sheetData sheetId="2317">
        <row r="34">
          <cell r="A34" t="str">
            <v>Investments Govt Securities</v>
          </cell>
        </row>
      </sheetData>
      <sheetData sheetId="2318">
        <row r="34">
          <cell r="A34" t="str">
            <v>Investments Govt Securities</v>
          </cell>
        </row>
      </sheetData>
      <sheetData sheetId="2319">
        <row r="34">
          <cell r="A34" t="str">
            <v>Investments Govt Securities</v>
          </cell>
        </row>
      </sheetData>
      <sheetData sheetId="2320">
        <row r="34">
          <cell r="A34" t="str">
            <v>Investments Govt Securities</v>
          </cell>
        </row>
      </sheetData>
      <sheetData sheetId="2321">
        <row r="34">
          <cell r="A34" t="str">
            <v>Investments Govt Securities</v>
          </cell>
        </row>
      </sheetData>
      <sheetData sheetId="2322">
        <row r="34">
          <cell r="A34" t="str">
            <v>Investments Govt Securities</v>
          </cell>
        </row>
      </sheetData>
      <sheetData sheetId="2323">
        <row r="34">
          <cell r="A34" t="str">
            <v>Investments Govt Securities</v>
          </cell>
        </row>
      </sheetData>
      <sheetData sheetId="2324">
        <row r="34">
          <cell r="A34" t="str">
            <v>Investments Govt Securities</v>
          </cell>
        </row>
      </sheetData>
      <sheetData sheetId="2325">
        <row r="34">
          <cell r="A34" t="str">
            <v>Investments Govt Securities</v>
          </cell>
        </row>
      </sheetData>
      <sheetData sheetId="2326">
        <row r="34">
          <cell r="A34" t="str">
            <v>Investments Govt Securities</v>
          </cell>
        </row>
      </sheetData>
      <sheetData sheetId="2327">
        <row r="34">
          <cell r="A34" t="str">
            <v>Investments Govt Securities</v>
          </cell>
        </row>
      </sheetData>
      <sheetData sheetId="2328">
        <row r="34">
          <cell r="A34" t="str">
            <v>Investments Govt Securities</v>
          </cell>
        </row>
      </sheetData>
      <sheetData sheetId="2329">
        <row r="34">
          <cell r="A34" t="str">
            <v>Investments Govt Securities</v>
          </cell>
        </row>
      </sheetData>
      <sheetData sheetId="2330">
        <row r="34">
          <cell r="A34" t="str">
            <v>Investments Govt Securities</v>
          </cell>
        </row>
      </sheetData>
      <sheetData sheetId="2331">
        <row r="34">
          <cell r="A34" t="str">
            <v>Investments Govt Securities</v>
          </cell>
        </row>
      </sheetData>
      <sheetData sheetId="2332">
        <row r="34">
          <cell r="A34" t="str">
            <v>Investments Govt Securities</v>
          </cell>
        </row>
      </sheetData>
      <sheetData sheetId="2333">
        <row r="34">
          <cell r="A34" t="str">
            <v>Investments Govt Securities</v>
          </cell>
        </row>
      </sheetData>
      <sheetData sheetId="2334">
        <row r="34">
          <cell r="A34" t="str">
            <v>Investments Govt Securities</v>
          </cell>
        </row>
      </sheetData>
      <sheetData sheetId="2335">
        <row r="34">
          <cell r="A34" t="str">
            <v>Investments Govt Securities</v>
          </cell>
        </row>
      </sheetData>
      <sheetData sheetId="2336">
        <row r="34">
          <cell r="A34" t="str">
            <v>Investments Govt Securities</v>
          </cell>
        </row>
      </sheetData>
      <sheetData sheetId="2337">
        <row r="34">
          <cell r="A34" t="str">
            <v>Investments Govt Securities</v>
          </cell>
        </row>
      </sheetData>
      <sheetData sheetId="2338">
        <row r="34">
          <cell r="A34" t="str">
            <v>Investments Govt Securities</v>
          </cell>
        </row>
      </sheetData>
      <sheetData sheetId="2339">
        <row r="34">
          <cell r="A34" t="str">
            <v>Investments Govt Securities</v>
          </cell>
        </row>
      </sheetData>
      <sheetData sheetId="2340">
        <row r="34">
          <cell r="A34" t="str">
            <v>Investments Govt Securities</v>
          </cell>
        </row>
      </sheetData>
      <sheetData sheetId="2341">
        <row r="34">
          <cell r="A34" t="str">
            <v>Investments Govt Securities</v>
          </cell>
        </row>
      </sheetData>
      <sheetData sheetId="2342">
        <row r="34">
          <cell r="A34" t="str">
            <v>Investments Govt Securities</v>
          </cell>
        </row>
      </sheetData>
      <sheetData sheetId="2343">
        <row r="34">
          <cell r="A34" t="str">
            <v>Investments Govt Securities</v>
          </cell>
        </row>
      </sheetData>
      <sheetData sheetId="2344">
        <row r="34">
          <cell r="A34" t="str">
            <v>Investments Govt Securities</v>
          </cell>
        </row>
      </sheetData>
      <sheetData sheetId="2345">
        <row r="34">
          <cell r="A34" t="str">
            <v>Investments Govt Securities</v>
          </cell>
        </row>
      </sheetData>
      <sheetData sheetId="2346">
        <row r="34">
          <cell r="A34" t="str">
            <v>Investments Govt Securities</v>
          </cell>
        </row>
      </sheetData>
      <sheetData sheetId="2347">
        <row r="34">
          <cell r="A34" t="str">
            <v>Investments Govt Securities</v>
          </cell>
        </row>
      </sheetData>
      <sheetData sheetId="2348">
        <row r="34">
          <cell r="A34" t="str">
            <v>Investments Govt Securities</v>
          </cell>
        </row>
      </sheetData>
      <sheetData sheetId="2349">
        <row r="34">
          <cell r="A34" t="str">
            <v>Investments Govt Securities</v>
          </cell>
        </row>
      </sheetData>
      <sheetData sheetId="2350">
        <row r="34">
          <cell r="A34" t="str">
            <v>Investments Govt Securities</v>
          </cell>
        </row>
      </sheetData>
      <sheetData sheetId="2351">
        <row r="34">
          <cell r="A34" t="str">
            <v>Investments Govt Securities</v>
          </cell>
        </row>
      </sheetData>
      <sheetData sheetId="2352">
        <row r="34">
          <cell r="A34" t="str">
            <v>Investments Govt Securities</v>
          </cell>
        </row>
      </sheetData>
      <sheetData sheetId="2353">
        <row r="34">
          <cell r="A34" t="str">
            <v>Investments Govt Securities</v>
          </cell>
        </row>
      </sheetData>
      <sheetData sheetId="2354">
        <row r="34">
          <cell r="A34" t="str">
            <v>Investments Govt Securities</v>
          </cell>
        </row>
      </sheetData>
      <sheetData sheetId="2355">
        <row r="34">
          <cell r="A34" t="str">
            <v>Investments Govt Securities</v>
          </cell>
        </row>
      </sheetData>
      <sheetData sheetId="2356">
        <row r="34">
          <cell r="A34" t="str">
            <v>Investments Govt Securities</v>
          </cell>
        </row>
      </sheetData>
      <sheetData sheetId="2357">
        <row r="34">
          <cell r="A34" t="str">
            <v>Investments Govt Securities</v>
          </cell>
        </row>
      </sheetData>
      <sheetData sheetId="2358">
        <row r="34">
          <cell r="A34" t="str">
            <v>Investments Govt Securities</v>
          </cell>
        </row>
      </sheetData>
      <sheetData sheetId="2359">
        <row r="34">
          <cell r="A34" t="str">
            <v>Investments Govt Securities</v>
          </cell>
        </row>
      </sheetData>
      <sheetData sheetId="2360">
        <row r="34">
          <cell r="A34" t="str">
            <v>Investments Govt Securities</v>
          </cell>
        </row>
      </sheetData>
      <sheetData sheetId="2361">
        <row r="34">
          <cell r="A34" t="str">
            <v>Investments Govt Securities</v>
          </cell>
        </row>
      </sheetData>
      <sheetData sheetId="2362">
        <row r="34">
          <cell r="A34" t="str">
            <v>Investments Govt Securities</v>
          </cell>
        </row>
      </sheetData>
      <sheetData sheetId="2363">
        <row r="34">
          <cell r="A34" t="str">
            <v>Investments Govt Securities</v>
          </cell>
        </row>
      </sheetData>
      <sheetData sheetId="2364">
        <row r="34">
          <cell r="A34" t="str">
            <v>Investments Govt Securities</v>
          </cell>
        </row>
      </sheetData>
      <sheetData sheetId="2365">
        <row r="34">
          <cell r="A34" t="str">
            <v>Investments Govt Securities</v>
          </cell>
        </row>
      </sheetData>
      <sheetData sheetId="2366">
        <row r="34">
          <cell r="A34" t="str">
            <v>Investments Govt Securities</v>
          </cell>
        </row>
      </sheetData>
      <sheetData sheetId="2367">
        <row r="34">
          <cell r="A34" t="str">
            <v>Investments Govt Securities</v>
          </cell>
        </row>
      </sheetData>
      <sheetData sheetId="2368">
        <row r="34">
          <cell r="A34" t="str">
            <v>Investments Govt Securities</v>
          </cell>
        </row>
      </sheetData>
      <sheetData sheetId="2369">
        <row r="34">
          <cell r="A34" t="str">
            <v>Investments Govt Securities</v>
          </cell>
        </row>
      </sheetData>
      <sheetData sheetId="2370">
        <row r="34">
          <cell r="A34" t="str">
            <v>Investments Govt Securities</v>
          </cell>
        </row>
      </sheetData>
      <sheetData sheetId="2371">
        <row r="34">
          <cell r="A34" t="str">
            <v>Investments Govt Securities</v>
          </cell>
        </row>
      </sheetData>
      <sheetData sheetId="2372">
        <row r="34">
          <cell r="A34" t="str">
            <v>Investments Govt Securities</v>
          </cell>
        </row>
      </sheetData>
      <sheetData sheetId="2373">
        <row r="34">
          <cell r="A34" t="str">
            <v>Investments Govt Securities</v>
          </cell>
        </row>
      </sheetData>
      <sheetData sheetId="2374">
        <row r="34">
          <cell r="A34" t="str">
            <v>Investments Govt Securities</v>
          </cell>
        </row>
      </sheetData>
      <sheetData sheetId="2375">
        <row r="34">
          <cell r="A34" t="str">
            <v>Investments Govt Securities</v>
          </cell>
        </row>
      </sheetData>
      <sheetData sheetId="2376">
        <row r="34">
          <cell r="A34" t="str">
            <v>Investments Govt Securities</v>
          </cell>
        </row>
      </sheetData>
      <sheetData sheetId="2377">
        <row r="34">
          <cell r="A34" t="str">
            <v>Investments Govt Securities</v>
          </cell>
        </row>
      </sheetData>
      <sheetData sheetId="2378">
        <row r="34">
          <cell r="A34" t="str">
            <v>Investments Govt Securities</v>
          </cell>
        </row>
      </sheetData>
      <sheetData sheetId="2379">
        <row r="34">
          <cell r="A34" t="str">
            <v>Investments Govt Securities</v>
          </cell>
        </row>
      </sheetData>
      <sheetData sheetId="2380">
        <row r="34">
          <cell r="A34" t="str">
            <v>Investments Govt Securities</v>
          </cell>
        </row>
      </sheetData>
      <sheetData sheetId="2381">
        <row r="34">
          <cell r="A34" t="str">
            <v>Investments Govt Securities</v>
          </cell>
        </row>
      </sheetData>
      <sheetData sheetId="2382">
        <row r="34">
          <cell r="A34" t="str">
            <v>Investments Govt Securities</v>
          </cell>
        </row>
      </sheetData>
      <sheetData sheetId="2383">
        <row r="34">
          <cell r="A34" t="str">
            <v>Investments Govt Securities</v>
          </cell>
        </row>
      </sheetData>
      <sheetData sheetId="2384">
        <row r="34">
          <cell r="A34" t="str">
            <v>Investments Govt Securities</v>
          </cell>
        </row>
      </sheetData>
      <sheetData sheetId="2385">
        <row r="34">
          <cell r="A34" t="str">
            <v>Investments Govt Securities</v>
          </cell>
        </row>
      </sheetData>
      <sheetData sheetId="2386">
        <row r="34">
          <cell r="A34" t="str">
            <v>Investments Govt Securities</v>
          </cell>
        </row>
      </sheetData>
      <sheetData sheetId="2387">
        <row r="34">
          <cell r="A34" t="str">
            <v>Investments Govt Securities</v>
          </cell>
        </row>
      </sheetData>
      <sheetData sheetId="2388">
        <row r="34">
          <cell r="A34" t="str">
            <v>Investments Govt Securities</v>
          </cell>
        </row>
      </sheetData>
      <sheetData sheetId="2389">
        <row r="34">
          <cell r="A34" t="str">
            <v>Investments Govt Securities</v>
          </cell>
        </row>
      </sheetData>
      <sheetData sheetId="2390">
        <row r="34">
          <cell r="A34" t="str">
            <v>Investments Govt Securities</v>
          </cell>
        </row>
      </sheetData>
      <sheetData sheetId="2391">
        <row r="34">
          <cell r="A34" t="str">
            <v>Investments Govt Securities</v>
          </cell>
        </row>
      </sheetData>
      <sheetData sheetId="2392">
        <row r="34">
          <cell r="A34" t="str">
            <v>Investments Govt Securities</v>
          </cell>
        </row>
      </sheetData>
      <sheetData sheetId="2393">
        <row r="34">
          <cell r="A34" t="str">
            <v>Investments Govt Securities</v>
          </cell>
        </row>
      </sheetData>
      <sheetData sheetId="2394">
        <row r="34">
          <cell r="A34" t="str">
            <v>Investments Govt Securities</v>
          </cell>
        </row>
      </sheetData>
      <sheetData sheetId="2395">
        <row r="34">
          <cell r="A34" t="str">
            <v>Investments Govt Securities</v>
          </cell>
        </row>
      </sheetData>
      <sheetData sheetId="2396">
        <row r="34">
          <cell r="A34" t="str">
            <v>Investments Govt Securities</v>
          </cell>
        </row>
      </sheetData>
      <sheetData sheetId="2397">
        <row r="34">
          <cell r="A34" t="str">
            <v>Investments Govt Securities</v>
          </cell>
        </row>
      </sheetData>
      <sheetData sheetId="2398">
        <row r="34">
          <cell r="A34" t="str">
            <v>Investments Govt Securities</v>
          </cell>
        </row>
      </sheetData>
      <sheetData sheetId="2399">
        <row r="34">
          <cell r="A34" t="str">
            <v>Investments Govt Securities</v>
          </cell>
        </row>
      </sheetData>
      <sheetData sheetId="2400">
        <row r="34">
          <cell r="A34" t="str">
            <v>Investments Govt Securities</v>
          </cell>
        </row>
      </sheetData>
      <sheetData sheetId="2401">
        <row r="34">
          <cell r="A34" t="str">
            <v>Investments Govt Securities</v>
          </cell>
        </row>
      </sheetData>
      <sheetData sheetId="2402">
        <row r="34">
          <cell r="A34" t="str">
            <v>Investments Govt Securities</v>
          </cell>
        </row>
      </sheetData>
      <sheetData sheetId="2403">
        <row r="34">
          <cell r="A34" t="str">
            <v>Investments Govt Securities</v>
          </cell>
        </row>
      </sheetData>
      <sheetData sheetId="2404">
        <row r="34">
          <cell r="A34" t="str">
            <v>Investments Govt Securities</v>
          </cell>
        </row>
      </sheetData>
      <sheetData sheetId="2405">
        <row r="34">
          <cell r="A34" t="str">
            <v>Investments Govt Securities</v>
          </cell>
        </row>
      </sheetData>
      <sheetData sheetId="2406">
        <row r="34">
          <cell r="A34" t="str">
            <v>Investments Govt Securities</v>
          </cell>
        </row>
      </sheetData>
      <sheetData sheetId="2407">
        <row r="34">
          <cell r="A34" t="str">
            <v>Investments Govt Securities</v>
          </cell>
        </row>
      </sheetData>
      <sheetData sheetId="2408">
        <row r="34">
          <cell r="A34" t="str">
            <v>Investments Govt Securities</v>
          </cell>
        </row>
      </sheetData>
      <sheetData sheetId="2409">
        <row r="34">
          <cell r="A34" t="str">
            <v>Investments Govt Securities</v>
          </cell>
        </row>
      </sheetData>
      <sheetData sheetId="2410">
        <row r="34">
          <cell r="A34" t="str">
            <v>Investments Govt Securities</v>
          </cell>
        </row>
      </sheetData>
      <sheetData sheetId="2411">
        <row r="34">
          <cell r="A34" t="str">
            <v>Investments Govt Securities</v>
          </cell>
        </row>
      </sheetData>
      <sheetData sheetId="2412">
        <row r="34">
          <cell r="A34" t="str">
            <v>Investments Govt Securities</v>
          </cell>
        </row>
      </sheetData>
      <sheetData sheetId="2413">
        <row r="34">
          <cell r="A34" t="str">
            <v>Investments Govt Securities</v>
          </cell>
        </row>
      </sheetData>
      <sheetData sheetId="2414">
        <row r="34">
          <cell r="A34" t="str">
            <v>Investments Govt Securities</v>
          </cell>
        </row>
      </sheetData>
      <sheetData sheetId="2415">
        <row r="34">
          <cell r="A34" t="str">
            <v>Investments Govt Securities</v>
          </cell>
        </row>
      </sheetData>
      <sheetData sheetId="2416">
        <row r="34">
          <cell r="A34" t="str">
            <v>Investments Govt Securities</v>
          </cell>
        </row>
      </sheetData>
      <sheetData sheetId="2417">
        <row r="34">
          <cell r="A34" t="str">
            <v>Investments Govt Securities</v>
          </cell>
        </row>
      </sheetData>
      <sheetData sheetId="2418">
        <row r="34">
          <cell r="A34" t="str">
            <v>Investments Govt Securities</v>
          </cell>
        </row>
      </sheetData>
      <sheetData sheetId="2419">
        <row r="34">
          <cell r="A34" t="str">
            <v>Investments Govt Securities</v>
          </cell>
        </row>
      </sheetData>
      <sheetData sheetId="2420">
        <row r="34">
          <cell r="A34" t="str">
            <v>Investments Govt Securities</v>
          </cell>
        </row>
      </sheetData>
      <sheetData sheetId="2421">
        <row r="34">
          <cell r="A34" t="str">
            <v>Investments Govt Securities</v>
          </cell>
        </row>
      </sheetData>
      <sheetData sheetId="2422">
        <row r="34">
          <cell r="A34" t="str">
            <v>Investments Govt Securities</v>
          </cell>
        </row>
      </sheetData>
      <sheetData sheetId="2423">
        <row r="34">
          <cell r="A34" t="str">
            <v>Investments Govt Securities</v>
          </cell>
        </row>
      </sheetData>
      <sheetData sheetId="2424">
        <row r="34">
          <cell r="A34" t="str">
            <v>Investments Govt Securities</v>
          </cell>
        </row>
      </sheetData>
      <sheetData sheetId="2425">
        <row r="34">
          <cell r="A34" t="str">
            <v>Investments Govt Securities</v>
          </cell>
        </row>
      </sheetData>
      <sheetData sheetId="2426">
        <row r="34">
          <cell r="A34" t="str">
            <v>Investments Govt Securities</v>
          </cell>
        </row>
      </sheetData>
      <sheetData sheetId="2427">
        <row r="34">
          <cell r="A34" t="str">
            <v>Investments Govt Securities</v>
          </cell>
        </row>
      </sheetData>
      <sheetData sheetId="2428">
        <row r="34">
          <cell r="A34" t="str">
            <v>Investments Govt Securities</v>
          </cell>
        </row>
      </sheetData>
      <sheetData sheetId="2429">
        <row r="34">
          <cell r="A34" t="str">
            <v>Investments Govt Securities</v>
          </cell>
        </row>
      </sheetData>
      <sheetData sheetId="2430">
        <row r="34">
          <cell r="A34" t="str">
            <v>Investments Govt Securities</v>
          </cell>
        </row>
      </sheetData>
      <sheetData sheetId="2431">
        <row r="34">
          <cell r="A34" t="str">
            <v>Investments Govt Securities</v>
          </cell>
        </row>
      </sheetData>
      <sheetData sheetId="2432">
        <row r="34">
          <cell r="A34" t="str">
            <v>Investments Govt Securities</v>
          </cell>
        </row>
      </sheetData>
      <sheetData sheetId="2433">
        <row r="34">
          <cell r="A34" t="str">
            <v>Investments Govt Securities</v>
          </cell>
        </row>
      </sheetData>
      <sheetData sheetId="2434">
        <row r="34">
          <cell r="A34" t="str">
            <v>Investments Govt Securities</v>
          </cell>
        </row>
      </sheetData>
      <sheetData sheetId="2435">
        <row r="34">
          <cell r="A34" t="str">
            <v>Investments Govt Securities</v>
          </cell>
        </row>
      </sheetData>
      <sheetData sheetId="2436">
        <row r="34">
          <cell r="A34" t="str">
            <v>Investments Govt Securities</v>
          </cell>
        </row>
      </sheetData>
      <sheetData sheetId="2437">
        <row r="34">
          <cell r="A34" t="str">
            <v>Investments Govt Securities</v>
          </cell>
        </row>
      </sheetData>
      <sheetData sheetId="2438">
        <row r="34">
          <cell r="A34" t="str">
            <v>Investments Govt Securities</v>
          </cell>
        </row>
      </sheetData>
      <sheetData sheetId="2439">
        <row r="34">
          <cell r="A34" t="str">
            <v>Investments Govt Securities</v>
          </cell>
        </row>
      </sheetData>
      <sheetData sheetId="2440">
        <row r="34">
          <cell r="A34" t="str">
            <v>Investments Govt Securities</v>
          </cell>
        </row>
      </sheetData>
      <sheetData sheetId="2441">
        <row r="34">
          <cell r="A34" t="str">
            <v>Investments Govt Securities</v>
          </cell>
        </row>
      </sheetData>
      <sheetData sheetId="2442">
        <row r="34">
          <cell r="A34" t="str">
            <v>Investments Govt Securities</v>
          </cell>
        </row>
      </sheetData>
      <sheetData sheetId="2443">
        <row r="34">
          <cell r="A34" t="str">
            <v>Investments Govt Securities</v>
          </cell>
        </row>
      </sheetData>
      <sheetData sheetId="2444">
        <row r="34">
          <cell r="A34" t="str">
            <v>Investments Govt Securities</v>
          </cell>
        </row>
      </sheetData>
      <sheetData sheetId="2445">
        <row r="34">
          <cell r="A34" t="str">
            <v>Investments Govt Securities</v>
          </cell>
        </row>
      </sheetData>
      <sheetData sheetId="2446">
        <row r="34">
          <cell r="A34" t="str">
            <v>Investments Govt Securities</v>
          </cell>
        </row>
      </sheetData>
      <sheetData sheetId="2447">
        <row r="34">
          <cell r="A34" t="str">
            <v>Investments Govt Securities</v>
          </cell>
        </row>
      </sheetData>
      <sheetData sheetId="2448">
        <row r="34">
          <cell r="A34" t="str">
            <v>Investments Govt Securities</v>
          </cell>
        </row>
      </sheetData>
      <sheetData sheetId="2449">
        <row r="34">
          <cell r="A34" t="str">
            <v>Investments Govt Securities</v>
          </cell>
        </row>
      </sheetData>
      <sheetData sheetId="2450">
        <row r="34">
          <cell r="A34" t="str">
            <v>Investments Govt Securities</v>
          </cell>
        </row>
      </sheetData>
      <sheetData sheetId="2451">
        <row r="34">
          <cell r="A34" t="str">
            <v>Investments Govt Securities</v>
          </cell>
        </row>
      </sheetData>
      <sheetData sheetId="2452">
        <row r="34">
          <cell r="A34" t="str">
            <v>Investments Govt Securities</v>
          </cell>
        </row>
      </sheetData>
      <sheetData sheetId="2453">
        <row r="34">
          <cell r="A34" t="str">
            <v>Investments Govt Securities</v>
          </cell>
        </row>
      </sheetData>
      <sheetData sheetId="2454">
        <row r="34">
          <cell r="A34" t="str">
            <v>Investments Govt Securities</v>
          </cell>
        </row>
      </sheetData>
      <sheetData sheetId="2455">
        <row r="34">
          <cell r="A34" t="str">
            <v>Investments Govt Securities</v>
          </cell>
        </row>
      </sheetData>
      <sheetData sheetId="2456">
        <row r="34">
          <cell r="A34" t="str">
            <v>Investments Govt Securities</v>
          </cell>
        </row>
      </sheetData>
      <sheetData sheetId="2457">
        <row r="34">
          <cell r="A34" t="str">
            <v>Investments Govt Securities</v>
          </cell>
        </row>
      </sheetData>
      <sheetData sheetId="2458">
        <row r="34">
          <cell r="A34" t="str">
            <v>Investments Govt Securities</v>
          </cell>
        </row>
      </sheetData>
      <sheetData sheetId="2459">
        <row r="34">
          <cell r="A34" t="str">
            <v>Investments Govt Securities</v>
          </cell>
        </row>
      </sheetData>
      <sheetData sheetId="2460">
        <row r="34">
          <cell r="A34" t="str">
            <v>Investments Govt Securities</v>
          </cell>
        </row>
      </sheetData>
      <sheetData sheetId="2461">
        <row r="34">
          <cell r="A34" t="str">
            <v>Investments Govt Securities</v>
          </cell>
        </row>
      </sheetData>
      <sheetData sheetId="2462">
        <row r="34">
          <cell r="A34" t="str">
            <v>Investments Govt Securities</v>
          </cell>
        </row>
      </sheetData>
      <sheetData sheetId="2463">
        <row r="34">
          <cell r="A34" t="str">
            <v>Investments Govt Securities</v>
          </cell>
        </row>
      </sheetData>
      <sheetData sheetId="2464">
        <row r="34">
          <cell r="A34" t="str">
            <v>Investments Govt Securities</v>
          </cell>
        </row>
      </sheetData>
      <sheetData sheetId="2465">
        <row r="34">
          <cell r="A34" t="str">
            <v>Investments Govt Securities</v>
          </cell>
        </row>
      </sheetData>
      <sheetData sheetId="2466">
        <row r="34">
          <cell r="A34" t="str">
            <v>Investments Govt Securities</v>
          </cell>
        </row>
      </sheetData>
      <sheetData sheetId="2467">
        <row r="34">
          <cell r="A34" t="str">
            <v>Investments Govt Securities</v>
          </cell>
        </row>
      </sheetData>
      <sheetData sheetId="2468">
        <row r="34">
          <cell r="A34" t="str">
            <v>Investments Govt Securities</v>
          </cell>
        </row>
      </sheetData>
      <sheetData sheetId="2469">
        <row r="34">
          <cell r="A34" t="str">
            <v>Investments Govt Securities</v>
          </cell>
        </row>
      </sheetData>
      <sheetData sheetId="2470">
        <row r="34">
          <cell r="A34" t="str">
            <v>Investments Govt Securities</v>
          </cell>
        </row>
      </sheetData>
      <sheetData sheetId="2471">
        <row r="34">
          <cell r="A34" t="str">
            <v>Investments Govt Securities</v>
          </cell>
        </row>
      </sheetData>
      <sheetData sheetId="2472">
        <row r="34">
          <cell r="A34" t="str">
            <v>Investments Govt Securities</v>
          </cell>
        </row>
      </sheetData>
      <sheetData sheetId="2473">
        <row r="34">
          <cell r="A34" t="str">
            <v>Investments Govt Securities</v>
          </cell>
        </row>
      </sheetData>
      <sheetData sheetId="2474">
        <row r="34">
          <cell r="A34" t="str">
            <v>Investments Govt Securities</v>
          </cell>
        </row>
      </sheetData>
      <sheetData sheetId="2475">
        <row r="34">
          <cell r="A34" t="str">
            <v>Investments Govt Securities</v>
          </cell>
        </row>
      </sheetData>
      <sheetData sheetId="2476">
        <row r="34">
          <cell r="A34" t="str">
            <v>Investments Govt Securities</v>
          </cell>
        </row>
      </sheetData>
      <sheetData sheetId="2477">
        <row r="34">
          <cell r="A34" t="str">
            <v>Investments Govt Securities</v>
          </cell>
        </row>
      </sheetData>
      <sheetData sheetId="2478">
        <row r="34">
          <cell r="A34" t="str">
            <v>Investments Govt Securities</v>
          </cell>
        </row>
      </sheetData>
      <sheetData sheetId="2479">
        <row r="34">
          <cell r="A34" t="str">
            <v>Investments Govt Securities</v>
          </cell>
        </row>
      </sheetData>
      <sheetData sheetId="2480">
        <row r="34">
          <cell r="A34" t="str">
            <v>Investments Govt Securities</v>
          </cell>
        </row>
      </sheetData>
      <sheetData sheetId="2481">
        <row r="34">
          <cell r="A34" t="str">
            <v>Investments Govt Securities</v>
          </cell>
        </row>
      </sheetData>
      <sheetData sheetId="2482">
        <row r="34">
          <cell r="A34" t="str">
            <v>Investments Govt Securities</v>
          </cell>
        </row>
      </sheetData>
      <sheetData sheetId="2483">
        <row r="34">
          <cell r="A34" t="str">
            <v>Investments Govt Securities</v>
          </cell>
        </row>
      </sheetData>
      <sheetData sheetId="2484">
        <row r="34">
          <cell r="A34" t="str">
            <v>Investments Govt Securities</v>
          </cell>
        </row>
      </sheetData>
      <sheetData sheetId="2485">
        <row r="34">
          <cell r="A34" t="str">
            <v>Investments Govt Securities</v>
          </cell>
        </row>
      </sheetData>
      <sheetData sheetId="2486">
        <row r="34">
          <cell r="A34" t="str">
            <v>Investments Govt Securities</v>
          </cell>
        </row>
      </sheetData>
      <sheetData sheetId="2487">
        <row r="34">
          <cell r="A34" t="str">
            <v>Investments Govt Securities</v>
          </cell>
        </row>
      </sheetData>
      <sheetData sheetId="2488">
        <row r="34">
          <cell r="A34" t="str">
            <v>Investments Govt Securities</v>
          </cell>
        </row>
      </sheetData>
      <sheetData sheetId="2489">
        <row r="34">
          <cell r="A34" t="str">
            <v>Investments Govt Securities</v>
          </cell>
        </row>
      </sheetData>
      <sheetData sheetId="2490">
        <row r="34">
          <cell r="A34" t="str">
            <v>Investments Govt Securities</v>
          </cell>
        </row>
      </sheetData>
      <sheetData sheetId="2491">
        <row r="34">
          <cell r="A34" t="str">
            <v>Investments Govt Securities</v>
          </cell>
        </row>
      </sheetData>
      <sheetData sheetId="2492">
        <row r="34">
          <cell r="A34" t="str">
            <v>Investments Govt Securities</v>
          </cell>
        </row>
      </sheetData>
      <sheetData sheetId="2493">
        <row r="34">
          <cell r="A34" t="str">
            <v>Investments Govt Securities</v>
          </cell>
        </row>
      </sheetData>
      <sheetData sheetId="2494">
        <row r="34">
          <cell r="A34" t="str">
            <v>Investments Govt Securities</v>
          </cell>
        </row>
      </sheetData>
      <sheetData sheetId="2495">
        <row r="34">
          <cell r="A34" t="str">
            <v>Investments Govt Securities</v>
          </cell>
        </row>
      </sheetData>
      <sheetData sheetId="2496">
        <row r="34">
          <cell r="A34" t="str">
            <v>Investments Govt Securities</v>
          </cell>
        </row>
      </sheetData>
      <sheetData sheetId="2497">
        <row r="34">
          <cell r="A34" t="str">
            <v>Investments Govt Securities</v>
          </cell>
        </row>
      </sheetData>
      <sheetData sheetId="2498">
        <row r="34">
          <cell r="A34" t="str">
            <v>Investments Govt Securities</v>
          </cell>
        </row>
      </sheetData>
      <sheetData sheetId="2499">
        <row r="34">
          <cell r="A34" t="str">
            <v>Investments Govt Securities</v>
          </cell>
        </row>
      </sheetData>
      <sheetData sheetId="2500">
        <row r="34">
          <cell r="A34" t="str">
            <v>Investments Govt Securities</v>
          </cell>
        </row>
      </sheetData>
      <sheetData sheetId="2501">
        <row r="34">
          <cell r="A34" t="str">
            <v>Investments Govt Securities</v>
          </cell>
        </row>
      </sheetData>
      <sheetData sheetId="2502">
        <row r="34">
          <cell r="A34" t="str">
            <v>Investments Govt Securities</v>
          </cell>
        </row>
      </sheetData>
      <sheetData sheetId="2503">
        <row r="34">
          <cell r="A34" t="str">
            <v>Investments Govt Securities</v>
          </cell>
        </row>
      </sheetData>
      <sheetData sheetId="2504">
        <row r="34">
          <cell r="A34" t="str">
            <v>Investments Govt Securities</v>
          </cell>
        </row>
      </sheetData>
      <sheetData sheetId="2505">
        <row r="34">
          <cell r="A34" t="str">
            <v>Investments Govt Securities</v>
          </cell>
        </row>
      </sheetData>
      <sheetData sheetId="2506">
        <row r="34">
          <cell r="A34" t="str">
            <v>Investments Govt Securities</v>
          </cell>
        </row>
      </sheetData>
      <sheetData sheetId="2507">
        <row r="34">
          <cell r="A34" t="str">
            <v>Investments Govt Securities</v>
          </cell>
        </row>
      </sheetData>
      <sheetData sheetId="2508">
        <row r="34">
          <cell r="A34" t="str">
            <v>Investments Govt Securities</v>
          </cell>
        </row>
      </sheetData>
      <sheetData sheetId="2509">
        <row r="34">
          <cell r="A34" t="str">
            <v>Investments Govt Securities</v>
          </cell>
        </row>
      </sheetData>
      <sheetData sheetId="2510">
        <row r="34">
          <cell r="A34" t="str">
            <v>Investments Govt Securities</v>
          </cell>
        </row>
      </sheetData>
      <sheetData sheetId="2511">
        <row r="34">
          <cell r="A34" t="str">
            <v>Investments Govt Securities</v>
          </cell>
        </row>
      </sheetData>
      <sheetData sheetId="2512">
        <row r="34">
          <cell r="A34" t="str">
            <v>Investments Govt Securities</v>
          </cell>
        </row>
      </sheetData>
      <sheetData sheetId="2513">
        <row r="34">
          <cell r="A34" t="str">
            <v>Investments Govt Securities</v>
          </cell>
        </row>
      </sheetData>
      <sheetData sheetId="2514">
        <row r="34">
          <cell r="A34" t="str">
            <v>Investments Govt Securities</v>
          </cell>
        </row>
      </sheetData>
      <sheetData sheetId="2515">
        <row r="34">
          <cell r="A34" t="str">
            <v>Investments Govt Securities</v>
          </cell>
        </row>
      </sheetData>
      <sheetData sheetId="2516">
        <row r="34">
          <cell r="A34" t="str">
            <v>Investments Govt Securities</v>
          </cell>
        </row>
      </sheetData>
      <sheetData sheetId="2517">
        <row r="34">
          <cell r="A34" t="str">
            <v>Investments Govt Securities</v>
          </cell>
        </row>
      </sheetData>
      <sheetData sheetId="2518">
        <row r="34">
          <cell r="A34" t="str">
            <v>Investments Govt Securities</v>
          </cell>
        </row>
      </sheetData>
      <sheetData sheetId="2519">
        <row r="34">
          <cell r="A34" t="str">
            <v>Investments Govt Securities</v>
          </cell>
        </row>
      </sheetData>
      <sheetData sheetId="2520">
        <row r="34">
          <cell r="A34" t="str">
            <v>Investments Govt Securities</v>
          </cell>
        </row>
      </sheetData>
      <sheetData sheetId="2521">
        <row r="34">
          <cell r="A34" t="str">
            <v>Investments Govt Securities</v>
          </cell>
        </row>
      </sheetData>
      <sheetData sheetId="2522">
        <row r="34">
          <cell r="A34" t="str">
            <v>Investments Govt Securities</v>
          </cell>
        </row>
      </sheetData>
      <sheetData sheetId="2523">
        <row r="34">
          <cell r="A34" t="str">
            <v>Investments Govt Securities</v>
          </cell>
        </row>
      </sheetData>
      <sheetData sheetId="2524">
        <row r="34">
          <cell r="A34" t="str">
            <v>Investments Govt Securities</v>
          </cell>
        </row>
      </sheetData>
      <sheetData sheetId="2525">
        <row r="34">
          <cell r="A34" t="str">
            <v>Investments Govt Securities</v>
          </cell>
        </row>
      </sheetData>
      <sheetData sheetId="2526">
        <row r="34">
          <cell r="A34" t="str">
            <v>Investments Govt Securities</v>
          </cell>
        </row>
      </sheetData>
      <sheetData sheetId="2527">
        <row r="34">
          <cell r="A34" t="str">
            <v>Investments Govt Securities</v>
          </cell>
        </row>
      </sheetData>
      <sheetData sheetId="2528">
        <row r="34">
          <cell r="A34" t="str">
            <v>Investments Govt Securities</v>
          </cell>
        </row>
      </sheetData>
      <sheetData sheetId="2529">
        <row r="34">
          <cell r="A34" t="str">
            <v>Investments Govt Securities</v>
          </cell>
        </row>
      </sheetData>
      <sheetData sheetId="2530">
        <row r="34">
          <cell r="A34" t="str">
            <v>Investments Govt Securities</v>
          </cell>
        </row>
      </sheetData>
      <sheetData sheetId="2531">
        <row r="34">
          <cell r="A34" t="str">
            <v>Investments Govt Securities</v>
          </cell>
        </row>
      </sheetData>
      <sheetData sheetId="2532">
        <row r="34">
          <cell r="A34" t="str">
            <v>Investments Govt Securities</v>
          </cell>
        </row>
      </sheetData>
      <sheetData sheetId="2533">
        <row r="34">
          <cell r="A34" t="str">
            <v>Investments Govt Securities</v>
          </cell>
        </row>
      </sheetData>
      <sheetData sheetId="2534">
        <row r="34">
          <cell r="A34" t="str">
            <v>Investments Govt Securities</v>
          </cell>
        </row>
      </sheetData>
      <sheetData sheetId="2535">
        <row r="34">
          <cell r="A34" t="str">
            <v>Investments Govt Securities</v>
          </cell>
        </row>
      </sheetData>
      <sheetData sheetId="2536">
        <row r="34">
          <cell r="A34" t="str">
            <v>Investments Govt Securities</v>
          </cell>
        </row>
      </sheetData>
      <sheetData sheetId="2537">
        <row r="34">
          <cell r="A34" t="str">
            <v>Investments Govt Securities</v>
          </cell>
        </row>
      </sheetData>
      <sheetData sheetId="2538">
        <row r="34">
          <cell r="A34" t="str">
            <v>Investments Govt Securities</v>
          </cell>
        </row>
      </sheetData>
      <sheetData sheetId="2539">
        <row r="34">
          <cell r="A34" t="str">
            <v>Investments Govt Securities</v>
          </cell>
        </row>
      </sheetData>
      <sheetData sheetId="2540">
        <row r="34">
          <cell r="A34" t="str">
            <v>Investments Govt Securities</v>
          </cell>
        </row>
      </sheetData>
      <sheetData sheetId="2541">
        <row r="34">
          <cell r="A34" t="str">
            <v>Investments Govt Securities</v>
          </cell>
        </row>
      </sheetData>
      <sheetData sheetId="2542">
        <row r="34">
          <cell r="A34" t="str">
            <v>Investments Govt Securities</v>
          </cell>
        </row>
      </sheetData>
      <sheetData sheetId="2543">
        <row r="34">
          <cell r="A34" t="str">
            <v>Investments Govt Securities</v>
          </cell>
        </row>
      </sheetData>
      <sheetData sheetId="2544">
        <row r="34">
          <cell r="A34" t="str">
            <v>Investments Govt Securities</v>
          </cell>
        </row>
      </sheetData>
      <sheetData sheetId="2545">
        <row r="34">
          <cell r="A34" t="str">
            <v>Investments Govt Securities</v>
          </cell>
        </row>
      </sheetData>
      <sheetData sheetId="2546">
        <row r="34">
          <cell r="A34" t="str">
            <v>Investments Govt Securities</v>
          </cell>
        </row>
      </sheetData>
      <sheetData sheetId="2547">
        <row r="34">
          <cell r="A34" t="str">
            <v>Investments Govt Securities</v>
          </cell>
        </row>
      </sheetData>
      <sheetData sheetId="2548">
        <row r="34">
          <cell r="A34" t="str">
            <v>Investments Govt Securities</v>
          </cell>
        </row>
      </sheetData>
      <sheetData sheetId="2549">
        <row r="34">
          <cell r="A34" t="str">
            <v>Investments Govt Securities</v>
          </cell>
        </row>
      </sheetData>
      <sheetData sheetId="2550">
        <row r="34">
          <cell r="A34" t="str">
            <v>Investments Govt Securities</v>
          </cell>
        </row>
      </sheetData>
      <sheetData sheetId="2551">
        <row r="34">
          <cell r="A34" t="str">
            <v>Investments Govt Securities</v>
          </cell>
        </row>
      </sheetData>
      <sheetData sheetId="2552">
        <row r="34">
          <cell r="A34" t="str">
            <v>Investments Govt Securities</v>
          </cell>
        </row>
      </sheetData>
      <sheetData sheetId="2553">
        <row r="34">
          <cell r="A34" t="str">
            <v>Investments Govt Securities</v>
          </cell>
        </row>
      </sheetData>
      <sheetData sheetId="2554">
        <row r="34">
          <cell r="A34" t="str">
            <v>Investments Govt Securities</v>
          </cell>
        </row>
      </sheetData>
      <sheetData sheetId="2555">
        <row r="34">
          <cell r="A34" t="str">
            <v>Investments Govt Securities</v>
          </cell>
        </row>
      </sheetData>
      <sheetData sheetId="2556">
        <row r="34">
          <cell r="A34" t="str">
            <v>Investments Govt Securities</v>
          </cell>
        </row>
      </sheetData>
      <sheetData sheetId="2557">
        <row r="34">
          <cell r="A34" t="str">
            <v>Investments Govt Securities</v>
          </cell>
        </row>
      </sheetData>
      <sheetData sheetId="2558">
        <row r="34">
          <cell r="A34" t="str">
            <v>Investments Govt Securities</v>
          </cell>
        </row>
      </sheetData>
      <sheetData sheetId="2559">
        <row r="34">
          <cell r="A34" t="str">
            <v>Investments Govt Securities</v>
          </cell>
        </row>
      </sheetData>
      <sheetData sheetId="2560">
        <row r="34">
          <cell r="A34" t="str">
            <v>Investments Govt Securities</v>
          </cell>
        </row>
      </sheetData>
      <sheetData sheetId="2561">
        <row r="34">
          <cell r="A34" t="str">
            <v>Investments Govt Securities</v>
          </cell>
        </row>
      </sheetData>
      <sheetData sheetId="2562">
        <row r="34">
          <cell r="A34" t="str">
            <v>Investments Govt Securities</v>
          </cell>
        </row>
      </sheetData>
      <sheetData sheetId="2563">
        <row r="34">
          <cell r="A34" t="str">
            <v>Investments Govt Securities</v>
          </cell>
        </row>
      </sheetData>
      <sheetData sheetId="2564">
        <row r="34">
          <cell r="A34" t="str">
            <v>Investments Govt Securities</v>
          </cell>
        </row>
      </sheetData>
      <sheetData sheetId="2565">
        <row r="34">
          <cell r="A34" t="str">
            <v>Investments Govt Securities</v>
          </cell>
        </row>
      </sheetData>
      <sheetData sheetId="2566">
        <row r="34">
          <cell r="A34" t="str">
            <v>Investments Govt Securities</v>
          </cell>
        </row>
      </sheetData>
      <sheetData sheetId="2567">
        <row r="34">
          <cell r="A34" t="str">
            <v>Investments Govt Securities</v>
          </cell>
        </row>
      </sheetData>
      <sheetData sheetId="2568">
        <row r="34">
          <cell r="A34" t="str">
            <v>Investments Govt Securities</v>
          </cell>
        </row>
      </sheetData>
      <sheetData sheetId="2569">
        <row r="34">
          <cell r="A34" t="str">
            <v>Investments Govt Securities</v>
          </cell>
        </row>
      </sheetData>
      <sheetData sheetId="2570">
        <row r="34">
          <cell r="A34" t="str">
            <v>Investments Govt Securities</v>
          </cell>
        </row>
      </sheetData>
      <sheetData sheetId="2571">
        <row r="34">
          <cell r="A34" t="str">
            <v>Investments Govt Securities</v>
          </cell>
        </row>
      </sheetData>
      <sheetData sheetId="2572">
        <row r="34">
          <cell r="A34" t="str">
            <v>Investments Govt Securities</v>
          </cell>
        </row>
      </sheetData>
      <sheetData sheetId="2573">
        <row r="34">
          <cell r="A34" t="str">
            <v>Investments Govt Securities</v>
          </cell>
        </row>
      </sheetData>
      <sheetData sheetId="2574">
        <row r="34">
          <cell r="A34" t="str">
            <v>Investments Govt Securities</v>
          </cell>
        </row>
      </sheetData>
      <sheetData sheetId="2575">
        <row r="34">
          <cell r="A34" t="str">
            <v>Investments Govt Securities</v>
          </cell>
        </row>
      </sheetData>
      <sheetData sheetId="2576">
        <row r="34">
          <cell r="A34" t="str">
            <v>Investments Govt Securities</v>
          </cell>
        </row>
      </sheetData>
      <sheetData sheetId="2577">
        <row r="34">
          <cell r="A34" t="str">
            <v>Investments Govt Securities</v>
          </cell>
        </row>
      </sheetData>
      <sheetData sheetId="2578">
        <row r="34">
          <cell r="A34" t="str">
            <v>Investments Govt Securities</v>
          </cell>
        </row>
      </sheetData>
      <sheetData sheetId="2579">
        <row r="34">
          <cell r="A34" t="str">
            <v>Investments Govt Securities</v>
          </cell>
        </row>
      </sheetData>
      <sheetData sheetId="2580">
        <row r="34">
          <cell r="A34" t="str">
            <v>Investments Govt Securities</v>
          </cell>
        </row>
      </sheetData>
      <sheetData sheetId="2581">
        <row r="34">
          <cell r="A34" t="str">
            <v>Investments Govt Securities</v>
          </cell>
        </row>
      </sheetData>
      <sheetData sheetId="2582">
        <row r="34">
          <cell r="A34" t="str">
            <v>Investments Govt Securities</v>
          </cell>
        </row>
      </sheetData>
      <sheetData sheetId="2583">
        <row r="34">
          <cell r="A34" t="str">
            <v>Investments Govt Securities</v>
          </cell>
        </row>
      </sheetData>
      <sheetData sheetId="2584">
        <row r="34">
          <cell r="A34" t="str">
            <v>Investments Govt Securities</v>
          </cell>
        </row>
      </sheetData>
      <sheetData sheetId="2585">
        <row r="34">
          <cell r="A34" t="str">
            <v>Investments Govt Securities</v>
          </cell>
        </row>
      </sheetData>
      <sheetData sheetId="2586">
        <row r="34">
          <cell r="A34" t="str">
            <v>Investments Govt Securities</v>
          </cell>
        </row>
      </sheetData>
      <sheetData sheetId="2587">
        <row r="34">
          <cell r="A34" t="str">
            <v>Investments Govt Securities</v>
          </cell>
        </row>
      </sheetData>
      <sheetData sheetId="2588">
        <row r="34">
          <cell r="A34" t="str">
            <v>Investments Govt Securities</v>
          </cell>
        </row>
      </sheetData>
      <sheetData sheetId="2589">
        <row r="34">
          <cell r="A34" t="str">
            <v>Investments Govt Securities</v>
          </cell>
        </row>
      </sheetData>
      <sheetData sheetId="2590">
        <row r="34">
          <cell r="A34" t="str">
            <v>Investments Govt Securities</v>
          </cell>
        </row>
      </sheetData>
      <sheetData sheetId="2591">
        <row r="34">
          <cell r="A34" t="str">
            <v>Investments Govt Securities</v>
          </cell>
        </row>
      </sheetData>
      <sheetData sheetId="2592">
        <row r="34">
          <cell r="A34" t="str">
            <v>Investments Govt Securities</v>
          </cell>
        </row>
      </sheetData>
      <sheetData sheetId="2593">
        <row r="34">
          <cell r="A34" t="str">
            <v>Investments Govt Securities</v>
          </cell>
        </row>
      </sheetData>
      <sheetData sheetId="2594">
        <row r="34">
          <cell r="A34" t="str">
            <v>Investments Govt Securities</v>
          </cell>
        </row>
      </sheetData>
      <sheetData sheetId="2595">
        <row r="34">
          <cell r="A34" t="str">
            <v>Investments Govt Securities</v>
          </cell>
        </row>
      </sheetData>
      <sheetData sheetId="2596">
        <row r="34">
          <cell r="A34" t="str">
            <v>Investments Govt Securities</v>
          </cell>
        </row>
      </sheetData>
      <sheetData sheetId="2597">
        <row r="34">
          <cell r="A34" t="str">
            <v>Investments Govt Securities</v>
          </cell>
        </row>
      </sheetData>
      <sheetData sheetId="2598">
        <row r="34">
          <cell r="A34" t="str">
            <v>Investments Govt Securities</v>
          </cell>
        </row>
      </sheetData>
      <sheetData sheetId="2599">
        <row r="34">
          <cell r="A34" t="str">
            <v>Investments Govt Securities</v>
          </cell>
        </row>
      </sheetData>
      <sheetData sheetId="2600">
        <row r="34">
          <cell r="A34" t="str">
            <v>Investments Govt Securities</v>
          </cell>
        </row>
      </sheetData>
      <sheetData sheetId="2601">
        <row r="34">
          <cell r="A34" t="str">
            <v>Investments Govt Securities</v>
          </cell>
        </row>
      </sheetData>
      <sheetData sheetId="2602">
        <row r="34">
          <cell r="A34" t="str">
            <v>Investments Govt Securities</v>
          </cell>
        </row>
      </sheetData>
      <sheetData sheetId="2603">
        <row r="34">
          <cell r="A34" t="str">
            <v>Investments Govt Securities</v>
          </cell>
        </row>
      </sheetData>
      <sheetData sheetId="2604">
        <row r="34">
          <cell r="A34" t="str">
            <v>Investments Govt Securities</v>
          </cell>
        </row>
      </sheetData>
      <sheetData sheetId="2605">
        <row r="34">
          <cell r="A34" t="str">
            <v>Investments Govt Securities</v>
          </cell>
        </row>
      </sheetData>
      <sheetData sheetId="2606">
        <row r="34">
          <cell r="A34" t="str">
            <v>Investments Govt Securities</v>
          </cell>
        </row>
      </sheetData>
      <sheetData sheetId="2607">
        <row r="34">
          <cell r="A34" t="str">
            <v>Investments Govt Securities</v>
          </cell>
        </row>
      </sheetData>
      <sheetData sheetId="2608">
        <row r="34">
          <cell r="A34" t="str">
            <v>Investments Govt Securities</v>
          </cell>
        </row>
      </sheetData>
      <sheetData sheetId="2609">
        <row r="34">
          <cell r="A34" t="str">
            <v>Investments Govt Securities</v>
          </cell>
        </row>
      </sheetData>
      <sheetData sheetId="2610">
        <row r="34">
          <cell r="A34" t="str">
            <v>Investments Govt Securities</v>
          </cell>
        </row>
      </sheetData>
      <sheetData sheetId="2611">
        <row r="34">
          <cell r="A34" t="str">
            <v>Investments Govt Securities</v>
          </cell>
        </row>
      </sheetData>
      <sheetData sheetId="2612">
        <row r="34">
          <cell r="A34" t="str">
            <v>Investments Govt Securities</v>
          </cell>
        </row>
      </sheetData>
      <sheetData sheetId="2613">
        <row r="34">
          <cell r="A34" t="str">
            <v>Investments Govt Securities</v>
          </cell>
        </row>
      </sheetData>
      <sheetData sheetId="2614">
        <row r="34">
          <cell r="A34" t="str">
            <v>Investments Govt Securities</v>
          </cell>
        </row>
      </sheetData>
      <sheetData sheetId="2615">
        <row r="34">
          <cell r="A34" t="str">
            <v>Investments Govt Securities</v>
          </cell>
        </row>
      </sheetData>
      <sheetData sheetId="2616">
        <row r="34">
          <cell r="A34" t="str">
            <v>Investments Govt Securities</v>
          </cell>
        </row>
      </sheetData>
      <sheetData sheetId="2617">
        <row r="34">
          <cell r="A34" t="str">
            <v>Investments Govt Securities</v>
          </cell>
        </row>
      </sheetData>
      <sheetData sheetId="2618">
        <row r="34">
          <cell r="A34" t="str">
            <v>Investments Govt Securities</v>
          </cell>
        </row>
      </sheetData>
      <sheetData sheetId="2619">
        <row r="34">
          <cell r="A34" t="str">
            <v>Investments Govt Securities</v>
          </cell>
        </row>
      </sheetData>
      <sheetData sheetId="2620">
        <row r="34">
          <cell r="A34" t="str">
            <v>Investments Govt Securities</v>
          </cell>
        </row>
      </sheetData>
      <sheetData sheetId="2621">
        <row r="34">
          <cell r="A34" t="str">
            <v>Investments Govt Securities</v>
          </cell>
        </row>
      </sheetData>
      <sheetData sheetId="2622">
        <row r="34">
          <cell r="A34" t="str">
            <v>Investments Govt Securities</v>
          </cell>
        </row>
      </sheetData>
      <sheetData sheetId="2623">
        <row r="34">
          <cell r="A34" t="str">
            <v>Investments Govt Securities</v>
          </cell>
        </row>
      </sheetData>
      <sheetData sheetId="2624">
        <row r="34">
          <cell r="A34" t="str">
            <v>Investments Govt Securities</v>
          </cell>
        </row>
      </sheetData>
      <sheetData sheetId="2625">
        <row r="34">
          <cell r="A34" t="str">
            <v>Investments Govt Securities</v>
          </cell>
        </row>
      </sheetData>
      <sheetData sheetId="2626">
        <row r="34">
          <cell r="A34" t="str">
            <v>Investments Govt Securities</v>
          </cell>
        </row>
      </sheetData>
      <sheetData sheetId="2627">
        <row r="34">
          <cell r="A34" t="str">
            <v>Investments Govt Securities</v>
          </cell>
        </row>
      </sheetData>
      <sheetData sheetId="2628">
        <row r="34">
          <cell r="A34" t="str">
            <v>Investments Govt Securities</v>
          </cell>
        </row>
      </sheetData>
      <sheetData sheetId="2629">
        <row r="34">
          <cell r="A34" t="str">
            <v>Investments Govt Securities</v>
          </cell>
        </row>
      </sheetData>
      <sheetData sheetId="2630">
        <row r="34">
          <cell r="A34" t="str">
            <v>Investments Govt Securities</v>
          </cell>
        </row>
      </sheetData>
      <sheetData sheetId="2631">
        <row r="34">
          <cell r="A34" t="str">
            <v>Investments Govt Securities</v>
          </cell>
        </row>
      </sheetData>
      <sheetData sheetId="2632">
        <row r="34">
          <cell r="A34" t="str">
            <v>Investments Govt Securities</v>
          </cell>
        </row>
      </sheetData>
      <sheetData sheetId="2633">
        <row r="34">
          <cell r="A34" t="str">
            <v>Investments Govt Securities</v>
          </cell>
        </row>
      </sheetData>
      <sheetData sheetId="2634">
        <row r="34">
          <cell r="A34" t="str">
            <v>Investments Govt Securities</v>
          </cell>
        </row>
      </sheetData>
      <sheetData sheetId="2635">
        <row r="34">
          <cell r="A34" t="str">
            <v>Investments Govt Securities</v>
          </cell>
        </row>
      </sheetData>
      <sheetData sheetId="2636">
        <row r="34">
          <cell r="A34" t="str">
            <v>Investments Govt Securities</v>
          </cell>
        </row>
      </sheetData>
      <sheetData sheetId="2637">
        <row r="34">
          <cell r="A34" t="str">
            <v>Investments Govt Securities</v>
          </cell>
        </row>
      </sheetData>
      <sheetData sheetId="2638">
        <row r="34">
          <cell r="A34" t="str">
            <v>Investments Govt Securities</v>
          </cell>
        </row>
      </sheetData>
      <sheetData sheetId="2639">
        <row r="34">
          <cell r="A34" t="str">
            <v>Investments Govt Securities</v>
          </cell>
        </row>
      </sheetData>
      <sheetData sheetId="2640">
        <row r="34">
          <cell r="A34" t="str">
            <v>Investments Govt Securities</v>
          </cell>
        </row>
      </sheetData>
      <sheetData sheetId="2641">
        <row r="34">
          <cell r="A34" t="str">
            <v>Investments Govt Securities</v>
          </cell>
        </row>
      </sheetData>
      <sheetData sheetId="2642">
        <row r="34">
          <cell r="A34" t="str">
            <v>Investments Govt Securities</v>
          </cell>
        </row>
      </sheetData>
      <sheetData sheetId="2643">
        <row r="34">
          <cell r="A34" t="str">
            <v>Investments Govt Securities</v>
          </cell>
        </row>
      </sheetData>
      <sheetData sheetId="2644">
        <row r="34">
          <cell r="A34" t="str">
            <v>Investments Govt Securities</v>
          </cell>
        </row>
      </sheetData>
      <sheetData sheetId="2645">
        <row r="34">
          <cell r="A34" t="str">
            <v>Investments Govt Securities</v>
          </cell>
        </row>
      </sheetData>
      <sheetData sheetId="2646">
        <row r="34">
          <cell r="A34" t="str">
            <v>Investments Govt Securities</v>
          </cell>
        </row>
      </sheetData>
      <sheetData sheetId="2647">
        <row r="34">
          <cell r="A34" t="str">
            <v>Investments Govt Securities</v>
          </cell>
        </row>
      </sheetData>
      <sheetData sheetId="2648">
        <row r="34">
          <cell r="A34" t="str">
            <v>Investments Govt Securities</v>
          </cell>
        </row>
      </sheetData>
      <sheetData sheetId="2649">
        <row r="34">
          <cell r="A34" t="str">
            <v>Investments Govt Securities</v>
          </cell>
        </row>
      </sheetData>
      <sheetData sheetId="2650">
        <row r="34">
          <cell r="A34" t="str">
            <v>Investments Govt Securities</v>
          </cell>
        </row>
      </sheetData>
      <sheetData sheetId="2651">
        <row r="34">
          <cell r="A34" t="str">
            <v>Investments Govt Securities</v>
          </cell>
        </row>
      </sheetData>
      <sheetData sheetId="2652">
        <row r="34">
          <cell r="A34" t="str">
            <v>Investments Govt Securities</v>
          </cell>
        </row>
      </sheetData>
      <sheetData sheetId="2653">
        <row r="34">
          <cell r="A34" t="str">
            <v>Investments Govt Securities</v>
          </cell>
        </row>
      </sheetData>
      <sheetData sheetId="2654">
        <row r="34">
          <cell r="A34" t="str">
            <v>Investments Govt Securities</v>
          </cell>
        </row>
      </sheetData>
      <sheetData sheetId="2655">
        <row r="34">
          <cell r="A34" t="str">
            <v>Investments Govt Securities</v>
          </cell>
        </row>
      </sheetData>
      <sheetData sheetId="2656">
        <row r="34">
          <cell r="A34" t="str">
            <v>Investments Govt Securities</v>
          </cell>
        </row>
      </sheetData>
      <sheetData sheetId="2657">
        <row r="34">
          <cell r="A34" t="str">
            <v>Investments Govt Securities</v>
          </cell>
        </row>
      </sheetData>
      <sheetData sheetId="2658">
        <row r="34">
          <cell r="A34" t="str">
            <v>Investments Govt Securities</v>
          </cell>
        </row>
      </sheetData>
      <sheetData sheetId="2659">
        <row r="34">
          <cell r="A34" t="str">
            <v>Investments Govt Securities</v>
          </cell>
        </row>
      </sheetData>
      <sheetData sheetId="2660">
        <row r="34">
          <cell r="A34" t="str">
            <v>Investments Govt Securities</v>
          </cell>
        </row>
      </sheetData>
      <sheetData sheetId="2661">
        <row r="34">
          <cell r="A34" t="str">
            <v>Investments Govt Securities</v>
          </cell>
        </row>
      </sheetData>
      <sheetData sheetId="2662">
        <row r="34">
          <cell r="A34" t="str">
            <v>Investments Govt Securities</v>
          </cell>
        </row>
      </sheetData>
      <sheetData sheetId="2663">
        <row r="34">
          <cell r="A34" t="str">
            <v>Investments Govt Securities</v>
          </cell>
        </row>
      </sheetData>
      <sheetData sheetId="2664">
        <row r="34">
          <cell r="A34" t="str">
            <v>Investments Govt Securities</v>
          </cell>
        </row>
      </sheetData>
      <sheetData sheetId="2665">
        <row r="34">
          <cell r="A34" t="str">
            <v>Investments Govt Securities</v>
          </cell>
        </row>
      </sheetData>
      <sheetData sheetId="2666">
        <row r="34">
          <cell r="A34" t="str">
            <v>Investments Govt Securities</v>
          </cell>
        </row>
      </sheetData>
      <sheetData sheetId="2667">
        <row r="34">
          <cell r="A34" t="str">
            <v>Investments Govt Securities</v>
          </cell>
        </row>
      </sheetData>
      <sheetData sheetId="2668">
        <row r="34">
          <cell r="A34" t="str">
            <v>Investments Govt Securities</v>
          </cell>
        </row>
      </sheetData>
      <sheetData sheetId="2669">
        <row r="34">
          <cell r="A34" t="str">
            <v>Investments Govt Securities</v>
          </cell>
        </row>
      </sheetData>
      <sheetData sheetId="2670">
        <row r="34">
          <cell r="A34" t="str">
            <v>Investments Govt Securities</v>
          </cell>
        </row>
      </sheetData>
      <sheetData sheetId="2671">
        <row r="34">
          <cell r="A34" t="str">
            <v>Investments Govt Securities</v>
          </cell>
        </row>
      </sheetData>
      <sheetData sheetId="2672">
        <row r="34">
          <cell r="A34" t="str">
            <v>Investments Govt Securities</v>
          </cell>
        </row>
      </sheetData>
      <sheetData sheetId="2673">
        <row r="34">
          <cell r="A34" t="str">
            <v>Investments Govt Securities</v>
          </cell>
        </row>
      </sheetData>
      <sheetData sheetId="2674">
        <row r="34">
          <cell r="A34" t="str">
            <v>Investments Govt Securities</v>
          </cell>
        </row>
      </sheetData>
      <sheetData sheetId="2675">
        <row r="34">
          <cell r="A34" t="str">
            <v>Investments Govt Securities</v>
          </cell>
        </row>
      </sheetData>
      <sheetData sheetId="2676">
        <row r="34">
          <cell r="A34" t="str">
            <v>Investments Govt Securities</v>
          </cell>
        </row>
      </sheetData>
      <sheetData sheetId="2677">
        <row r="34">
          <cell r="A34" t="str">
            <v>Investments Govt Securities</v>
          </cell>
        </row>
      </sheetData>
      <sheetData sheetId="2678">
        <row r="34">
          <cell r="A34" t="str">
            <v>Investments Govt Securities</v>
          </cell>
        </row>
      </sheetData>
      <sheetData sheetId="2679">
        <row r="34">
          <cell r="A34" t="str">
            <v>Investments Govt Securities</v>
          </cell>
        </row>
      </sheetData>
      <sheetData sheetId="2680">
        <row r="34">
          <cell r="A34" t="str">
            <v>Investments Govt Securities</v>
          </cell>
        </row>
      </sheetData>
      <sheetData sheetId="2681">
        <row r="34">
          <cell r="A34" t="str">
            <v>Investments Govt Securities</v>
          </cell>
        </row>
      </sheetData>
      <sheetData sheetId="2682">
        <row r="34">
          <cell r="A34" t="str">
            <v>Investments Govt Securities</v>
          </cell>
        </row>
      </sheetData>
      <sheetData sheetId="2683">
        <row r="34">
          <cell r="A34" t="str">
            <v>Investments Govt Securities</v>
          </cell>
        </row>
      </sheetData>
      <sheetData sheetId="2684">
        <row r="34">
          <cell r="A34" t="str">
            <v>Investments Govt Securities</v>
          </cell>
        </row>
      </sheetData>
      <sheetData sheetId="2685">
        <row r="34">
          <cell r="A34" t="str">
            <v>Investments Govt Securities</v>
          </cell>
        </row>
      </sheetData>
      <sheetData sheetId="2686">
        <row r="34">
          <cell r="A34" t="str">
            <v>Investments Govt Securities</v>
          </cell>
        </row>
      </sheetData>
      <sheetData sheetId="2687">
        <row r="34">
          <cell r="A34" t="str">
            <v>Investments Govt Securities</v>
          </cell>
        </row>
      </sheetData>
      <sheetData sheetId="2688">
        <row r="34">
          <cell r="A34" t="str">
            <v>Investments Govt Securities</v>
          </cell>
        </row>
      </sheetData>
      <sheetData sheetId="2689">
        <row r="34">
          <cell r="A34" t="str">
            <v>Investments Govt Securities</v>
          </cell>
        </row>
      </sheetData>
      <sheetData sheetId="2690">
        <row r="34">
          <cell r="A34" t="str">
            <v>Investments Govt Securities</v>
          </cell>
        </row>
      </sheetData>
      <sheetData sheetId="2691">
        <row r="34">
          <cell r="A34" t="str">
            <v>Investments Govt Securities</v>
          </cell>
        </row>
      </sheetData>
      <sheetData sheetId="2692">
        <row r="34">
          <cell r="A34" t="str">
            <v>Investments Govt Securities</v>
          </cell>
        </row>
      </sheetData>
      <sheetData sheetId="2693">
        <row r="34">
          <cell r="A34" t="str">
            <v>Investments Govt Securities</v>
          </cell>
        </row>
      </sheetData>
      <sheetData sheetId="2694">
        <row r="34">
          <cell r="A34" t="str">
            <v>Investments Govt Securities</v>
          </cell>
        </row>
      </sheetData>
      <sheetData sheetId="2695">
        <row r="34">
          <cell r="A34" t="str">
            <v>Investments Govt Securities</v>
          </cell>
        </row>
      </sheetData>
      <sheetData sheetId="2696">
        <row r="34">
          <cell r="A34" t="str">
            <v>Investments Govt Securities</v>
          </cell>
        </row>
      </sheetData>
      <sheetData sheetId="2697">
        <row r="34">
          <cell r="A34" t="str">
            <v>Investments Govt Securities</v>
          </cell>
        </row>
      </sheetData>
      <sheetData sheetId="2698">
        <row r="34">
          <cell r="A34" t="str">
            <v>Investments Govt Securities</v>
          </cell>
        </row>
      </sheetData>
      <sheetData sheetId="2699">
        <row r="34">
          <cell r="A34" t="str">
            <v>Investments Govt Securities</v>
          </cell>
        </row>
      </sheetData>
      <sheetData sheetId="2700">
        <row r="34">
          <cell r="A34" t="str">
            <v>Investments Govt Securities</v>
          </cell>
        </row>
      </sheetData>
      <sheetData sheetId="2701">
        <row r="34">
          <cell r="A34" t="str">
            <v>Investments Govt Securities</v>
          </cell>
        </row>
      </sheetData>
      <sheetData sheetId="2702">
        <row r="34">
          <cell r="A34" t="str">
            <v>Investments Govt Securities</v>
          </cell>
        </row>
      </sheetData>
      <sheetData sheetId="2703">
        <row r="34">
          <cell r="A34" t="str">
            <v>Investments Govt Securities</v>
          </cell>
        </row>
      </sheetData>
      <sheetData sheetId="2704">
        <row r="34">
          <cell r="A34" t="str">
            <v>Investments Govt Securities</v>
          </cell>
        </row>
      </sheetData>
      <sheetData sheetId="2705">
        <row r="34">
          <cell r="A34" t="str">
            <v>Investments Govt Securities</v>
          </cell>
        </row>
      </sheetData>
      <sheetData sheetId="2706">
        <row r="34">
          <cell r="A34" t="str">
            <v>Investments Govt Securities</v>
          </cell>
        </row>
      </sheetData>
      <sheetData sheetId="2707">
        <row r="34">
          <cell r="A34" t="str">
            <v>Investments Govt Securities</v>
          </cell>
        </row>
      </sheetData>
      <sheetData sheetId="2708">
        <row r="34">
          <cell r="A34" t="str">
            <v>Investments Govt Securities</v>
          </cell>
        </row>
      </sheetData>
      <sheetData sheetId="2709">
        <row r="34">
          <cell r="A34" t="str">
            <v>Investments Govt Securities</v>
          </cell>
        </row>
      </sheetData>
      <sheetData sheetId="2710">
        <row r="34">
          <cell r="A34" t="str">
            <v>Investments Govt Securities</v>
          </cell>
        </row>
      </sheetData>
      <sheetData sheetId="2711">
        <row r="34">
          <cell r="A34" t="str">
            <v>Investments Govt Securities</v>
          </cell>
        </row>
      </sheetData>
      <sheetData sheetId="2712">
        <row r="34">
          <cell r="A34" t="str">
            <v>Investments Govt Securities</v>
          </cell>
        </row>
      </sheetData>
      <sheetData sheetId="2713">
        <row r="34">
          <cell r="A34" t="str">
            <v>Investments Govt Securities</v>
          </cell>
        </row>
      </sheetData>
      <sheetData sheetId="2714">
        <row r="34">
          <cell r="A34" t="str">
            <v>Investments Govt Securities</v>
          </cell>
        </row>
      </sheetData>
      <sheetData sheetId="2715">
        <row r="34">
          <cell r="A34" t="str">
            <v>Investments Govt Securities</v>
          </cell>
        </row>
      </sheetData>
      <sheetData sheetId="2716">
        <row r="34">
          <cell r="A34" t="str">
            <v>Investments Govt Securities</v>
          </cell>
        </row>
      </sheetData>
      <sheetData sheetId="2717">
        <row r="34">
          <cell r="A34" t="str">
            <v>Investments Govt Securities</v>
          </cell>
        </row>
      </sheetData>
      <sheetData sheetId="2718">
        <row r="34">
          <cell r="A34" t="str">
            <v>Investments Govt Securities</v>
          </cell>
        </row>
      </sheetData>
      <sheetData sheetId="2719">
        <row r="34">
          <cell r="A34" t="str">
            <v>Investments Govt Securities</v>
          </cell>
        </row>
      </sheetData>
      <sheetData sheetId="2720">
        <row r="34">
          <cell r="A34" t="str">
            <v>Investments Govt Securities</v>
          </cell>
        </row>
      </sheetData>
      <sheetData sheetId="2721">
        <row r="34">
          <cell r="A34" t="str">
            <v>Investments Govt Securities</v>
          </cell>
        </row>
      </sheetData>
      <sheetData sheetId="2722">
        <row r="34">
          <cell r="A34" t="str">
            <v>Investments Govt Securities</v>
          </cell>
        </row>
      </sheetData>
      <sheetData sheetId="2723">
        <row r="34">
          <cell r="A34" t="str">
            <v>Investments Govt Securities</v>
          </cell>
        </row>
      </sheetData>
      <sheetData sheetId="2724">
        <row r="34">
          <cell r="A34" t="str">
            <v>Investments Govt Securities</v>
          </cell>
        </row>
      </sheetData>
      <sheetData sheetId="2725">
        <row r="34">
          <cell r="A34" t="str">
            <v>Investments Govt Securities</v>
          </cell>
        </row>
      </sheetData>
      <sheetData sheetId="2726">
        <row r="34">
          <cell r="A34" t="str">
            <v>Investments Govt Securities</v>
          </cell>
        </row>
      </sheetData>
      <sheetData sheetId="2727">
        <row r="34">
          <cell r="A34" t="str">
            <v>Investments Govt Securities</v>
          </cell>
        </row>
      </sheetData>
      <sheetData sheetId="2728">
        <row r="34">
          <cell r="A34" t="str">
            <v>Investments Govt Securities</v>
          </cell>
        </row>
      </sheetData>
      <sheetData sheetId="2729">
        <row r="34">
          <cell r="A34" t="str">
            <v>Investments Govt Securities</v>
          </cell>
        </row>
      </sheetData>
      <sheetData sheetId="2730">
        <row r="34">
          <cell r="A34" t="str">
            <v>Investments Govt Securities</v>
          </cell>
        </row>
      </sheetData>
      <sheetData sheetId="2731">
        <row r="34">
          <cell r="A34" t="str">
            <v>Investments Govt Securities</v>
          </cell>
        </row>
      </sheetData>
      <sheetData sheetId="2732">
        <row r="34">
          <cell r="A34" t="str">
            <v>Investments Govt Securities</v>
          </cell>
        </row>
      </sheetData>
      <sheetData sheetId="2733">
        <row r="34">
          <cell r="A34" t="str">
            <v>Investments Govt Securities</v>
          </cell>
        </row>
      </sheetData>
      <sheetData sheetId="2734">
        <row r="34">
          <cell r="A34" t="str">
            <v>Investments Govt Securities</v>
          </cell>
        </row>
      </sheetData>
      <sheetData sheetId="2735">
        <row r="34">
          <cell r="A34" t="str">
            <v>Investments Govt Securities</v>
          </cell>
        </row>
      </sheetData>
      <sheetData sheetId="2736">
        <row r="34">
          <cell r="A34" t="str">
            <v>Investments Govt Securities</v>
          </cell>
        </row>
      </sheetData>
      <sheetData sheetId="2737">
        <row r="34">
          <cell r="A34" t="str">
            <v>Investments Govt Securities</v>
          </cell>
        </row>
      </sheetData>
      <sheetData sheetId="2738">
        <row r="34">
          <cell r="A34" t="str">
            <v>Investments Govt Securities</v>
          </cell>
        </row>
      </sheetData>
      <sheetData sheetId="2739">
        <row r="34">
          <cell r="A34" t="str">
            <v>Investments Govt Securities</v>
          </cell>
        </row>
      </sheetData>
      <sheetData sheetId="2740">
        <row r="34">
          <cell r="A34" t="str">
            <v>Investments Govt Securities</v>
          </cell>
        </row>
      </sheetData>
      <sheetData sheetId="2741">
        <row r="34">
          <cell r="A34" t="str">
            <v>Investments Govt Securities</v>
          </cell>
        </row>
      </sheetData>
      <sheetData sheetId="2742">
        <row r="34">
          <cell r="A34" t="str">
            <v>Investments Govt Securities</v>
          </cell>
        </row>
      </sheetData>
      <sheetData sheetId="2743">
        <row r="34">
          <cell r="A34" t="str">
            <v>Investments Govt Securities</v>
          </cell>
        </row>
      </sheetData>
      <sheetData sheetId="2744">
        <row r="34">
          <cell r="A34" t="str">
            <v>Investments Govt Securities</v>
          </cell>
        </row>
      </sheetData>
      <sheetData sheetId="2745">
        <row r="34">
          <cell r="A34" t="str">
            <v>Investments Govt Securities</v>
          </cell>
        </row>
      </sheetData>
      <sheetData sheetId="2746">
        <row r="34">
          <cell r="A34" t="str">
            <v>Investments Govt Securities</v>
          </cell>
        </row>
      </sheetData>
      <sheetData sheetId="2747">
        <row r="34">
          <cell r="A34" t="str">
            <v>Investments Govt Securities</v>
          </cell>
        </row>
      </sheetData>
      <sheetData sheetId="2748">
        <row r="34">
          <cell r="A34" t="str">
            <v>Investments Govt Securities</v>
          </cell>
        </row>
      </sheetData>
      <sheetData sheetId="2749">
        <row r="34">
          <cell r="A34" t="str">
            <v>Investments Govt Securities</v>
          </cell>
        </row>
      </sheetData>
      <sheetData sheetId="2750">
        <row r="34">
          <cell r="A34" t="str">
            <v>Investments Govt Securities</v>
          </cell>
        </row>
      </sheetData>
      <sheetData sheetId="2751">
        <row r="34">
          <cell r="A34" t="str">
            <v>Investments Govt Securities</v>
          </cell>
        </row>
      </sheetData>
      <sheetData sheetId="2752">
        <row r="34">
          <cell r="A34" t="str">
            <v>Investments Govt Securities</v>
          </cell>
        </row>
      </sheetData>
      <sheetData sheetId="2753">
        <row r="34">
          <cell r="A34" t="str">
            <v>Investments Govt Securities</v>
          </cell>
        </row>
      </sheetData>
      <sheetData sheetId="2754">
        <row r="34">
          <cell r="A34" t="str">
            <v>Investments Govt Securities</v>
          </cell>
        </row>
      </sheetData>
      <sheetData sheetId="2755">
        <row r="34">
          <cell r="A34" t="str">
            <v>Investments Govt Securities</v>
          </cell>
        </row>
      </sheetData>
      <sheetData sheetId="2756">
        <row r="34">
          <cell r="A34" t="str">
            <v>Investments Govt Securities</v>
          </cell>
        </row>
      </sheetData>
      <sheetData sheetId="2757">
        <row r="34">
          <cell r="A34" t="str">
            <v>Investments Govt Securities</v>
          </cell>
        </row>
      </sheetData>
      <sheetData sheetId="2758">
        <row r="34">
          <cell r="A34" t="str">
            <v>Investments Govt Securities</v>
          </cell>
        </row>
      </sheetData>
      <sheetData sheetId="2759">
        <row r="34">
          <cell r="A34" t="str">
            <v>Investments Govt Securities</v>
          </cell>
        </row>
      </sheetData>
      <sheetData sheetId="2760">
        <row r="34">
          <cell r="A34" t="str">
            <v>Investments Govt Securities</v>
          </cell>
        </row>
      </sheetData>
      <sheetData sheetId="2761">
        <row r="34">
          <cell r="A34" t="str">
            <v>Investments Govt Securities</v>
          </cell>
        </row>
      </sheetData>
      <sheetData sheetId="2762">
        <row r="34">
          <cell r="A34" t="str">
            <v>Investments Govt Securities</v>
          </cell>
        </row>
      </sheetData>
      <sheetData sheetId="2763">
        <row r="34">
          <cell r="A34" t="str">
            <v>Investments Govt Securities</v>
          </cell>
        </row>
      </sheetData>
      <sheetData sheetId="2764">
        <row r="34">
          <cell r="A34" t="str">
            <v>Investments Govt Securities</v>
          </cell>
        </row>
      </sheetData>
      <sheetData sheetId="2765">
        <row r="34">
          <cell r="A34" t="str">
            <v>Investments Govt Securities</v>
          </cell>
        </row>
      </sheetData>
      <sheetData sheetId="2766">
        <row r="34">
          <cell r="A34" t="str">
            <v>Investments Govt Securities</v>
          </cell>
        </row>
      </sheetData>
      <sheetData sheetId="2767">
        <row r="34">
          <cell r="A34" t="str">
            <v>Investments Govt Securities</v>
          </cell>
        </row>
      </sheetData>
      <sheetData sheetId="2768">
        <row r="34">
          <cell r="A34" t="str">
            <v>Investments Govt Securities</v>
          </cell>
        </row>
      </sheetData>
      <sheetData sheetId="2769">
        <row r="34">
          <cell r="A34" t="str">
            <v>Investments Govt Securities</v>
          </cell>
        </row>
      </sheetData>
      <sheetData sheetId="2770">
        <row r="34">
          <cell r="A34" t="str">
            <v>Investments Govt Securities</v>
          </cell>
        </row>
      </sheetData>
      <sheetData sheetId="2771">
        <row r="34">
          <cell r="A34" t="str">
            <v>Investments Govt Securities</v>
          </cell>
        </row>
      </sheetData>
      <sheetData sheetId="2772">
        <row r="34">
          <cell r="A34" t="str">
            <v>Investments Govt Securities</v>
          </cell>
        </row>
      </sheetData>
      <sheetData sheetId="2773">
        <row r="34">
          <cell r="A34" t="str">
            <v>Investments Govt Securities</v>
          </cell>
        </row>
      </sheetData>
      <sheetData sheetId="2774">
        <row r="34">
          <cell r="A34" t="str">
            <v>Investments Govt Securities</v>
          </cell>
        </row>
      </sheetData>
      <sheetData sheetId="2775">
        <row r="34">
          <cell r="A34" t="str">
            <v>Investments Govt Securities</v>
          </cell>
        </row>
      </sheetData>
      <sheetData sheetId="2776">
        <row r="34">
          <cell r="A34" t="str">
            <v>Investments Govt Securities</v>
          </cell>
        </row>
      </sheetData>
      <sheetData sheetId="2777">
        <row r="34">
          <cell r="A34" t="str">
            <v>Investments Govt Securities</v>
          </cell>
        </row>
      </sheetData>
      <sheetData sheetId="2778">
        <row r="34">
          <cell r="A34" t="str">
            <v>Investments Govt Securities</v>
          </cell>
        </row>
      </sheetData>
      <sheetData sheetId="2779">
        <row r="34">
          <cell r="A34" t="str">
            <v>Investments Govt Securities</v>
          </cell>
        </row>
      </sheetData>
      <sheetData sheetId="2780">
        <row r="34">
          <cell r="A34" t="str">
            <v>Investments Govt Securities</v>
          </cell>
        </row>
      </sheetData>
      <sheetData sheetId="2781">
        <row r="34">
          <cell r="A34" t="str">
            <v>Investments Govt Securities</v>
          </cell>
        </row>
      </sheetData>
      <sheetData sheetId="2782">
        <row r="34">
          <cell r="A34" t="str">
            <v>Investments Govt Securities</v>
          </cell>
        </row>
      </sheetData>
      <sheetData sheetId="2783">
        <row r="34">
          <cell r="A34" t="str">
            <v>Investments Govt Securities</v>
          </cell>
        </row>
      </sheetData>
      <sheetData sheetId="2784">
        <row r="34">
          <cell r="A34" t="str">
            <v>Investments Govt Securities</v>
          </cell>
        </row>
      </sheetData>
      <sheetData sheetId="2785">
        <row r="34">
          <cell r="A34" t="str">
            <v>Investments Govt Securities</v>
          </cell>
        </row>
      </sheetData>
      <sheetData sheetId="2786">
        <row r="34">
          <cell r="A34" t="str">
            <v>Investments Govt Securities</v>
          </cell>
        </row>
      </sheetData>
      <sheetData sheetId="2787">
        <row r="34">
          <cell r="A34" t="str">
            <v>Investments Govt Securities</v>
          </cell>
        </row>
      </sheetData>
      <sheetData sheetId="2788">
        <row r="34">
          <cell r="A34" t="str">
            <v>Investments Govt Securities</v>
          </cell>
        </row>
      </sheetData>
      <sheetData sheetId="2789">
        <row r="34">
          <cell r="A34" t="str">
            <v>Investments Govt Securities</v>
          </cell>
        </row>
      </sheetData>
      <sheetData sheetId="2790">
        <row r="34">
          <cell r="A34" t="str">
            <v>Investments Govt Securities</v>
          </cell>
        </row>
      </sheetData>
      <sheetData sheetId="2791">
        <row r="34">
          <cell r="A34" t="str">
            <v>Investments Govt Securities</v>
          </cell>
        </row>
      </sheetData>
      <sheetData sheetId="2792">
        <row r="34">
          <cell r="A34" t="str">
            <v>Investments Govt Securities</v>
          </cell>
        </row>
      </sheetData>
      <sheetData sheetId="2793">
        <row r="34">
          <cell r="A34" t="str">
            <v>Investments Govt Securities</v>
          </cell>
        </row>
      </sheetData>
      <sheetData sheetId="2794">
        <row r="34">
          <cell r="A34" t="str">
            <v>Investments Govt Securities</v>
          </cell>
        </row>
      </sheetData>
      <sheetData sheetId="2795">
        <row r="34">
          <cell r="A34" t="str">
            <v>Investments Govt Securities</v>
          </cell>
        </row>
      </sheetData>
      <sheetData sheetId="2796">
        <row r="34">
          <cell r="A34" t="str">
            <v>Investments Govt Securities</v>
          </cell>
        </row>
      </sheetData>
      <sheetData sheetId="2797">
        <row r="34">
          <cell r="A34" t="str">
            <v>Investments Govt Securities</v>
          </cell>
        </row>
      </sheetData>
      <sheetData sheetId="2798">
        <row r="34">
          <cell r="A34" t="str">
            <v>Investments Govt Securities</v>
          </cell>
        </row>
      </sheetData>
      <sheetData sheetId="2799">
        <row r="34">
          <cell r="A34" t="str">
            <v>Investments Govt Securities</v>
          </cell>
        </row>
      </sheetData>
      <sheetData sheetId="2800">
        <row r="34">
          <cell r="A34" t="str">
            <v>Investments Govt Securities</v>
          </cell>
        </row>
      </sheetData>
      <sheetData sheetId="2801">
        <row r="34">
          <cell r="A34" t="str">
            <v>Investments Govt Securities</v>
          </cell>
        </row>
      </sheetData>
      <sheetData sheetId="2802">
        <row r="34">
          <cell r="A34" t="str">
            <v>Investments Govt Securities</v>
          </cell>
        </row>
      </sheetData>
      <sheetData sheetId="2803">
        <row r="34">
          <cell r="A34" t="str">
            <v>Investments Govt Securities</v>
          </cell>
        </row>
      </sheetData>
      <sheetData sheetId="2804">
        <row r="34">
          <cell r="A34" t="str">
            <v>Investments Govt Securities</v>
          </cell>
        </row>
      </sheetData>
      <sheetData sheetId="2805">
        <row r="34">
          <cell r="A34" t="str">
            <v>Investments Govt Securities</v>
          </cell>
        </row>
      </sheetData>
      <sheetData sheetId="2806">
        <row r="34">
          <cell r="A34" t="str">
            <v>Investments Govt Securities</v>
          </cell>
        </row>
      </sheetData>
      <sheetData sheetId="2807">
        <row r="34">
          <cell r="A34" t="str">
            <v>Investments Govt Securities</v>
          </cell>
        </row>
      </sheetData>
      <sheetData sheetId="2808">
        <row r="34">
          <cell r="A34" t="str">
            <v>Investments Govt Securities</v>
          </cell>
        </row>
      </sheetData>
      <sheetData sheetId="2809">
        <row r="34">
          <cell r="A34" t="str">
            <v>Investments Govt Securities</v>
          </cell>
        </row>
      </sheetData>
      <sheetData sheetId="2810">
        <row r="34">
          <cell r="A34" t="str">
            <v>Investments Govt Securities</v>
          </cell>
        </row>
      </sheetData>
      <sheetData sheetId="2811">
        <row r="34">
          <cell r="A34" t="str">
            <v>Investments Govt Securities</v>
          </cell>
        </row>
      </sheetData>
      <sheetData sheetId="2812">
        <row r="34">
          <cell r="A34" t="str">
            <v>Investments Govt Securities</v>
          </cell>
        </row>
      </sheetData>
      <sheetData sheetId="2813">
        <row r="34">
          <cell r="A34" t="str">
            <v>Investments Govt Securities</v>
          </cell>
        </row>
      </sheetData>
      <sheetData sheetId="2814">
        <row r="34">
          <cell r="A34" t="str">
            <v>Investments Govt Securities</v>
          </cell>
        </row>
      </sheetData>
      <sheetData sheetId="2815">
        <row r="34">
          <cell r="A34" t="str">
            <v>Investments Govt Securities</v>
          </cell>
        </row>
      </sheetData>
      <sheetData sheetId="2816">
        <row r="34">
          <cell r="A34" t="str">
            <v>Investments Govt Securities</v>
          </cell>
        </row>
      </sheetData>
      <sheetData sheetId="2817">
        <row r="34">
          <cell r="A34" t="str">
            <v>Investments Govt Securities</v>
          </cell>
        </row>
      </sheetData>
      <sheetData sheetId="2818">
        <row r="34">
          <cell r="A34" t="str">
            <v>Investments Govt Securities</v>
          </cell>
        </row>
      </sheetData>
      <sheetData sheetId="2819">
        <row r="34">
          <cell r="A34" t="str">
            <v>Investments Govt Securities</v>
          </cell>
        </row>
      </sheetData>
      <sheetData sheetId="2820">
        <row r="34">
          <cell r="A34" t="str">
            <v>Investments Govt Securities</v>
          </cell>
        </row>
      </sheetData>
      <sheetData sheetId="2821">
        <row r="34">
          <cell r="A34" t="str">
            <v>Investments Govt Securities</v>
          </cell>
        </row>
      </sheetData>
      <sheetData sheetId="2822">
        <row r="34">
          <cell r="A34" t="str">
            <v>Investments Govt Securities</v>
          </cell>
        </row>
      </sheetData>
      <sheetData sheetId="2823">
        <row r="34">
          <cell r="A34" t="str">
            <v>Investments Govt Securities</v>
          </cell>
        </row>
      </sheetData>
      <sheetData sheetId="2824">
        <row r="34">
          <cell r="A34" t="str">
            <v>Investments Govt Securities</v>
          </cell>
        </row>
      </sheetData>
      <sheetData sheetId="2825">
        <row r="34">
          <cell r="A34" t="str">
            <v>Investments Govt Securities</v>
          </cell>
        </row>
      </sheetData>
      <sheetData sheetId="2826">
        <row r="34">
          <cell r="A34" t="str">
            <v>Investments Govt Securities</v>
          </cell>
        </row>
      </sheetData>
      <sheetData sheetId="2827">
        <row r="34">
          <cell r="A34" t="str">
            <v>Investments Govt Securities</v>
          </cell>
        </row>
      </sheetData>
      <sheetData sheetId="2828">
        <row r="34">
          <cell r="A34" t="str">
            <v>Investments Govt Securities</v>
          </cell>
        </row>
      </sheetData>
      <sheetData sheetId="2829">
        <row r="34">
          <cell r="A34" t="str">
            <v>Investments Govt Securities</v>
          </cell>
        </row>
      </sheetData>
      <sheetData sheetId="2830">
        <row r="34">
          <cell r="A34" t="str">
            <v>Investments Govt Securities</v>
          </cell>
        </row>
      </sheetData>
      <sheetData sheetId="2831">
        <row r="34">
          <cell r="A34" t="str">
            <v>Investments Govt Securities</v>
          </cell>
        </row>
      </sheetData>
      <sheetData sheetId="2832">
        <row r="34">
          <cell r="A34" t="str">
            <v>Investments Govt Securities</v>
          </cell>
        </row>
      </sheetData>
      <sheetData sheetId="2833">
        <row r="34">
          <cell r="A34" t="str">
            <v>Investments Govt Securities</v>
          </cell>
        </row>
      </sheetData>
      <sheetData sheetId="2834">
        <row r="34">
          <cell r="A34" t="str">
            <v>Investments Govt Securities</v>
          </cell>
        </row>
      </sheetData>
      <sheetData sheetId="2835">
        <row r="34">
          <cell r="A34" t="str">
            <v>Investments Govt Securities</v>
          </cell>
        </row>
      </sheetData>
      <sheetData sheetId="2836">
        <row r="34">
          <cell r="A34" t="str">
            <v>Investments Govt Securities</v>
          </cell>
        </row>
      </sheetData>
      <sheetData sheetId="2837">
        <row r="34">
          <cell r="A34" t="str">
            <v>Investments Govt Securities</v>
          </cell>
        </row>
      </sheetData>
      <sheetData sheetId="2838">
        <row r="34">
          <cell r="A34" t="str">
            <v>Investments Govt Securities</v>
          </cell>
        </row>
      </sheetData>
      <sheetData sheetId="2839">
        <row r="34">
          <cell r="A34" t="str">
            <v>Investments Govt Securities</v>
          </cell>
        </row>
      </sheetData>
      <sheetData sheetId="2840">
        <row r="34">
          <cell r="A34" t="str">
            <v>Investments Govt Securities</v>
          </cell>
        </row>
      </sheetData>
      <sheetData sheetId="2841">
        <row r="34">
          <cell r="A34" t="str">
            <v>Investments Govt Securities</v>
          </cell>
        </row>
      </sheetData>
      <sheetData sheetId="2842">
        <row r="34">
          <cell r="A34" t="str">
            <v>Investments Govt Securities</v>
          </cell>
        </row>
      </sheetData>
      <sheetData sheetId="2843">
        <row r="34">
          <cell r="A34" t="str">
            <v>Investments Govt Securities</v>
          </cell>
        </row>
      </sheetData>
      <sheetData sheetId="2844">
        <row r="34">
          <cell r="A34" t="str">
            <v>Investments Govt Securities</v>
          </cell>
        </row>
      </sheetData>
      <sheetData sheetId="2845">
        <row r="34">
          <cell r="A34" t="str">
            <v>Investments Govt Securities</v>
          </cell>
        </row>
      </sheetData>
      <sheetData sheetId="2846">
        <row r="34">
          <cell r="A34" t="str">
            <v>Investments Govt Securities</v>
          </cell>
        </row>
      </sheetData>
      <sheetData sheetId="2847">
        <row r="34">
          <cell r="A34" t="str">
            <v>Investments Govt Securities</v>
          </cell>
        </row>
      </sheetData>
      <sheetData sheetId="2848">
        <row r="34">
          <cell r="A34" t="str">
            <v>Investments Govt Securities</v>
          </cell>
        </row>
      </sheetData>
      <sheetData sheetId="2849">
        <row r="34">
          <cell r="A34" t="str">
            <v>Investments Govt Securities</v>
          </cell>
        </row>
      </sheetData>
      <sheetData sheetId="2850">
        <row r="34">
          <cell r="A34" t="str">
            <v>Investments Govt Securities</v>
          </cell>
        </row>
      </sheetData>
      <sheetData sheetId="2851">
        <row r="34">
          <cell r="A34" t="str">
            <v>Investments Govt Securities</v>
          </cell>
        </row>
      </sheetData>
      <sheetData sheetId="2852">
        <row r="34">
          <cell r="A34" t="str">
            <v>Investments Govt Securities</v>
          </cell>
        </row>
      </sheetData>
      <sheetData sheetId="2853">
        <row r="34">
          <cell r="A34" t="str">
            <v>Investments Govt Securities</v>
          </cell>
        </row>
      </sheetData>
      <sheetData sheetId="2854">
        <row r="34">
          <cell r="A34" t="str">
            <v>Investments Govt Securities</v>
          </cell>
        </row>
      </sheetData>
      <sheetData sheetId="2855">
        <row r="34">
          <cell r="A34" t="str">
            <v>Investments Govt Securities</v>
          </cell>
        </row>
      </sheetData>
      <sheetData sheetId="2856">
        <row r="34">
          <cell r="A34" t="str">
            <v>Investments Govt Securities</v>
          </cell>
        </row>
      </sheetData>
      <sheetData sheetId="2857">
        <row r="34">
          <cell r="A34" t="str">
            <v>Investments Govt Securities</v>
          </cell>
        </row>
      </sheetData>
      <sheetData sheetId="2858">
        <row r="34">
          <cell r="A34" t="str">
            <v>Investments Govt Securities</v>
          </cell>
        </row>
      </sheetData>
      <sheetData sheetId="2859">
        <row r="34">
          <cell r="A34" t="str">
            <v>Investments Govt Securities</v>
          </cell>
        </row>
      </sheetData>
      <sheetData sheetId="2860">
        <row r="34">
          <cell r="A34" t="str">
            <v>Investments Govt Securities</v>
          </cell>
        </row>
      </sheetData>
      <sheetData sheetId="2861">
        <row r="34">
          <cell r="A34" t="str">
            <v>Investments Govt Securities</v>
          </cell>
        </row>
      </sheetData>
      <sheetData sheetId="2862">
        <row r="34">
          <cell r="A34" t="str">
            <v>Investments Govt Securities</v>
          </cell>
        </row>
      </sheetData>
      <sheetData sheetId="2863">
        <row r="34">
          <cell r="A34" t="str">
            <v>Investments Govt Securities</v>
          </cell>
        </row>
      </sheetData>
      <sheetData sheetId="2864">
        <row r="34">
          <cell r="A34" t="str">
            <v>Investments Govt Securities</v>
          </cell>
        </row>
      </sheetData>
      <sheetData sheetId="2865">
        <row r="34">
          <cell r="A34" t="str">
            <v>Investments Govt Securities</v>
          </cell>
        </row>
      </sheetData>
      <sheetData sheetId="2866">
        <row r="34">
          <cell r="A34" t="str">
            <v>Investments Govt Securities</v>
          </cell>
        </row>
      </sheetData>
      <sheetData sheetId="2867">
        <row r="34">
          <cell r="A34" t="str">
            <v>Investments Govt Securities</v>
          </cell>
        </row>
      </sheetData>
      <sheetData sheetId="2868">
        <row r="34">
          <cell r="A34" t="str">
            <v>Investments Govt Securities</v>
          </cell>
        </row>
      </sheetData>
      <sheetData sheetId="2869">
        <row r="34">
          <cell r="A34" t="str">
            <v>Investments Govt Securities</v>
          </cell>
        </row>
      </sheetData>
      <sheetData sheetId="2870">
        <row r="34">
          <cell r="A34" t="str">
            <v>Investments Govt Securities</v>
          </cell>
        </row>
      </sheetData>
      <sheetData sheetId="2871">
        <row r="34">
          <cell r="A34" t="str">
            <v>Investments Govt Securities</v>
          </cell>
        </row>
      </sheetData>
      <sheetData sheetId="2872">
        <row r="34">
          <cell r="A34" t="str">
            <v>Investments Govt Securities</v>
          </cell>
        </row>
      </sheetData>
      <sheetData sheetId="2873">
        <row r="34">
          <cell r="A34" t="str">
            <v>Investments Govt Securities</v>
          </cell>
        </row>
      </sheetData>
      <sheetData sheetId="2874">
        <row r="34">
          <cell r="A34" t="str">
            <v>Investments Govt Securities</v>
          </cell>
        </row>
      </sheetData>
      <sheetData sheetId="2875">
        <row r="34">
          <cell r="A34" t="str">
            <v>Investments Govt Securities</v>
          </cell>
        </row>
      </sheetData>
      <sheetData sheetId="2876">
        <row r="34">
          <cell r="A34" t="str">
            <v>Investments Govt Securities</v>
          </cell>
        </row>
      </sheetData>
      <sheetData sheetId="2877">
        <row r="34">
          <cell r="A34" t="str">
            <v>Investments Govt Securities</v>
          </cell>
        </row>
      </sheetData>
      <sheetData sheetId="2878">
        <row r="34">
          <cell r="A34" t="str">
            <v>Investments Govt Securities</v>
          </cell>
        </row>
      </sheetData>
      <sheetData sheetId="2879">
        <row r="34">
          <cell r="A34" t="str">
            <v>Investments Govt Securities</v>
          </cell>
        </row>
      </sheetData>
      <sheetData sheetId="2880">
        <row r="34">
          <cell r="A34" t="str">
            <v>Investments Govt Securities</v>
          </cell>
        </row>
      </sheetData>
      <sheetData sheetId="2881">
        <row r="34">
          <cell r="A34" t="str">
            <v>Investments Govt Securities</v>
          </cell>
        </row>
      </sheetData>
      <sheetData sheetId="2882">
        <row r="34">
          <cell r="A34" t="str">
            <v>Investments Govt Securities</v>
          </cell>
        </row>
      </sheetData>
      <sheetData sheetId="2883">
        <row r="34">
          <cell r="A34" t="str">
            <v>Investments Govt Securities</v>
          </cell>
        </row>
      </sheetData>
      <sheetData sheetId="2884">
        <row r="34">
          <cell r="A34" t="str">
            <v>Investments Govt Securities</v>
          </cell>
        </row>
      </sheetData>
      <sheetData sheetId="2885">
        <row r="34">
          <cell r="A34" t="str">
            <v>Investments Govt Securities</v>
          </cell>
        </row>
      </sheetData>
      <sheetData sheetId="2886">
        <row r="34">
          <cell r="A34" t="str">
            <v>Investments Govt Securities</v>
          </cell>
        </row>
      </sheetData>
      <sheetData sheetId="2887">
        <row r="34">
          <cell r="A34" t="str">
            <v>Investments Govt Securities</v>
          </cell>
        </row>
      </sheetData>
      <sheetData sheetId="2888">
        <row r="34">
          <cell r="A34" t="str">
            <v>Investments Govt Securities</v>
          </cell>
        </row>
      </sheetData>
      <sheetData sheetId="2889">
        <row r="34">
          <cell r="A34" t="str">
            <v>Investments Govt Securities</v>
          </cell>
        </row>
      </sheetData>
      <sheetData sheetId="2890">
        <row r="34">
          <cell r="A34" t="str">
            <v>Investments Govt Securities</v>
          </cell>
        </row>
      </sheetData>
      <sheetData sheetId="2891">
        <row r="34">
          <cell r="A34" t="str">
            <v>Investments Govt Securities</v>
          </cell>
        </row>
      </sheetData>
      <sheetData sheetId="2892">
        <row r="34">
          <cell r="A34" t="str">
            <v>Investments Govt Securities</v>
          </cell>
        </row>
      </sheetData>
      <sheetData sheetId="2893">
        <row r="34">
          <cell r="A34" t="str">
            <v>Investments Govt Securities</v>
          </cell>
        </row>
      </sheetData>
      <sheetData sheetId="2894">
        <row r="34">
          <cell r="A34" t="str">
            <v>Investments Govt Securities</v>
          </cell>
        </row>
      </sheetData>
      <sheetData sheetId="2895">
        <row r="34">
          <cell r="A34" t="str">
            <v>Investments Govt Securities</v>
          </cell>
        </row>
      </sheetData>
      <sheetData sheetId="2896">
        <row r="34">
          <cell r="A34" t="str">
            <v>Investments Govt Securities</v>
          </cell>
        </row>
      </sheetData>
      <sheetData sheetId="2897">
        <row r="34">
          <cell r="A34" t="str">
            <v>Investments Govt Securities</v>
          </cell>
        </row>
      </sheetData>
      <sheetData sheetId="2898">
        <row r="34">
          <cell r="A34" t="str">
            <v>Investments Govt Securities</v>
          </cell>
        </row>
      </sheetData>
      <sheetData sheetId="2899">
        <row r="34">
          <cell r="A34" t="str">
            <v>Investments Govt Securities</v>
          </cell>
        </row>
      </sheetData>
      <sheetData sheetId="2900">
        <row r="34">
          <cell r="A34" t="str">
            <v>Investments Govt Securities</v>
          </cell>
        </row>
      </sheetData>
      <sheetData sheetId="2901">
        <row r="34">
          <cell r="A34" t="str">
            <v>Investments Govt Securities</v>
          </cell>
        </row>
      </sheetData>
      <sheetData sheetId="2902">
        <row r="34">
          <cell r="A34" t="str">
            <v>Investments Govt Securities</v>
          </cell>
        </row>
      </sheetData>
      <sheetData sheetId="2903">
        <row r="34">
          <cell r="A34" t="str">
            <v>Investments Govt Securities</v>
          </cell>
        </row>
      </sheetData>
      <sheetData sheetId="2904">
        <row r="34">
          <cell r="A34" t="str">
            <v>Investments Govt Securities</v>
          </cell>
        </row>
      </sheetData>
      <sheetData sheetId="2905">
        <row r="34">
          <cell r="A34" t="str">
            <v>Investments Govt Securities</v>
          </cell>
        </row>
      </sheetData>
      <sheetData sheetId="2906">
        <row r="34">
          <cell r="A34" t="str">
            <v>Investments Govt Securities</v>
          </cell>
        </row>
      </sheetData>
      <sheetData sheetId="2907">
        <row r="34">
          <cell r="A34" t="str">
            <v>Investments Govt Securities</v>
          </cell>
        </row>
      </sheetData>
      <sheetData sheetId="2908">
        <row r="34">
          <cell r="A34" t="str">
            <v>Investments Govt Securities</v>
          </cell>
        </row>
      </sheetData>
      <sheetData sheetId="2909">
        <row r="34">
          <cell r="A34" t="str">
            <v>Investments Govt Securities</v>
          </cell>
        </row>
      </sheetData>
      <sheetData sheetId="2910">
        <row r="34">
          <cell r="A34" t="str">
            <v>Investments Govt Securities</v>
          </cell>
        </row>
      </sheetData>
      <sheetData sheetId="2911">
        <row r="34">
          <cell r="A34" t="str">
            <v>Investments Govt Securities</v>
          </cell>
        </row>
      </sheetData>
      <sheetData sheetId="2912">
        <row r="34">
          <cell r="A34" t="str">
            <v>Investments Govt Securities</v>
          </cell>
        </row>
      </sheetData>
      <sheetData sheetId="2913">
        <row r="34">
          <cell r="A34" t="str">
            <v>Investments Govt Securities</v>
          </cell>
        </row>
      </sheetData>
      <sheetData sheetId="2914">
        <row r="34">
          <cell r="A34" t="str">
            <v>Investments Govt Securities</v>
          </cell>
        </row>
      </sheetData>
      <sheetData sheetId="2915">
        <row r="34">
          <cell r="A34" t="str">
            <v>Investments Govt Securities</v>
          </cell>
        </row>
      </sheetData>
      <sheetData sheetId="2916">
        <row r="34">
          <cell r="A34" t="str">
            <v>Investments Govt Securities</v>
          </cell>
        </row>
      </sheetData>
      <sheetData sheetId="2917">
        <row r="34">
          <cell r="A34" t="str">
            <v>Investments Govt Securities</v>
          </cell>
        </row>
      </sheetData>
      <sheetData sheetId="2918">
        <row r="34">
          <cell r="A34" t="str">
            <v>Investments Govt Securities</v>
          </cell>
        </row>
      </sheetData>
      <sheetData sheetId="2919">
        <row r="34">
          <cell r="A34" t="str">
            <v>Investments Govt Securities</v>
          </cell>
        </row>
      </sheetData>
      <sheetData sheetId="2920">
        <row r="34">
          <cell r="A34" t="str">
            <v>Investments Govt Securities</v>
          </cell>
        </row>
      </sheetData>
      <sheetData sheetId="2921">
        <row r="34">
          <cell r="A34" t="str">
            <v>Investments Govt Securities</v>
          </cell>
        </row>
      </sheetData>
      <sheetData sheetId="2922">
        <row r="34">
          <cell r="A34" t="str">
            <v>Investments Govt Securities</v>
          </cell>
        </row>
      </sheetData>
      <sheetData sheetId="2923">
        <row r="34">
          <cell r="A34" t="str">
            <v>Investments Govt Securities</v>
          </cell>
        </row>
      </sheetData>
      <sheetData sheetId="2924">
        <row r="34">
          <cell r="A34" t="str">
            <v>Investments Govt Securities</v>
          </cell>
        </row>
      </sheetData>
      <sheetData sheetId="2925">
        <row r="34">
          <cell r="A34" t="str">
            <v>Investments Govt Securities</v>
          </cell>
        </row>
      </sheetData>
      <sheetData sheetId="2926">
        <row r="34">
          <cell r="A34" t="str">
            <v>Investments Govt Securities</v>
          </cell>
        </row>
      </sheetData>
      <sheetData sheetId="2927">
        <row r="34">
          <cell r="A34" t="str">
            <v>Investments Govt Securities</v>
          </cell>
        </row>
      </sheetData>
      <sheetData sheetId="2928">
        <row r="34">
          <cell r="A34" t="str">
            <v>Investments Govt Securities</v>
          </cell>
        </row>
      </sheetData>
      <sheetData sheetId="2929">
        <row r="34">
          <cell r="A34" t="str">
            <v>Investments Govt Securities</v>
          </cell>
        </row>
      </sheetData>
      <sheetData sheetId="2930">
        <row r="34">
          <cell r="A34" t="str">
            <v>Investments Govt Securities</v>
          </cell>
        </row>
      </sheetData>
      <sheetData sheetId="2931">
        <row r="34">
          <cell r="A34" t="str">
            <v>Investments Govt Securities</v>
          </cell>
        </row>
      </sheetData>
      <sheetData sheetId="2932">
        <row r="34">
          <cell r="A34" t="str">
            <v>Investments Govt Securities</v>
          </cell>
        </row>
      </sheetData>
      <sheetData sheetId="2933">
        <row r="34">
          <cell r="A34" t="str">
            <v>Investments Govt Securities</v>
          </cell>
        </row>
      </sheetData>
      <sheetData sheetId="2934">
        <row r="34">
          <cell r="A34" t="str">
            <v>Investments Govt Securities</v>
          </cell>
        </row>
      </sheetData>
      <sheetData sheetId="2935">
        <row r="34">
          <cell r="A34" t="str">
            <v>Investments Govt Securities</v>
          </cell>
        </row>
      </sheetData>
      <sheetData sheetId="2936">
        <row r="34">
          <cell r="A34" t="str">
            <v>Investments Govt Securities</v>
          </cell>
        </row>
      </sheetData>
      <sheetData sheetId="2937">
        <row r="34">
          <cell r="A34" t="str">
            <v>Investments Govt Securities</v>
          </cell>
        </row>
      </sheetData>
      <sheetData sheetId="2938">
        <row r="34">
          <cell r="A34" t="str">
            <v>Investments Govt Securities</v>
          </cell>
        </row>
      </sheetData>
      <sheetData sheetId="2939">
        <row r="34">
          <cell r="A34" t="str">
            <v>Investments Govt Securities</v>
          </cell>
        </row>
      </sheetData>
      <sheetData sheetId="2940">
        <row r="34">
          <cell r="A34" t="str">
            <v>Investments Govt Securities</v>
          </cell>
        </row>
      </sheetData>
      <sheetData sheetId="2941">
        <row r="34">
          <cell r="A34" t="str">
            <v>Investments Govt Securities</v>
          </cell>
        </row>
      </sheetData>
      <sheetData sheetId="2942">
        <row r="34">
          <cell r="A34" t="str">
            <v>Investments Govt Securities</v>
          </cell>
        </row>
      </sheetData>
      <sheetData sheetId="2943">
        <row r="34">
          <cell r="A34" t="str">
            <v>Investments Govt Securities</v>
          </cell>
        </row>
      </sheetData>
      <sheetData sheetId="2944">
        <row r="34">
          <cell r="A34" t="str">
            <v>Investments Govt Securities</v>
          </cell>
        </row>
      </sheetData>
      <sheetData sheetId="2945">
        <row r="34">
          <cell r="A34" t="str">
            <v>Investments Govt Securities</v>
          </cell>
        </row>
      </sheetData>
      <sheetData sheetId="2946">
        <row r="34">
          <cell r="A34" t="str">
            <v>Investments Govt Securities</v>
          </cell>
        </row>
      </sheetData>
      <sheetData sheetId="2947">
        <row r="34">
          <cell r="A34" t="str">
            <v>Investments Govt Securities</v>
          </cell>
        </row>
      </sheetData>
      <sheetData sheetId="2948">
        <row r="34">
          <cell r="A34" t="str">
            <v>Investments Govt Securities</v>
          </cell>
        </row>
      </sheetData>
      <sheetData sheetId="2949">
        <row r="34">
          <cell r="A34" t="str">
            <v>Investments Govt Securities</v>
          </cell>
        </row>
      </sheetData>
      <sheetData sheetId="2950">
        <row r="34">
          <cell r="A34" t="str">
            <v>Investments Govt Securities</v>
          </cell>
        </row>
      </sheetData>
      <sheetData sheetId="2951">
        <row r="34">
          <cell r="A34" t="str">
            <v>Investments Govt Securities</v>
          </cell>
        </row>
      </sheetData>
      <sheetData sheetId="2952">
        <row r="34">
          <cell r="A34" t="str">
            <v>Investments Govt Securities</v>
          </cell>
        </row>
      </sheetData>
      <sheetData sheetId="2953">
        <row r="34">
          <cell r="A34" t="str">
            <v>Investments Govt Securities</v>
          </cell>
        </row>
      </sheetData>
      <sheetData sheetId="2954">
        <row r="34">
          <cell r="A34" t="str">
            <v>Investments Govt Securities</v>
          </cell>
        </row>
      </sheetData>
      <sheetData sheetId="2955">
        <row r="34">
          <cell r="A34" t="str">
            <v>Investments Govt Securities</v>
          </cell>
        </row>
      </sheetData>
      <sheetData sheetId="2956">
        <row r="34">
          <cell r="A34" t="str">
            <v>Investments Govt Securities</v>
          </cell>
        </row>
      </sheetData>
      <sheetData sheetId="2957">
        <row r="34">
          <cell r="A34" t="str">
            <v>Investments Govt Securities</v>
          </cell>
        </row>
      </sheetData>
      <sheetData sheetId="2958">
        <row r="34">
          <cell r="A34" t="str">
            <v>Investments Govt Securities</v>
          </cell>
        </row>
      </sheetData>
      <sheetData sheetId="2959">
        <row r="34">
          <cell r="A34" t="str">
            <v>Investments Govt Securities</v>
          </cell>
        </row>
      </sheetData>
      <sheetData sheetId="2960">
        <row r="34">
          <cell r="A34" t="str">
            <v>Investments Govt Securities</v>
          </cell>
        </row>
      </sheetData>
      <sheetData sheetId="2961">
        <row r="34">
          <cell r="A34" t="str">
            <v>Investments Govt Securities</v>
          </cell>
        </row>
      </sheetData>
      <sheetData sheetId="2962">
        <row r="34">
          <cell r="A34" t="str">
            <v>Investments Govt Securities</v>
          </cell>
        </row>
      </sheetData>
      <sheetData sheetId="2963">
        <row r="34">
          <cell r="A34" t="str">
            <v>Investments Govt Securities</v>
          </cell>
        </row>
      </sheetData>
      <sheetData sheetId="2964">
        <row r="34">
          <cell r="A34" t="str">
            <v>Investments Govt Securities</v>
          </cell>
        </row>
      </sheetData>
      <sheetData sheetId="2965">
        <row r="34">
          <cell r="A34" t="str">
            <v>Investments Govt Securities</v>
          </cell>
        </row>
      </sheetData>
      <sheetData sheetId="2966">
        <row r="34">
          <cell r="A34" t="str">
            <v>Investments Govt Securities</v>
          </cell>
        </row>
      </sheetData>
      <sheetData sheetId="2967">
        <row r="34">
          <cell r="A34" t="str">
            <v>Investments Govt Securities</v>
          </cell>
        </row>
      </sheetData>
      <sheetData sheetId="2968">
        <row r="34">
          <cell r="A34" t="str">
            <v>Investments Govt Securities</v>
          </cell>
        </row>
      </sheetData>
      <sheetData sheetId="2969">
        <row r="34">
          <cell r="A34" t="str">
            <v>Investments Govt Securities</v>
          </cell>
        </row>
      </sheetData>
      <sheetData sheetId="2970">
        <row r="34">
          <cell r="A34" t="str">
            <v>Investments Govt Securities</v>
          </cell>
        </row>
      </sheetData>
      <sheetData sheetId="2971">
        <row r="34">
          <cell r="A34" t="str">
            <v>Investments Govt Securities</v>
          </cell>
        </row>
      </sheetData>
      <sheetData sheetId="2972">
        <row r="34">
          <cell r="A34" t="str">
            <v>Investments Govt Securities</v>
          </cell>
        </row>
      </sheetData>
      <sheetData sheetId="2973">
        <row r="34">
          <cell r="A34" t="str">
            <v>Investments Govt Securities</v>
          </cell>
        </row>
      </sheetData>
      <sheetData sheetId="2974">
        <row r="34">
          <cell r="A34" t="str">
            <v>Investments Govt Securities</v>
          </cell>
        </row>
      </sheetData>
      <sheetData sheetId="2975">
        <row r="34">
          <cell r="A34" t="str">
            <v>Investments Govt Securities</v>
          </cell>
        </row>
      </sheetData>
      <sheetData sheetId="2976">
        <row r="34">
          <cell r="A34" t="str">
            <v>Investments Govt Securities</v>
          </cell>
        </row>
      </sheetData>
      <sheetData sheetId="2977">
        <row r="34">
          <cell r="A34" t="str">
            <v>Investments Govt Securities</v>
          </cell>
        </row>
      </sheetData>
      <sheetData sheetId="2978">
        <row r="34">
          <cell r="A34" t="str">
            <v>Investments Govt Securities</v>
          </cell>
        </row>
      </sheetData>
      <sheetData sheetId="2979">
        <row r="34">
          <cell r="A34" t="str">
            <v>Investments Govt Securities</v>
          </cell>
        </row>
      </sheetData>
      <sheetData sheetId="2980">
        <row r="34">
          <cell r="A34" t="str">
            <v>Investments Govt Securities</v>
          </cell>
        </row>
      </sheetData>
      <sheetData sheetId="2981">
        <row r="34">
          <cell r="A34" t="str">
            <v>Investments Govt Securities</v>
          </cell>
        </row>
      </sheetData>
      <sheetData sheetId="2982">
        <row r="34">
          <cell r="A34" t="str">
            <v>Investments Govt Securities</v>
          </cell>
        </row>
      </sheetData>
      <sheetData sheetId="2983">
        <row r="34">
          <cell r="A34" t="str">
            <v>Investments Govt Securities</v>
          </cell>
        </row>
      </sheetData>
      <sheetData sheetId="2984">
        <row r="34">
          <cell r="A34" t="str">
            <v>Investments Govt Securities</v>
          </cell>
        </row>
      </sheetData>
      <sheetData sheetId="2985">
        <row r="34">
          <cell r="A34" t="str">
            <v>Investments Govt Securities</v>
          </cell>
        </row>
      </sheetData>
      <sheetData sheetId="2986">
        <row r="34">
          <cell r="A34" t="str">
            <v>Investments Govt Securities</v>
          </cell>
        </row>
      </sheetData>
      <sheetData sheetId="2987">
        <row r="34">
          <cell r="A34" t="str">
            <v>Investments Govt Securities</v>
          </cell>
        </row>
      </sheetData>
      <sheetData sheetId="2988">
        <row r="34">
          <cell r="A34" t="str">
            <v>Investments Govt Securities</v>
          </cell>
        </row>
      </sheetData>
      <sheetData sheetId="2989">
        <row r="34">
          <cell r="A34" t="str">
            <v>Investments Govt Securities</v>
          </cell>
        </row>
      </sheetData>
      <sheetData sheetId="2990">
        <row r="34">
          <cell r="A34" t="str">
            <v>Investments Govt Securities</v>
          </cell>
        </row>
      </sheetData>
      <sheetData sheetId="2991">
        <row r="34">
          <cell r="A34" t="str">
            <v>Investments Govt Securities</v>
          </cell>
        </row>
      </sheetData>
      <sheetData sheetId="2992">
        <row r="34">
          <cell r="A34" t="str">
            <v>Investments Govt Securities</v>
          </cell>
        </row>
      </sheetData>
      <sheetData sheetId="2993">
        <row r="34">
          <cell r="A34" t="str">
            <v>Investments Govt Securities</v>
          </cell>
        </row>
      </sheetData>
      <sheetData sheetId="2994">
        <row r="34">
          <cell r="A34" t="str">
            <v>Investments Govt Securities</v>
          </cell>
        </row>
      </sheetData>
      <sheetData sheetId="2995">
        <row r="34">
          <cell r="A34" t="str">
            <v>Investments Govt Securities</v>
          </cell>
        </row>
      </sheetData>
      <sheetData sheetId="2996">
        <row r="34">
          <cell r="A34" t="str">
            <v>Investments Govt Securities</v>
          </cell>
        </row>
      </sheetData>
      <sheetData sheetId="2997">
        <row r="34">
          <cell r="A34" t="str">
            <v>Investments Govt Securities</v>
          </cell>
        </row>
      </sheetData>
      <sheetData sheetId="2998">
        <row r="34">
          <cell r="A34" t="str">
            <v>Investments Govt Securities</v>
          </cell>
        </row>
      </sheetData>
      <sheetData sheetId="2999">
        <row r="34">
          <cell r="A34" t="str">
            <v>Investments Govt Securities</v>
          </cell>
        </row>
      </sheetData>
      <sheetData sheetId="3000">
        <row r="34">
          <cell r="A34" t="str">
            <v>Investments Govt Securities</v>
          </cell>
        </row>
      </sheetData>
      <sheetData sheetId="3001">
        <row r="34">
          <cell r="A34" t="str">
            <v>Investments Govt Securities</v>
          </cell>
        </row>
      </sheetData>
      <sheetData sheetId="3002">
        <row r="34">
          <cell r="A34" t="str">
            <v>Investments Govt Securities</v>
          </cell>
        </row>
      </sheetData>
      <sheetData sheetId="3003">
        <row r="34">
          <cell r="A34" t="str">
            <v>Investments Govt Securities</v>
          </cell>
        </row>
      </sheetData>
      <sheetData sheetId="3004">
        <row r="34">
          <cell r="A34" t="str">
            <v>Investments Govt Securities</v>
          </cell>
        </row>
      </sheetData>
      <sheetData sheetId="3005">
        <row r="34">
          <cell r="A34" t="str">
            <v>Investments Govt Securities</v>
          </cell>
        </row>
      </sheetData>
      <sheetData sheetId="3006">
        <row r="34">
          <cell r="A34" t="str">
            <v>Investments Govt Securities</v>
          </cell>
        </row>
      </sheetData>
      <sheetData sheetId="3007">
        <row r="34">
          <cell r="A34" t="str">
            <v>Investments Govt Securities</v>
          </cell>
        </row>
      </sheetData>
      <sheetData sheetId="3008">
        <row r="34">
          <cell r="A34" t="str">
            <v>Investments Govt Securities</v>
          </cell>
        </row>
      </sheetData>
      <sheetData sheetId="3009">
        <row r="34">
          <cell r="A34" t="str">
            <v>Investments Govt Securities</v>
          </cell>
        </row>
      </sheetData>
      <sheetData sheetId="3010">
        <row r="34">
          <cell r="A34" t="str">
            <v>Investments Govt Securities</v>
          </cell>
        </row>
      </sheetData>
      <sheetData sheetId="3011">
        <row r="34">
          <cell r="A34" t="str">
            <v>Investments Govt Securities</v>
          </cell>
        </row>
      </sheetData>
      <sheetData sheetId="3012">
        <row r="34">
          <cell r="A34" t="str">
            <v>Investments Govt Securities</v>
          </cell>
        </row>
      </sheetData>
      <sheetData sheetId="3013">
        <row r="34">
          <cell r="A34" t="str">
            <v>Investments Govt Securities</v>
          </cell>
        </row>
      </sheetData>
      <sheetData sheetId="3014">
        <row r="34">
          <cell r="A34" t="str">
            <v>Investments Govt Securities</v>
          </cell>
        </row>
      </sheetData>
      <sheetData sheetId="3015">
        <row r="34">
          <cell r="A34" t="str">
            <v>Investments Govt Securities</v>
          </cell>
        </row>
      </sheetData>
      <sheetData sheetId="3016">
        <row r="34">
          <cell r="A34" t="str">
            <v>Investments Govt Securities</v>
          </cell>
        </row>
      </sheetData>
      <sheetData sheetId="3017">
        <row r="34">
          <cell r="A34" t="str">
            <v>Investments Govt Securities</v>
          </cell>
        </row>
      </sheetData>
      <sheetData sheetId="3018">
        <row r="34">
          <cell r="A34" t="str">
            <v>Investments Govt Securities</v>
          </cell>
        </row>
      </sheetData>
      <sheetData sheetId="3019">
        <row r="34">
          <cell r="A34" t="str">
            <v>Investments Govt Securities</v>
          </cell>
        </row>
      </sheetData>
      <sheetData sheetId="3020">
        <row r="34">
          <cell r="A34" t="str">
            <v>Investments Govt Securities</v>
          </cell>
        </row>
      </sheetData>
      <sheetData sheetId="3021">
        <row r="34">
          <cell r="A34" t="str">
            <v>Investments Govt Securities</v>
          </cell>
        </row>
      </sheetData>
      <sheetData sheetId="3022">
        <row r="34">
          <cell r="A34" t="str">
            <v>Investments Govt Securities</v>
          </cell>
        </row>
      </sheetData>
      <sheetData sheetId="3023">
        <row r="34">
          <cell r="A34" t="str">
            <v>Investments Govt Securities</v>
          </cell>
        </row>
      </sheetData>
      <sheetData sheetId="3024">
        <row r="34">
          <cell r="A34" t="str">
            <v>Investments Govt Securities</v>
          </cell>
        </row>
      </sheetData>
      <sheetData sheetId="3025">
        <row r="34">
          <cell r="A34" t="str">
            <v>Investments Govt Securities</v>
          </cell>
        </row>
      </sheetData>
      <sheetData sheetId="3026">
        <row r="34">
          <cell r="A34" t="str">
            <v>Investments Govt Securities</v>
          </cell>
        </row>
      </sheetData>
      <sheetData sheetId="3027">
        <row r="34">
          <cell r="A34" t="str">
            <v>Investments Govt Securities</v>
          </cell>
        </row>
      </sheetData>
      <sheetData sheetId="3028">
        <row r="34">
          <cell r="A34" t="str">
            <v>Investments Govt Securities</v>
          </cell>
        </row>
      </sheetData>
      <sheetData sheetId="3029">
        <row r="34">
          <cell r="A34" t="str">
            <v>Investments Govt Securities</v>
          </cell>
        </row>
      </sheetData>
      <sheetData sheetId="3030">
        <row r="34">
          <cell r="A34" t="str">
            <v>Investments Govt Securities</v>
          </cell>
        </row>
      </sheetData>
      <sheetData sheetId="3031">
        <row r="34">
          <cell r="A34" t="str">
            <v>Investments Govt Securities</v>
          </cell>
        </row>
      </sheetData>
      <sheetData sheetId="3032">
        <row r="34">
          <cell r="A34" t="str">
            <v>Investments Govt Securities</v>
          </cell>
        </row>
      </sheetData>
      <sheetData sheetId="3033">
        <row r="34">
          <cell r="A34" t="str">
            <v>Investments Govt Securities</v>
          </cell>
        </row>
      </sheetData>
      <sheetData sheetId="3034">
        <row r="34">
          <cell r="A34" t="str">
            <v>Investments Govt Securities</v>
          </cell>
        </row>
      </sheetData>
      <sheetData sheetId="3035">
        <row r="34">
          <cell r="A34" t="str">
            <v>Investments Govt Securities</v>
          </cell>
        </row>
      </sheetData>
      <sheetData sheetId="3036">
        <row r="34">
          <cell r="A34" t="str">
            <v>Investments Govt Securities</v>
          </cell>
        </row>
      </sheetData>
      <sheetData sheetId="3037">
        <row r="34">
          <cell r="A34" t="str">
            <v>Investments Govt Securities</v>
          </cell>
        </row>
      </sheetData>
      <sheetData sheetId="3038">
        <row r="34">
          <cell r="A34" t="str">
            <v>Investments Govt Securities</v>
          </cell>
        </row>
      </sheetData>
      <sheetData sheetId="3039">
        <row r="34">
          <cell r="A34" t="str">
            <v>Investments Govt Securities</v>
          </cell>
        </row>
      </sheetData>
      <sheetData sheetId="3040">
        <row r="34">
          <cell r="A34" t="str">
            <v>Investments Govt Securities</v>
          </cell>
        </row>
      </sheetData>
      <sheetData sheetId="3041">
        <row r="34">
          <cell r="A34" t="str">
            <v>Investments Govt Securities</v>
          </cell>
        </row>
      </sheetData>
      <sheetData sheetId="3042">
        <row r="34">
          <cell r="A34" t="str">
            <v>Investments Govt Securities</v>
          </cell>
        </row>
      </sheetData>
      <sheetData sheetId="3043">
        <row r="34">
          <cell r="A34" t="str">
            <v>Investments Govt Securities</v>
          </cell>
        </row>
      </sheetData>
      <sheetData sheetId="3044">
        <row r="34">
          <cell r="A34" t="str">
            <v>Investments Govt Securities</v>
          </cell>
        </row>
      </sheetData>
      <sheetData sheetId="3045">
        <row r="34">
          <cell r="A34" t="str">
            <v>Investments Govt Securities</v>
          </cell>
        </row>
      </sheetData>
      <sheetData sheetId="3046">
        <row r="34">
          <cell r="A34" t="str">
            <v>Investments Govt Securities</v>
          </cell>
        </row>
      </sheetData>
      <sheetData sheetId="3047">
        <row r="34">
          <cell r="A34" t="str">
            <v>Investments Govt Securities</v>
          </cell>
        </row>
      </sheetData>
      <sheetData sheetId="3048">
        <row r="34">
          <cell r="A34" t="str">
            <v>Investments Govt Securities</v>
          </cell>
        </row>
      </sheetData>
      <sheetData sheetId="3049">
        <row r="34">
          <cell r="A34" t="str">
            <v>Investments Govt Securities</v>
          </cell>
        </row>
      </sheetData>
      <sheetData sheetId="3050">
        <row r="34">
          <cell r="A34" t="str">
            <v>Investments Govt Securities</v>
          </cell>
        </row>
      </sheetData>
      <sheetData sheetId="3051">
        <row r="34">
          <cell r="A34" t="str">
            <v>Investments Govt Securities</v>
          </cell>
        </row>
      </sheetData>
      <sheetData sheetId="3052">
        <row r="34">
          <cell r="A34" t="str">
            <v>Investments Govt Securities</v>
          </cell>
        </row>
      </sheetData>
      <sheetData sheetId="3053">
        <row r="34">
          <cell r="A34" t="str">
            <v>Investments Govt Securities</v>
          </cell>
        </row>
      </sheetData>
      <sheetData sheetId="3054">
        <row r="34">
          <cell r="A34" t="str">
            <v>Investments Govt Securities</v>
          </cell>
        </row>
      </sheetData>
      <sheetData sheetId="3055">
        <row r="34">
          <cell r="A34" t="str">
            <v>Investments Govt Securities</v>
          </cell>
        </row>
      </sheetData>
      <sheetData sheetId="3056">
        <row r="34">
          <cell r="A34" t="str">
            <v>Investments Govt Securities</v>
          </cell>
        </row>
      </sheetData>
      <sheetData sheetId="3057">
        <row r="34">
          <cell r="A34" t="str">
            <v>Investments Govt Securities</v>
          </cell>
        </row>
      </sheetData>
      <sheetData sheetId="3058">
        <row r="34">
          <cell r="A34" t="str">
            <v>Investments Govt Securities</v>
          </cell>
        </row>
      </sheetData>
      <sheetData sheetId="3059">
        <row r="34">
          <cell r="A34" t="str">
            <v>Investments Govt Securities</v>
          </cell>
        </row>
      </sheetData>
      <sheetData sheetId="3060">
        <row r="34">
          <cell r="A34" t="str">
            <v>Investments Govt Securities</v>
          </cell>
        </row>
      </sheetData>
      <sheetData sheetId="3061">
        <row r="34">
          <cell r="A34" t="str">
            <v>Investments Govt Securities</v>
          </cell>
        </row>
      </sheetData>
      <sheetData sheetId="3062">
        <row r="34">
          <cell r="A34" t="str">
            <v>Investments Govt Securities</v>
          </cell>
        </row>
      </sheetData>
      <sheetData sheetId="3063">
        <row r="34">
          <cell r="A34" t="str">
            <v>Investments Govt Securities</v>
          </cell>
        </row>
      </sheetData>
      <sheetData sheetId="3064">
        <row r="34">
          <cell r="A34" t="str">
            <v>Investments Govt Securities</v>
          </cell>
        </row>
      </sheetData>
      <sheetData sheetId="3065">
        <row r="34">
          <cell r="A34" t="str">
            <v>Investments Govt Securities</v>
          </cell>
        </row>
      </sheetData>
      <sheetData sheetId="3066">
        <row r="34">
          <cell r="A34" t="str">
            <v>Investments Govt Securities</v>
          </cell>
        </row>
      </sheetData>
      <sheetData sheetId="3067">
        <row r="34">
          <cell r="A34" t="str">
            <v>Investments Govt Securities</v>
          </cell>
        </row>
      </sheetData>
      <sheetData sheetId="3068">
        <row r="34">
          <cell r="A34" t="str">
            <v>Investments Govt Securities</v>
          </cell>
        </row>
      </sheetData>
      <sheetData sheetId="3069">
        <row r="34">
          <cell r="A34" t="str">
            <v>Investments Govt Securities</v>
          </cell>
        </row>
      </sheetData>
      <sheetData sheetId="3070">
        <row r="34">
          <cell r="A34" t="str">
            <v>Investments Govt Securities</v>
          </cell>
        </row>
      </sheetData>
      <sheetData sheetId="3071">
        <row r="34">
          <cell r="A34" t="str">
            <v>Investments Govt Securities</v>
          </cell>
        </row>
      </sheetData>
      <sheetData sheetId="3072">
        <row r="34">
          <cell r="A34" t="str">
            <v>Investments Govt Securities</v>
          </cell>
        </row>
      </sheetData>
      <sheetData sheetId="3073">
        <row r="34">
          <cell r="A34" t="str">
            <v>Investments Govt Securities</v>
          </cell>
        </row>
      </sheetData>
      <sheetData sheetId="3074">
        <row r="34">
          <cell r="A34" t="str">
            <v>Investments Govt Securities</v>
          </cell>
        </row>
      </sheetData>
      <sheetData sheetId="3075">
        <row r="34">
          <cell r="A34" t="str">
            <v>Investments Govt Securities</v>
          </cell>
        </row>
      </sheetData>
      <sheetData sheetId="3076">
        <row r="34">
          <cell r="A34" t="str">
            <v>Investments Govt Securities</v>
          </cell>
        </row>
      </sheetData>
      <sheetData sheetId="3077">
        <row r="34">
          <cell r="A34" t="str">
            <v>Investments Govt Securities</v>
          </cell>
        </row>
      </sheetData>
      <sheetData sheetId="3078">
        <row r="34">
          <cell r="A34" t="str">
            <v>Investments Govt Securities</v>
          </cell>
        </row>
      </sheetData>
      <sheetData sheetId="3079">
        <row r="34">
          <cell r="A34" t="str">
            <v>Investments Govt Securities</v>
          </cell>
        </row>
      </sheetData>
      <sheetData sheetId="3080">
        <row r="34">
          <cell r="A34" t="str">
            <v>Investments Govt Securities</v>
          </cell>
        </row>
      </sheetData>
      <sheetData sheetId="3081">
        <row r="34">
          <cell r="A34" t="str">
            <v>Investments Govt Securities</v>
          </cell>
        </row>
      </sheetData>
      <sheetData sheetId="3082">
        <row r="34">
          <cell r="A34" t="str">
            <v>Investments Govt Securities</v>
          </cell>
        </row>
      </sheetData>
      <sheetData sheetId="3083">
        <row r="34">
          <cell r="A34" t="str">
            <v>Investments Govt Securities</v>
          </cell>
        </row>
      </sheetData>
      <sheetData sheetId="3084">
        <row r="34">
          <cell r="A34" t="str">
            <v>Investments Govt Securities</v>
          </cell>
        </row>
      </sheetData>
      <sheetData sheetId="3085">
        <row r="34">
          <cell r="A34" t="str">
            <v>Investments Govt Securities</v>
          </cell>
        </row>
      </sheetData>
      <sheetData sheetId="3086">
        <row r="34">
          <cell r="A34" t="str">
            <v>Investments Govt Securities</v>
          </cell>
        </row>
      </sheetData>
      <sheetData sheetId="3087">
        <row r="34">
          <cell r="A34" t="str">
            <v>Investments Govt Securities</v>
          </cell>
        </row>
      </sheetData>
      <sheetData sheetId="3088">
        <row r="34">
          <cell r="A34" t="str">
            <v>Investments Govt Securities</v>
          </cell>
        </row>
      </sheetData>
      <sheetData sheetId="3089">
        <row r="34">
          <cell r="A34" t="str">
            <v>Investments Govt Securities</v>
          </cell>
        </row>
      </sheetData>
      <sheetData sheetId="3090">
        <row r="34">
          <cell r="A34" t="str">
            <v>Investments Govt Securities</v>
          </cell>
        </row>
      </sheetData>
      <sheetData sheetId="3091">
        <row r="34">
          <cell r="A34" t="str">
            <v>Investments Govt Securities</v>
          </cell>
        </row>
      </sheetData>
      <sheetData sheetId="3092">
        <row r="34">
          <cell r="A34" t="str">
            <v>Investments Govt Securities</v>
          </cell>
        </row>
      </sheetData>
      <sheetData sheetId="3093">
        <row r="34">
          <cell r="A34" t="str">
            <v>Investments Govt Securities</v>
          </cell>
        </row>
      </sheetData>
      <sheetData sheetId="3094">
        <row r="34">
          <cell r="A34" t="str">
            <v>Investments Govt Securities</v>
          </cell>
        </row>
      </sheetData>
      <sheetData sheetId="3095">
        <row r="34">
          <cell r="A34" t="str">
            <v>Investments Govt Securities</v>
          </cell>
        </row>
      </sheetData>
      <sheetData sheetId="3096">
        <row r="34">
          <cell r="A34" t="str">
            <v>Investments Govt Securities</v>
          </cell>
        </row>
      </sheetData>
      <sheetData sheetId="3097">
        <row r="34">
          <cell r="A34" t="str">
            <v>Investments Govt Securities</v>
          </cell>
        </row>
      </sheetData>
      <sheetData sheetId="3098">
        <row r="34">
          <cell r="A34" t="str">
            <v>Investments Govt Securities</v>
          </cell>
        </row>
      </sheetData>
      <sheetData sheetId="3099">
        <row r="34">
          <cell r="A34" t="str">
            <v>Investments Govt Securities</v>
          </cell>
        </row>
      </sheetData>
      <sheetData sheetId="3100">
        <row r="34">
          <cell r="A34" t="str">
            <v>Investments Govt Securities</v>
          </cell>
        </row>
      </sheetData>
      <sheetData sheetId="3101">
        <row r="34">
          <cell r="A34" t="str">
            <v>Investments Govt Securities</v>
          </cell>
        </row>
      </sheetData>
      <sheetData sheetId="3102">
        <row r="34">
          <cell r="A34" t="str">
            <v>Investments Govt Securities</v>
          </cell>
        </row>
      </sheetData>
      <sheetData sheetId="3103">
        <row r="34">
          <cell r="A34" t="str">
            <v>Investments Govt Securities</v>
          </cell>
        </row>
      </sheetData>
      <sheetData sheetId="3104">
        <row r="34">
          <cell r="A34" t="str">
            <v>Investments Govt Securities</v>
          </cell>
        </row>
      </sheetData>
      <sheetData sheetId="3105">
        <row r="34">
          <cell r="A34" t="str">
            <v>Investments Govt Securities</v>
          </cell>
        </row>
      </sheetData>
      <sheetData sheetId="3106">
        <row r="34">
          <cell r="A34" t="str">
            <v>Investments Govt Securities</v>
          </cell>
        </row>
      </sheetData>
      <sheetData sheetId="3107">
        <row r="34">
          <cell r="A34" t="str">
            <v>Investments Govt Securities</v>
          </cell>
        </row>
      </sheetData>
      <sheetData sheetId="3108">
        <row r="34">
          <cell r="A34" t="str">
            <v>Investments Govt Securities</v>
          </cell>
        </row>
      </sheetData>
      <sheetData sheetId="3109">
        <row r="34">
          <cell r="A34" t="str">
            <v>Investments Govt Securities</v>
          </cell>
        </row>
      </sheetData>
      <sheetData sheetId="3110">
        <row r="34">
          <cell r="A34" t="str">
            <v>Investments Govt Securities</v>
          </cell>
        </row>
      </sheetData>
      <sheetData sheetId="3111">
        <row r="34">
          <cell r="A34" t="str">
            <v>Investments Govt Securities</v>
          </cell>
        </row>
      </sheetData>
      <sheetData sheetId="3112">
        <row r="34">
          <cell r="A34" t="str">
            <v>Investments Govt Securities</v>
          </cell>
        </row>
      </sheetData>
      <sheetData sheetId="3113">
        <row r="34">
          <cell r="A34" t="str">
            <v>Investments Govt Securities</v>
          </cell>
        </row>
      </sheetData>
      <sheetData sheetId="3114">
        <row r="34">
          <cell r="A34" t="str">
            <v>Investments Govt Securities</v>
          </cell>
        </row>
      </sheetData>
      <sheetData sheetId="3115">
        <row r="34">
          <cell r="A34" t="str">
            <v>Investments Govt Securities</v>
          </cell>
        </row>
      </sheetData>
      <sheetData sheetId="3116">
        <row r="34">
          <cell r="A34" t="str">
            <v>Investments Govt Securities</v>
          </cell>
        </row>
      </sheetData>
      <sheetData sheetId="3117">
        <row r="34">
          <cell r="A34" t="str">
            <v>Investments Govt Securities</v>
          </cell>
        </row>
      </sheetData>
      <sheetData sheetId="3118">
        <row r="34">
          <cell r="A34" t="str">
            <v>Investments Govt Securities</v>
          </cell>
        </row>
      </sheetData>
      <sheetData sheetId="3119">
        <row r="34">
          <cell r="A34" t="str">
            <v>Investments Govt Securities</v>
          </cell>
        </row>
      </sheetData>
      <sheetData sheetId="3120">
        <row r="34">
          <cell r="A34" t="str">
            <v>Investments Govt Securities</v>
          </cell>
        </row>
      </sheetData>
      <sheetData sheetId="3121">
        <row r="34">
          <cell r="A34" t="str">
            <v>Investments Govt Securities</v>
          </cell>
        </row>
      </sheetData>
      <sheetData sheetId="3122">
        <row r="34">
          <cell r="A34" t="str">
            <v>Investments Govt Securities</v>
          </cell>
        </row>
      </sheetData>
      <sheetData sheetId="3123">
        <row r="34">
          <cell r="A34" t="str">
            <v>Investments Govt Securities</v>
          </cell>
        </row>
      </sheetData>
      <sheetData sheetId="3124">
        <row r="34">
          <cell r="A34" t="str">
            <v>Investments Govt Securities</v>
          </cell>
        </row>
      </sheetData>
      <sheetData sheetId="3125">
        <row r="34">
          <cell r="A34" t="str">
            <v>Investments Govt Securities</v>
          </cell>
        </row>
      </sheetData>
      <sheetData sheetId="3126">
        <row r="34">
          <cell r="A34" t="str">
            <v>Investments Govt Securities</v>
          </cell>
        </row>
      </sheetData>
      <sheetData sheetId="3127">
        <row r="34">
          <cell r="A34" t="str">
            <v>Investments Govt Securities</v>
          </cell>
        </row>
      </sheetData>
      <sheetData sheetId="3128">
        <row r="34">
          <cell r="A34" t="str">
            <v>Investments Govt Securities</v>
          </cell>
        </row>
      </sheetData>
      <sheetData sheetId="3129">
        <row r="34">
          <cell r="A34" t="str">
            <v>Investments Govt Securities</v>
          </cell>
        </row>
      </sheetData>
      <sheetData sheetId="3130">
        <row r="34">
          <cell r="A34" t="str">
            <v>Investments Govt Securities</v>
          </cell>
        </row>
      </sheetData>
      <sheetData sheetId="3131">
        <row r="34">
          <cell r="A34" t="str">
            <v>Investments Govt Securities</v>
          </cell>
        </row>
      </sheetData>
      <sheetData sheetId="3132">
        <row r="34">
          <cell r="A34" t="str">
            <v>Investments Govt Securities</v>
          </cell>
        </row>
      </sheetData>
      <sheetData sheetId="3133">
        <row r="34">
          <cell r="A34" t="str">
            <v>Investments Govt Securities</v>
          </cell>
        </row>
      </sheetData>
      <sheetData sheetId="3134">
        <row r="34">
          <cell r="A34" t="str">
            <v>Investments Govt Securities</v>
          </cell>
        </row>
      </sheetData>
      <sheetData sheetId="3135">
        <row r="34">
          <cell r="A34" t="str">
            <v>Investments Govt Securities</v>
          </cell>
        </row>
      </sheetData>
      <sheetData sheetId="3136">
        <row r="34">
          <cell r="A34" t="str">
            <v>Investments Govt Securities</v>
          </cell>
        </row>
      </sheetData>
      <sheetData sheetId="3137">
        <row r="34">
          <cell r="A34" t="str">
            <v>Investments Govt Securities</v>
          </cell>
        </row>
      </sheetData>
      <sheetData sheetId="3138">
        <row r="34">
          <cell r="A34" t="str">
            <v>Investments Govt Securities</v>
          </cell>
        </row>
      </sheetData>
      <sheetData sheetId="3139">
        <row r="34">
          <cell r="A34" t="str">
            <v>Investments Govt Securities</v>
          </cell>
        </row>
      </sheetData>
      <sheetData sheetId="3140">
        <row r="34">
          <cell r="A34" t="str">
            <v>Investments Govt Securities</v>
          </cell>
        </row>
      </sheetData>
      <sheetData sheetId="3141">
        <row r="34">
          <cell r="A34" t="str">
            <v>Investments Govt Securities</v>
          </cell>
        </row>
      </sheetData>
      <sheetData sheetId="3142">
        <row r="34">
          <cell r="A34" t="str">
            <v>Investments Govt Securities</v>
          </cell>
        </row>
      </sheetData>
      <sheetData sheetId="3143">
        <row r="34">
          <cell r="A34" t="str">
            <v>Investments Govt Securities</v>
          </cell>
        </row>
      </sheetData>
      <sheetData sheetId="3144">
        <row r="34">
          <cell r="A34" t="str">
            <v>Investments Govt Securities</v>
          </cell>
        </row>
      </sheetData>
      <sheetData sheetId="3145">
        <row r="34">
          <cell r="A34" t="str">
            <v>Investments Govt Securities</v>
          </cell>
        </row>
      </sheetData>
      <sheetData sheetId="3146">
        <row r="34">
          <cell r="A34" t="str">
            <v>Investments Govt Securities</v>
          </cell>
        </row>
      </sheetData>
      <sheetData sheetId="3147">
        <row r="34">
          <cell r="A34" t="str">
            <v>Investments Govt Securities</v>
          </cell>
        </row>
      </sheetData>
      <sheetData sheetId="3148">
        <row r="34">
          <cell r="A34" t="str">
            <v>Investments Govt Securities</v>
          </cell>
        </row>
      </sheetData>
      <sheetData sheetId="3149">
        <row r="34">
          <cell r="A34" t="str">
            <v>Investments Govt Securities</v>
          </cell>
        </row>
      </sheetData>
      <sheetData sheetId="3150">
        <row r="34">
          <cell r="A34" t="str">
            <v>Investments Govt Securities</v>
          </cell>
        </row>
      </sheetData>
      <sheetData sheetId="3151">
        <row r="34">
          <cell r="A34" t="str">
            <v>Investments Govt Securities</v>
          </cell>
        </row>
      </sheetData>
      <sheetData sheetId="3152">
        <row r="34">
          <cell r="A34" t="str">
            <v>Investments Govt Securities</v>
          </cell>
        </row>
      </sheetData>
      <sheetData sheetId="3153">
        <row r="34">
          <cell r="A34" t="str">
            <v>Investments Govt Securities</v>
          </cell>
        </row>
      </sheetData>
      <sheetData sheetId="3154">
        <row r="34">
          <cell r="A34" t="str">
            <v>Investments Govt Securities</v>
          </cell>
        </row>
      </sheetData>
      <sheetData sheetId="3155">
        <row r="34">
          <cell r="A34" t="str">
            <v>Investments Govt Securities</v>
          </cell>
        </row>
      </sheetData>
      <sheetData sheetId="3156">
        <row r="34">
          <cell r="A34" t="str">
            <v>Investments Govt Securities</v>
          </cell>
        </row>
      </sheetData>
      <sheetData sheetId="3157">
        <row r="34">
          <cell r="A34" t="str">
            <v>Investments Govt Securities</v>
          </cell>
        </row>
      </sheetData>
      <sheetData sheetId="3158">
        <row r="34">
          <cell r="A34" t="str">
            <v>Investments Govt Securities</v>
          </cell>
        </row>
      </sheetData>
      <sheetData sheetId="3159">
        <row r="34">
          <cell r="A34" t="str">
            <v>Investments Govt Securities</v>
          </cell>
        </row>
      </sheetData>
      <sheetData sheetId="3160">
        <row r="34">
          <cell r="A34" t="str">
            <v>Investments Govt Securities</v>
          </cell>
        </row>
      </sheetData>
      <sheetData sheetId="3161">
        <row r="34">
          <cell r="A34" t="str">
            <v>Investments Govt Securities</v>
          </cell>
        </row>
      </sheetData>
      <sheetData sheetId="3162">
        <row r="34">
          <cell r="A34" t="str">
            <v>Investments Govt Securities</v>
          </cell>
        </row>
      </sheetData>
      <sheetData sheetId="3163">
        <row r="34">
          <cell r="A34" t="str">
            <v>Investments Govt Securities</v>
          </cell>
        </row>
      </sheetData>
      <sheetData sheetId="3164">
        <row r="34">
          <cell r="A34" t="str">
            <v>Investments Govt Securities</v>
          </cell>
        </row>
      </sheetData>
      <sheetData sheetId="3165">
        <row r="34">
          <cell r="A34" t="str">
            <v>Investments Govt Securities</v>
          </cell>
        </row>
      </sheetData>
      <sheetData sheetId="3166">
        <row r="34">
          <cell r="A34" t="str">
            <v>Investments Govt Securities</v>
          </cell>
        </row>
      </sheetData>
      <sheetData sheetId="3167">
        <row r="34">
          <cell r="A34" t="str">
            <v>Investments Govt Securities</v>
          </cell>
        </row>
      </sheetData>
      <sheetData sheetId="3168">
        <row r="34">
          <cell r="A34" t="str">
            <v>Investments Govt Securities</v>
          </cell>
        </row>
      </sheetData>
      <sheetData sheetId="3169">
        <row r="34">
          <cell r="A34" t="str">
            <v>Investments Govt Securities</v>
          </cell>
        </row>
      </sheetData>
      <sheetData sheetId="3170">
        <row r="34">
          <cell r="A34" t="str">
            <v>Investments Govt Securities</v>
          </cell>
        </row>
      </sheetData>
      <sheetData sheetId="3171">
        <row r="34">
          <cell r="A34" t="str">
            <v>Investments Govt Securities</v>
          </cell>
        </row>
      </sheetData>
      <sheetData sheetId="3172">
        <row r="34">
          <cell r="A34" t="str">
            <v>Investments Govt Securities</v>
          </cell>
        </row>
      </sheetData>
      <sheetData sheetId="3173">
        <row r="34">
          <cell r="A34" t="str">
            <v>Investments Govt Securities</v>
          </cell>
        </row>
      </sheetData>
      <sheetData sheetId="3174">
        <row r="34">
          <cell r="A34" t="str">
            <v>Investments Govt Securities</v>
          </cell>
        </row>
      </sheetData>
      <sheetData sheetId="3175">
        <row r="34">
          <cell r="A34" t="str">
            <v>Investments Govt Securities</v>
          </cell>
        </row>
      </sheetData>
      <sheetData sheetId="3176">
        <row r="34">
          <cell r="A34" t="str">
            <v>Investments Govt Securities</v>
          </cell>
        </row>
      </sheetData>
      <sheetData sheetId="3177">
        <row r="34">
          <cell r="A34" t="str">
            <v>Investments Govt Securities</v>
          </cell>
        </row>
      </sheetData>
      <sheetData sheetId="3178">
        <row r="34">
          <cell r="A34" t="str">
            <v>Investments Govt Securities</v>
          </cell>
        </row>
      </sheetData>
      <sheetData sheetId="3179">
        <row r="34">
          <cell r="A34" t="str">
            <v>Investments Govt Securities</v>
          </cell>
        </row>
      </sheetData>
      <sheetData sheetId="3180">
        <row r="34">
          <cell r="A34" t="str">
            <v>Investments Govt Securities</v>
          </cell>
        </row>
      </sheetData>
      <sheetData sheetId="3181">
        <row r="34">
          <cell r="A34" t="str">
            <v>Investments Govt Securities</v>
          </cell>
        </row>
      </sheetData>
      <sheetData sheetId="3182">
        <row r="34">
          <cell r="A34" t="str">
            <v>Investments Govt Securities</v>
          </cell>
        </row>
      </sheetData>
      <sheetData sheetId="3183">
        <row r="34">
          <cell r="A34" t="str">
            <v>Investments Govt Securities</v>
          </cell>
        </row>
      </sheetData>
      <sheetData sheetId="3184">
        <row r="34">
          <cell r="A34" t="str">
            <v>Investments Govt Securities</v>
          </cell>
        </row>
      </sheetData>
      <sheetData sheetId="3185">
        <row r="34">
          <cell r="A34" t="str">
            <v>Investments Govt Securities</v>
          </cell>
        </row>
      </sheetData>
      <sheetData sheetId="3186">
        <row r="34">
          <cell r="A34" t="str">
            <v>Investments Govt Securities</v>
          </cell>
        </row>
      </sheetData>
      <sheetData sheetId="3187">
        <row r="34">
          <cell r="A34" t="str">
            <v>Investments Govt Securities</v>
          </cell>
        </row>
      </sheetData>
      <sheetData sheetId="3188">
        <row r="34">
          <cell r="A34" t="str">
            <v>Investments Govt Securities</v>
          </cell>
        </row>
      </sheetData>
      <sheetData sheetId="3189">
        <row r="34">
          <cell r="A34" t="str">
            <v>Investments Govt Securities</v>
          </cell>
        </row>
      </sheetData>
      <sheetData sheetId="3190">
        <row r="34">
          <cell r="A34" t="str">
            <v>Investments Govt Securities</v>
          </cell>
        </row>
      </sheetData>
      <sheetData sheetId="3191">
        <row r="34">
          <cell r="A34" t="str">
            <v>Investments Govt Securities</v>
          </cell>
        </row>
      </sheetData>
      <sheetData sheetId="3192">
        <row r="34">
          <cell r="A34" t="str">
            <v>Investments Govt Securities</v>
          </cell>
        </row>
      </sheetData>
      <sheetData sheetId="3193">
        <row r="34">
          <cell r="A34" t="str">
            <v>Investments Govt Securities</v>
          </cell>
        </row>
      </sheetData>
      <sheetData sheetId="3194">
        <row r="34">
          <cell r="A34" t="str">
            <v>Investments Govt Securities</v>
          </cell>
        </row>
      </sheetData>
      <sheetData sheetId="3195">
        <row r="34">
          <cell r="A34" t="str">
            <v>Investments Govt Securities</v>
          </cell>
        </row>
      </sheetData>
      <sheetData sheetId="3196">
        <row r="34">
          <cell r="A34" t="str">
            <v>Investments Govt Securities</v>
          </cell>
        </row>
      </sheetData>
      <sheetData sheetId="3197">
        <row r="34">
          <cell r="A34" t="str">
            <v>Investments Govt Securities</v>
          </cell>
        </row>
      </sheetData>
      <sheetData sheetId="3198">
        <row r="34">
          <cell r="A34" t="str">
            <v>Investments Govt Securities</v>
          </cell>
        </row>
      </sheetData>
      <sheetData sheetId="3199">
        <row r="34">
          <cell r="A34" t="str">
            <v>Investments Govt Securities</v>
          </cell>
        </row>
      </sheetData>
      <sheetData sheetId="3200">
        <row r="34">
          <cell r="A34" t="str">
            <v>Investments Govt Securities</v>
          </cell>
        </row>
      </sheetData>
      <sheetData sheetId="3201">
        <row r="34">
          <cell r="A34" t="str">
            <v>Investments Govt Securities</v>
          </cell>
        </row>
      </sheetData>
      <sheetData sheetId="3202">
        <row r="34">
          <cell r="A34" t="str">
            <v>Investments Govt Securities</v>
          </cell>
        </row>
      </sheetData>
      <sheetData sheetId="3203">
        <row r="34">
          <cell r="A34" t="str">
            <v>Investments Govt Securities</v>
          </cell>
        </row>
      </sheetData>
      <sheetData sheetId="3204">
        <row r="34">
          <cell r="A34" t="str">
            <v>Investments Govt Securities</v>
          </cell>
        </row>
      </sheetData>
      <sheetData sheetId="3205">
        <row r="34">
          <cell r="A34" t="str">
            <v>Investments Govt Securities</v>
          </cell>
        </row>
      </sheetData>
      <sheetData sheetId="3206">
        <row r="34">
          <cell r="A34" t="str">
            <v>Investments Govt Securities</v>
          </cell>
        </row>
      </sheetData>
      <sheetData sheetId="3207">
        <row r="34">
          <cell r="A34" t="str">
            <v>Investments Govt Securities</v>
          </cell>
        </row>
      </sheetData>
      <sheetData sheetId="3208">
        <row r="34">
          <cell r="A34" t="str">
            <v>Investments Govt Securities</v>
          </cell>
        </row>
      </sheetData>
      <sheetData sheetId="3209">
        <row r="34">
          <cell r="A34" t="str">
            <v>Investments Govt Securities</v>
          </cell>
        </row>
      </sheetData>
      <sheetData sheetId="3210">
        <row r="34">
          <cell r="A34" t="str">
            <v>Investments Govt Securities</v>
          </cell>
        </row>
      </sheetData>
      <sheetData sheetId="3211">
        <row r="34">
          <cell r="A34" t="str">
            <v>Investments Govt Securities</v>
          </cell>
        </row>
      </sheetData>
      <sheetData sheetId="3212">
        <row r="34">
          <cell r="A34" t="str">
            <v>Investments Govt Securities</v>
          </cell>
        </row>
      </sheetData>
      <sheetData sheetId="3213">
        <row r="34">
          <cell r="A34" t="str">
            <v>Investments Govt Securities</v>
          </cell>
        </row>
      </sheetData>
      <sheetData sheetId="3214">
        <row r="34">
          <cell r="A34" t="str">
            <v>Investments Govt Securities</v>
          </cell>
        </row>
      </sheetData>
      <sheetData sheetId="3215">
        <row r="34">
          <cell r="A34" t="str">
            <v>Investments Govt Securities</v>
          </cell>
        </row>
      </sheetData>
      <sheetData sheetId="3216">
        <row r="34">
          <cell r="A34" t="str">
            <v>Investments Govt Securities</v>
          </cell>
        </row>
      </sheetData>
      <sheetData sheetId="3217">
        <row r="34">
          <cell r="A34" t="str">
            <v>Investments Govt Securities</v>
          </cell>
        </row>
      </sheetData>
      <sheetData sheetId="3218">
        <row r="34">
          <cell r="A34" t="str">
            <v>Investments Govt Securities</v>
          </cell>
        </row>
      </sheetData>
      <sheetData sheetId="3219">
        <row r="34">
          <cell r="A34" t="str">
            <v>Investments Govt Securities</v>
          </cell>
        </row>
      </sheetData>
      <sheetData sheetId="3220">
        <row r="34">
          <cell r="A34" t="str">
            <v>Investments Govt Securities</v>
          </cell>
        </row>
      </sheetData>
      <sheetData sheetId="3221">
        <row r="34">
          <cell r="A34" t="str">
            <v>Investments Govt Securities</v>
          </cell>
        </row>
      </sheetData>
      <sheetData sheetId="3222">
        <row r="34">
          <cell r="A34" t="str">
            <v>Investments Govt Securities</v>
          </cell>
        </row>
      </sheetData>
      <sheetData sheetId="3223">
        <row r="34">
          <cell r="A34" t="str">
            <v>Investments Govt Securities</v>
          </cell>
        </row>
      </sheetData>
      <sheetData sheetId="3224">
        <row r="34">
          <cell r="A34" t="str">
            <v>Investments Govt Securities</v>
          </cell>
        </row>
      </sheetData>
      <sheetData sheetId="3225">
        <row r="34">
          <cell r="A34" t="str">
            <v>Investments Govt Securities</v>
          </cell>
        </row>
      </sheetData>
      <sheetData sheetId="3226">
        <row r="34">
          <cell r="A34" t="str">
            <v>Investments Govt Securities</v>
          </cell>
        </row>
      </sheetData>
      <sheetData sheetId="3227">
        <row r="34">
          <cell r="A34" t="str">
            <v>Investments Govt Securities</v>
          </cell>
        </row>
      </sheetData>
      <sheetData sheetId="3228">
        <row r="34">
          <cell r="A34" t="str">
            <v>Investments Govt Securities</v>
          </cell>
        </row>
      </sheetData>
      <sheetData sheetId="3229">
        <row r="34">
          <cell r="A34" t="str">
            <v>Investments Govt Securities</v>
          </cell>
        </row>
      </sheetData>
      <sheetData sheetId="3230">
        <row r="34">
          <cell r="A34" t="str">
            <v>Investments Govt Securities</v>
          </cell>
        </row>
      </sheetData>
      <sheetData sheetId="3231">
        <row r="34">
          <cell r="A34" t="str">
            <v>Investments Govt Securities</v>
          </cell>
        </row>
      </sheetData>
      <sheetData sheetId="3232">
        <row r="34">
          <cell r="A34" t="str">
            <v>Investments Govt Securities</v>
          </cell>
        </row>
      </sheetData>
      <sheetData sheetId="3233">
        <row r="34">
          <cell r="A34" t="str">
            <v>Investments Govt Securities</v>
          </cell>
        </row>
      </sheetData>
      <sheetData sheetId="3234">
        <row r="34">
          <cell r="A34" t="str">
            <v>Investments Govt Securities</v>
          </cell>
        </row>
      </sheetData>
      <sheetData sheetId="3235">
        <row r="34">
          <cell r="A34" t="str">
            <v>Investments Govt Securities</v>
          </cell>
        </row>
      </sheetData>
      <sheetData sheetId="3236">
        <row r="34">
          <cell r="A34" t="str">
            <v>Investments Govt Securities</v>
          </cell>
        </row>
      </sheetData>
      <sheetData sheetId="3237">
        <row r="34">
          <cell r="A34" t="str">
            <v>Investments Govt Securities</v>
          </cell>
        </row>
      </sheetData>
      <sheetData sheetId="3238">
        <row r="34">
          <cell r="A34" t="str">
            <v>Investments Govt Securities</v>
          </cell>
        </row>
      </sheetData>
      <sheetData sheetId="3239">
        <row r="34">
          <cell r="A34" t="str">
            <v>Investments Govt Securities</v>
          </cell>
        </row>
      </sheetData>
      <sheetData sheetId="3240">
        <row r="34">
          <cell r="A34" t="str">
            <v>Investments Govt Securities</v>
          </cell>
        </row>
      </sheetData>
      <sheetData sheetId="3241">
        <row r="34">
          <cell r="A34" t="str">
            <v>Investments Govt Securities</v>
          </cell>
        </row>
      </sheetData>
      <sheetData sheetId="3242">
        <row r="34">
          <cell r="A34" t="str">
            <v>Investments Govt Securities</v>
          </cell>
        </row>
      </sheetData>
      <sheetData sheetId="3243">
        <row r="34">
          <cell r="A34" t="str">
            <v>Investments Govt Securities</v>
          </cell>
        </row>
      </sheetData>
      <sheetData sheetId="3244">
        <row r="34">
          <cell r="A34" t="str">
            <v>Investments Govt Securities</v>
          </cell>
        </row>
      </sheetData>
      <sheetData sheetId="3245">
        <row r="34">
          <cell r="A34" t="str">
            <v>Investments Govt Securities</v>
          </cell>
        </row>
      </sheetData>
      <sheetData sheetId="3246">
        <row r="34">
          <cell r="A34" t="str">
            <v>Investments Govt Securities</v>
          </cell>
        </row>
      </sheetData>
      <sheetData sheetId="3247">
        <row r="34">
          <cell r="A34" t="str">
            <v>Investments Govt Securities</v>
          </cell>
        </row>
      </sheetData>
      <sheetData sheetId="3248">
        <row r="34">
          <cell r="A34" t="str">
            <v>Investments Govt Securities</v>
          </cell>
        </row>
      </sheetData>
      <sheetData sheetId="3249">
        <row r="34">
          <cell r="A34" t="str">
            <v>Investments Govt Securities</v>
          </cell>
        </row>
      </sheetData>
      <sheetData sheetId="3250">
        <row r="34">
          <cell r="A34" t="str">
            <v>Investments Govt Securities</v>
          </cell>
        </row>
      </sheetData>
      <sheetData sheetId="3251">
        <row r="34">
          <cell r="A34" t="str">
            <v>Investments Govt Securities</v>
          </cell>
        </row>
      </sheetData>
      <sheetData sheetId="3252">
        <row r="34">
          <cell r="A34" t="str">
            <v>Investments Govt Securities</v>
          </cell>
        </row>
      </sheetData>
      <sheetData sheetId="3253">
        <row r="34">
          <cell r="A34" t="str">
            <v>Investments Govt Securities</v>
          </cell>
        </row>
      </sheetData>
      <sheetData sheetId="3254">
        <row r="34">
          <cell r="A34" t="str">
            <v>Investments Govt Securities</v>
          </cell>
        </row>
      </sheetData>
      <sheetData sheetId="3255">
        <row r="34">
          <cell r="A34" t="str">
            <v>Investments Govt Securities</v>
          </cell>
        </row>
      </sheetData>
      <sheetData sheetId="3256">
        <row r="34">
          <cell r="A34" t="str">
            <v>Investments Govt Securities</v>
          </cell>
        </row>
      </sheetData>
      <sheetData sheetId="3257">
        <row r="34">
          <cell r="A34" t="str">
            <v>Investments Govt Securities</v>
          </cell>
        </row>
      </sheetData>
      <sheetData sheetId="3258">
        <row r="34">
          <cell r="A34" t="str">
            <v>Investments Govt Securities</v>
          </cell>
        </row>
      </sheetData>
      <sheetData sheetId="3259">
        <row r="34">
          <cell r="A34" t="str">
            <v>Investments Govt Securities</v>
          </cell>
        </row>
      </sheetData>
      <sheetData sheetId="3260">
        <row r="34">
          <cell r="A34" t="str">
            <v>Investments Govt Securities</v>
          </cell>
        </row>
      </sheetData>
      <sheetData sheetId="3261">
        <row r="34">
          <cell r="A34" t="str">
            <v>Investments Govt Securities</v>
          </cell>
        </row>
      </sheetData>
      <sheetData sheetId="3262">
        <row r="34">
          <cell r="A34" t="str">
            <v>Investments Govt Securities</v>
          </cell>
        </row>
      </sheetData>
      <sheetData sheetId="3263">
        <row r="34">
          <cell r="A34" t="str">
            <v>Investments Govt Securities</v>
          </cell>
        </row>
      </sheetData>
      <sheetData sheetId="3264">
        <row r="34">
          <cell r="A34" t="str">
            <v>Investments Govt Securities</v>
          </cell>
        </row>
      </sheetData>
      <sheetData sheetId="3265">
        <row r="34">
          <cell r="A34" t="str">
            <v>Investments Govt Securities</v>
          </cell>
        </row>
      </sheetData>
      <sheetData sheetId="3266">
        <row r="34">
          <cell r="A34" t="str">
            <v>Investments Govt Securities</v>
          </cell>
        </row>
      </sheetData>
      <sheetData sheetId="3267">
        <row r="34">
          <cell r="A34" t="str">
            <v>Investments Govt Securities</v>
          </cell>
        </row>
      </sheetData>
      <sheetData sheetId="3268">
        <row r="34">
          <cell r="A34" t="str">
            <v>Investments Govt Securities</v>
          </cell>
        </row>
      </sheetData>
      <sheetData sheetId="3269">
        <row r="34">
          <cell r="A34" t="str">
            <v>Investments Govt Securities</v>
          </cell>
        </row>
      </sheetData>
      <sheetData sheetId="3270">
        <row r="34">
          <cell r="A34" t="str">
            <v>Investments Govt Securities</v>
          </cell>
        </row>
      </sheetData>
      <sheetData sheetId="3271">
        <row r="34">
          <cell r="A34" t="str">
            <v>Investments Govt Securities</v>
          </cell>
        </row>
      </sheetData>
      <sheetData sheetId="3272">
        <row r="34">
          <cell r="A34" t="str">
            <v>Investments Govt Securities</v>
          </cell>
        </row>
      </sheetData>
      <sheetData sheetId="3273">
        <row r="34">
          <cell r="A34" t="str">
            <v>Investments Govt Securities</v>
          </cell>
        </row>
      </sheetData>
      <sheetData sheetId="3274">
        <row r="34">
          <cell r="A34" t="str">
            <v>Investments Govt Securities</v>
          </cell>
        </row>
      </sheetData>
      <sheetData sheetId="3275">
        <row r="34">
          <cell r="A34" t="str">
            <v>Investments Govt Securities</v>
          </cell>
        </row>
      </sheetData>
      <sheetData sheetId="3276">
        <row r="34">
          <cell r="A34" t="str">
            <v>Investments Govt Securities</v>
          </cell>
        </row>
      </sheetData>
      <sheetData sheetId="3277">
        <row r="34">
          <cell r="A34" t="str">
            <v>Investments Govt Securities</v>
          </cell>
        </row>
      </sheetData>
      <sheetData sheetId="3278">
        <row r="34">
          <cell r="A34" t="str">
            <v>Investments Govt Securities</v>
          </cell>
        </row>
      </sheetData>
      <sheetData sheetId="3279">
        <row r="34">
          <cell r="A34" t="str">
            <v>Investments Govt Securities</v>
          </cell>
        </row>
      </sheetData>
      <sheetData sheetId="3280">
        <row r="34">
          <cell r="A34" t="str">
            <v>Investments Govt Securities</v>
          </cell>
        </row>
      </sheetData>
      <sheetData sheetId="3281">
        <row r="34">
          <cell r="A34" t="str">
            <v>Investments Govt Securities</v>
          </cell>
        </row>
      </sheetData>
      <sheetData sheetId="3282">
        <row r="34">
          <cell r="A34" t="str">
            <v>Investments Govt Securities</v>
          </cell>
        </row>
      </sheetData>
      <sheetData sheetId="3283">
        <row r="34">
          <cell r="A34" t="str">
            <v>Investments Govt Securities</v>
          </cell>
        </row>
      </sheetData>
      <sheetData sheetId="3284">
        <row r="34">
          <cell r="A34" t="str">
            <v>Investments Govt Securities</v>
          </cell>
        </row>
      </sheetData>
      <sheetData sheetId="3285">
        <row r="34">
          <cell r="A34" t="str">
            <v>Investments Govt Securities</v>
          </cell>
        </row>
      </sheetData>
      <sheetData sheetId="3286">
        <row r="34">
          <cell r="A34" t="str">
            <v>Investments Govt Securities</v>
          </cell>
        </row>
      </sheetData>
      <sheetData sheetId="3287">
        <row r="34">
          <cell r="A34" t="str">
            <v>Investments Govt Securities</v>
          </cell>
        </row>
      </sheetData>
      <sheetData sheetId="3288">
        <row r="34">
          <cell r="A34" t="str">
            <v>Investments Govt Securities</v>
          </cell>
        </row>
      </sheetData>
      <sheetData sheetId="3289">
        <row r="34">
          <cell r="A34" t="str">
            <v>Investments Govt Securities</v>
          </cell>
        </row>
      </sheetData>
      <sheetData sheetId="3290">
        <row r="34">
          <cell r="A34" t="str">
            <v>Investments Govt Securities</v>
          </cell>
        </row>
      </sheetData>
      <sheetData sheetId="3291">
        <row r="34">
          <cell r="A34" t="str">
            <v>Investments Govt Securities</v>
          </cell>
        </row>
      </sheetData>
      <sheetData sheetId="3292">
        <row r="34">
          <cell r="A34" t="str">
            <v>Investments Govt Securities</v>
          </cell>
        </row>
      </sheetData>
      <sheetData sheetId="3293">
        <row r="34">
          <cell r="A34" t="str">
            <v>Investments Govt Securities</v>
          </cell>
        </row>
      </sheetData>
      <sheetData sheetId="3294">
        <row r="34">
          <cell r="A34" t="str">
            <v>Investments Govt Securities</v>
          </cell>
        </row>
      </sheetData>
      <sheetData sheetId="3295">
        <row r="34">
          <cell r="A34" t="str">
            <v>Investments Govt Securities</v>
          </cell>
        </row>
      </sheetData>
      <sheetData sheetId="3296">
        <row r="34">
          <cell r="A34" t="str">
            <v>Investments Govt Securities</v>
          </cell>
        </row>
      </sheetData>
      <sheetData sheetId="3297">
        <row r="34">
          <cell r="A34" t="str">
            <v>Investments Govt Securities</v>
          </cell>
        </row>
      </sheetData>
      <sheetData sheetId="3298">
        <row r="34">
          <cell r="A34" t="str">
            <v>Investments Govt Securities</v>
          </cell>
        </row>
      </sheetData>
      <sheetData sheetId="3299">
        <row r="34">
          <cell r="A34" t="str">
            <v>Investments Govt Securities</v>
          </cell>
        </row>
      </sheetData>
      <sheetData sheetId="3300">
        <row r="34">
          <cell r="A34" t="str">
            <v>Investments Govt Securities</v>
          </cell>
        </row>
      </sheetData>
      <sheetData sheetId="3301">
        <row r="34">
          <cell r="A34" t="str">
            <v>Investments Govt Securities</v>
          </cell>
        </row>
      </sheetData>
      <sheetData sheetId="3302">
        <row r="34">
          <cell r="A34" t="str">
            <v>Investments Govt Securities</v>
          </cell>
        </row>
      </sheetData>
      <sheetData sheetId="3303">
        <row r="34">
          <cell r="A34" t="str">
            <v>Investments Govt Securities</v>
          </cell>
        </row>
      </sheetData>
      <sheetData sheetId="3304">
        <row r="34">
          <cell r="A34" t="str">
            <v>Investments Govt Securities</v>
          </cell>
        </row>
      </sheetData>
      <sheetData sheetId="3305">
        <row r="34">
          <cell r="A34" t="str">
            <v>Investments Govt Securities</v>
          </cell>
        </row>
      </sheetData>
      <sheetData sheetId="3306">
        <row r="34">
          <cell r="A34" t="str">
            <v>Investments Govt Securities</v>
          </cell>
        </row>
      </sheetData>
      <sheetData sheetId="3307">
        <row r="34">
          <cell r="A34" t="str">
            <v>Investments Govt Securities</v>
          </cell>
        </row>
      </sheetData>
      <sheetData sheetId="3308">
        <row r="34">
          <cell r="A34" t="str">
            <v>Investments Govt Securities</v>
          </cell>
        </row>
      </sheetData>
      <sheetData sheetId="3309">
        <row r="34">
          <cell r="A34" t="str">
            <v>Investments Govt Securities</v>
          </cell>
        </row>
      </sheetData>
      <sheetData sheetId="3310">
        <row r="34">
          <cell r="A34" t="str">
            <v>Investments Govt Securities</v>
          </cell>
        </row>
      </sheetData>
      <sheetData sheetId="3311">
        <row r="34">
          <cell r="A34" t="str">
            <v>Investments Govt Securities</v>
          </cell>
        </row>
      </sheetData>
      <sheetData sheetId="3312">
        <row r="34">
          <cell r="A34" t="str">
            <v>Investments Govt Securities</v>
          </cell>
        </row>
      </sheetData>
      <sheetData sheetId="3313">
        <row r="34">
          <cell r="A34" t="str">
            <v>Investments Govt Securities</v>
          </cell>
        </row>
      </sheetData>
      <sheetData sheetId="3314">
        <row r="34">
          <cell r="A34" t="str">
            <v>Investments Govt Securities</v>
          </cell>
        </row>
      </sheetData>
      <sheetData sheetId="3315">
        <row r="34">
          <cell r="A34" t="str">
            <v>Investments Govt Securities</v>
          </cell>
        </row>
      </sheetData>
      <sheetData sheetId="3316">
        <row r="34">
          <cell r="A34" t="str">
            <v>Investments Govt Securities</v>
          </cell>
        </row>
      </sheetData>
      <sheetData sheetId="3317">
        <row r="34">
          <cell r="A34" t="str">
            <v>Investments Govt Securities</v>
          </cell>
        </row>
      </sheetData>
      <sheetData sheetId="3318">
        <row r="34">
          <cell r="A34" t="str">
            <v>Investments Govt Securities</v>
          </cell>
        </row>
      </sheetData>
      <sheetData sheetId="3319">
        <row r="34">
          <cell r="A34" t="str">
            <v>Investments Govt Securities</v>
          </cell>
        </row>
      </sheetData>
      <sheetData sheetId="3320">
        <row r="34">
          <cell r="A34" t="str">
            <v>Investments Govt Securities</v>
          </cell>
        </row>
      </sheetData>
      <sheetData sheetId="3321">
        <row r="34">
          <cell r="A34" t="str">
            <v>Investments Govt Securities</v>
          </cell>
        </row>
      </sheetData>
      <sheetData sheetId="3322">
        <row r="34">
          <cell r="A34" t="str">
            <v>Investments Govt Securities</v>
          </cell>
        </row>
      </sheetData>
      <sheetData sheetId="3323">
        <row r="34">
          <cell r="A34" t="str">
            <v>Investments Govt Securities</v>
          </cell>
        </row>
      </sheetData>
      <sheetData sheetId="3324">
        <row r="34">
          <cell r="A34" t="str">
            <v>Investments Govt Securities</v>
          </cell>
        </row>
      </sheetData>
      <sheetData sheetId="3325">
        <row r="34">
          <cell r="A34" t="str">
            <v>Investments Govt Securities</v>
          </cell>
        </row>
      </sheetData>
      <sheetData sheetId="3326">
        <row r="34">
          <cell r="A34" t="str">
            <v>Investments Govt Securities</v>
          </cell>
        </row>
      </sheetData>
      <sheetData sheetId="3327">
        <row r="34">
          <cell r="A34" t="str">
            <v>Investments Govt Securities</v>
          </cell>
        </row>
      </sheetData>
      <sheetData sheetId="3328">
        <row r="34">
          <cell r="A34" t="str">
            <v>Investments Govt Securities</v>
          </cell>
        </row>
      </sheetData>
      <sheetData sheetId="3329">
        <row r="34">
          <cell r="A34" t="str">
            <v>Investments Govt Securities</v>
          </cell>
        </row>
      </sheetData>
      <sheetData sheetId="3330">
        <row r="34">
          <cell r="A34" t="str">
            <v>Investments Govt Securities</v>
          </cell>
        </row>
      </sheetData>
      <sheetData sheetId="3331">
        <row r="34">
          <cell r="A34" t="str">
            <v>Investments Govt Securities</v>
          </cell>
        </row>
      </sheetData>
      <sheetData sheetId="3332">
        <row r="34">
          <cell r="A34" t="str">
            <v>Investments Govt Securities</v>
          </cell>
        </row>
      </sheetData>
      <sheetData sheetId="3333">
        <row r="34">
          <cell r="A34" t="str">
            <v>Investments Govt Securities</v>
          </cell>
        </row>
      </sheetData>
      <sheetData sheetId="3334">
        <row r="34">
          <cell r="A34" t="str">
            <v>Investments Govt Securities</v>
          </cell>
        </row>
      </sheetData>
      <sheetData sheetId="3335">
        <row r="34">
          <cell r="A34" t="str">
            <v>Investments Govt Securities</v>
          </cell>
        </row>
      </sheetData>
      <sheetData sheetId="3336">
        <row r="34">
          <cell r="A34" t="str">
            <v>Investments Govt Securities</v>
          </cell>
        </row>
      </sheetData>
      <sheetData sheetId="3337">
        <row r="34">
          <cell r="A34" t="str">
            <v>Investments Govt Securities</v>
          </cell>
        </row>
      </sheetData>
      <sheetData sheetId="3338">
        <row r="34">
          <cell r="A34" t="str">
            <v>Investments Govt Securities</v>
          </cell>
        </row>
      </sheetData>
      <sheetData sheetId="3339">
        <row r="34">
          <cell r="A34" t="str">
            <v>Investments Govt Securities</v>
          </cell>
        </row>
      </sheetData>
      <sheetData sheetId="3340">
        <row r="34">
          <cell r="A34" t="str">
            <v>Investments Govt Securities</v>
          </cell>
        </row>
      </sheetData>
      <sheetData sheetId="3341">
        <row r="34">
          <cell r="A34" t="str">
            <v>Investments Govt Securities</v>
          </cell>
        </row>
      </sheetData>
      <sheetData sheetId="3342">
        <row r="34">
          <cell r="A34" t="str">
            <v>Investments Govt Securities</v>
          </cell>
        </row>
      </sheetData>
      <sheetData sheetId="3343">
        <row r="34">
          <cell r="A34" t="str">
            <v>Investments Govt Securities</v>
          </cell>
        </row>
      </sheetData>
      <sheetData sheetId="3344">
        <row r="34">
          <cell r="A34" t="str">
            <v>Investments Govt Securities</v>
          </cell>
        </row>
      </sheetData>
      <sheetData sheetId="3345">
        <row r="34">
          <cell r="A34" t="str">
            <v>Investments Govt Securities</v>
          </cell>
        </row>
      </sheetData>
      <sheetData sheetId="3346">
        <row r="34">
          <cell r="A34" t="str">
            <v>Investments Govt Securities</v>
          </cell>
        </row>
      </sheetData>
      <sheetData sheetId="3347">
        <row r="34">
          <cell r="A34" t="str">
            <v>Investments Govt Securities</v>
          </cell>
        </row>
      </sheetData>
      <sheetData sheetId="3348">
        <row r="34">
          <cell r="A34" t="str">
            <v>Investments Govt Securities</v>
          </cell>
        </row>
      </sheetData>
      <sheetData sheetId="3349">
        <row r="34">
          <cell r="A34" t="str">
            <v>Investments Govt Securities</v>
          </cell>
        </row>
      </sheetData>
      <sheetData sheetId="3350">
        <row r="34">
          <cell r="A34" t="str">
            <v>Investments Govt Securities</v>
          </cell>
        </row>
      </sheetData>
      <sheetData sheetId="3351">
        <row r="34">
          <cell r="A34" t="str">
            <v>Investments Govt Securities</v>
          </cell>
        </row>
      </sheetData>
      <sheetData sheetId="3352">
        <row r="34">
          <cell r="A34" t="str">
            <v>Investments Govt Securities</v>
          </cell>
        </row>
      </sheetData>
      <sheetData sheetId="3353">
        <row r="34">
          <cell r="A34" t="str">
            <v>Investments Govt Securities</v>
          </cell>
        </row>
      </sheetData>
      <sheetData sheetId="3354">
        <row r="34">
          <cell r="A34" t="str">
            <v>Investments Govt Securities</v>
          </cell>
        </row>
      </sheetData>
      <sheetData sheetId="3355">
        <row r="34">
          <cell r="A34" t="str">
            <v>Investments Govt Securities</v>
          </cell>
        </row>
      </sheetData>
      <sheetData sheetId="3356">
        <row r="34">
          <cell r="A34" t="str">
            <v>Investments Govt Securities</v>
          </cell>
        </row>
      </sheetData>
      <sheetData sheetId="3357">
        <row r="34">
          <cell r="A34" t="str">
            <v>Investments Govt Securities</v>
          </cell>
        </row>
      </sheetData>
      <sheetData sheetId="3358">
        <row r="34">
          <cell r="A34" t="str">
            <v>Investments Govt Securities</v>
          </cell>
        </row>
      </sheetData>
      <sheetData sheetId="3359">
        <row r="34">
          <cell r="A34" t="str">
            <v>Investments Govt Securities</v>
          </cell>
        </row>
      </sheetData>
      <sheetData sheetId="3360">
        <row r="34">
          <cell r="A34" t="str">
            <v>Investments Govt Securities</v>
          </cell>
        </row>
      </sheetData>
      <sheetData sheetId="3361">
        <row r="34">
          <cell r="A34" t="str">
            <v>Investments Govt Securities</v>
          </cell>
        </row>
      </sheetData>
      <sheetData sheetId="3362">
        <row r="34">
          <cell r="A34" t="str">
            <v>Investments Govt Securities</v>
          </cell>
        </row>
      </sheetData>
      <sheetData sheetId="3363">
        <row r="34">
          <cell r="A34" t="str">
            <v>Investments Govt Securities</v>
          </cell>
        </row>
      </sheetData>
      <sheetData sheetId="3364">
        <row r="34">
          <cell r="A34" t="str">
            <v>Investments Govt Securities</v>
          </cell>
        </row>
      </sheetData>
      <sheetData sheetId="3365">
        <row r="34">
          <cell r="A34" t="str">
            <v>Investments Govt Securities</v>
          </cell>
        </row>
      </sheetData>
      <sheetData sheetId="3366">
        <row r="34">
          <cell r="A34" t="str">
            <v>Investments Govt Securities</v>
          </cell>
        </row>
      </sheetData>
      <sheetData sheetId="3367">
        <row r="34">
          <cell r="A34" t="str">
            <v>Investments Govt Securities</v>
          </cell>
        </row>
      </sheetData>
      <sheetData sheetId="3368">
        <row r="34">
          <cell r="A34" t="str">
            <v>Investments Govt Securities</v>
          </cell>
        </row>
      </sheetData>
      <sheetData sheetId="3369">
        <row r="34">
          <cell r="A34" t="str">
            <v>Investments Govt Securities</v>
          </cell>
        </row>
      </sheetData>
      <sheetData sheetId="3370">
        <row r="34">
          <cell r="A34" t="str">
            <v>Investments Govt Securities</v>
          </cell>
        </row>
      </sheetData>
      <sheetData sheetId="3371">
        <row r="34">
          <cell r="A34" t="str">
            <v>Investments Govt Securities</v>
          </cell>
        </row>
      </sheetData>
      <sheetData sheetId="3372">
        <row r="34">
          <cell r="A34" t="str">
            <v>Investments Govt Securities</v>
          </cell>
        </row>
      </sheetData>
      <sheetData sheetId="3373">
        <row r="34">
          <cell r="A34" t="str">
            <v>Investments Govt Securities</v>
          </cell>
        </row>
      </sheetData>
      <sheetData sheetId="3374">
        <row r="34">
          <cell r="A34" t="str">
            <v>Investments Govt Securities</v>
          </cell>
        </row>
      </sheetData>
      <sheetData sheetId="3375">
        <row r="34">
          <cell r="A34" t="str">
            <v>Investments Govt Securities</v>
          </cell>
        </row>
      </sheetData>
      <sheetData sheetId="3376">
        <row r="34">
          <cell r="A34" t="str">
            <v>Investments Govt Securities</v>
          </cell>
        </row>
      </sheetData>
      <sheetData sheetId="3377">
        <row r="34">
          <cell r="A34" t="str">
            <v>Investments Govt Securities</v>
          </cell>
        </row>
      </sheetData>
      <sheetData sheetId="3378">
        <row r="34">
          <cell r="A34" t="str">
            <v>Investments Govt Securities</v>
          </cell>
        </row>
      </sheetData>
      <sheetData sheetId="3379">
        <row r="34">
          <cell r="A34" t="str">
            <v>Investments Govt Securities</v>
          </cell>
        </row>
      </sheetData>
      <sheetData sheetId="3380">
        <row r="34">
          <cell r="A34" t="str">
            <v>Investments Govt Securities</v>
          </cell>
        </row>
      </sheetData>
      <sheetData sheetId="3381">
        <row r="34">
          <cell r="A34" t="str">
            <v>Investments Govt Securities</v>
          </cell>
        </row>
      </sheetData>
      <sheetData sheetId="3382">
        <row r="34">
          <cell r="A34" t="str">
            <v>Investments Govt Securities</v>
          </cell>
        </row>
      </sheetData>
      <sheetData sheetId="3383">
        <row r="34">
          <cell r="A34" t="str">
            <v>Investments Govt Securities</v>
          </cell>
        </row>
      </sheetData>
      <sheetData sheetId="3384">
        <row r="34">
          <cell r="A34" t="str">
            <v>Investments Govt Securities</v>
          </cell>
        </row>
      </sheetData>
      <sheetData sheetId="3385">
        <row r="34">
          <cell r="A34" t="str">
            <v>Investments Govt Securities</v>
          </cell>
        </row>
      </sheetData>
      <sheetData sheetId="3386">
        <row r="34">
          <cell r="A34" t="str">
            <v>Investments Govt Securities</v>
          </cell>
        </row>
      </sheetData>
      <sheetData sheetId="3387">
        <row r="34">
          <cell r="A34" t="str">
            <v>Investments Govt Securities</v>
          </cell>
        </row>
      </sheetData>
      <sheetData sheetId="3388">
        <row r="34">
          <cell r="A34" t="str">
            <v>Investments Govt Securities</v>
          </cell>
        </row>
      </sheetData>
      <sheetData sheetId="3389">
        <row r="34">
          <cell r="A34" t="str">
            <v>Investments Govt Securities</v>
          </cell>
        </row>
      </sheetData>
      <sheetData sheetId="3390">
        <row r="34">
          <cell r="A34" t="str">
            <v>Investments Govt Securities</v>
          </cell>
        </row>
      </sheetData>
      <sheetData sheetId="3391">
        <row r="34">
          <cell r="A34" t="str">
            <v>Investments Govt Securities</v>
          </cell>
        </row>
      </sheetData>
      <sheetData sheetId="3392">
        <row r="34">
          <cell r="A34" t="str">
            <v>Investments Govt Securities</v>
          </cell>
        </row>
      </sheetData>
      <sheetData sheetId="3393">
        <row r="34">
          <cell r="A34" t="str">
            <v>Investments Govt Securities</v>
          </cell>
        </row>
      </sheetData>
      <sheetData sheetId="3394">
        <row r="34">
          <cell r="A34" t="str">
            <v>Investments Govt Securities</v>
          </cell>
        </row>
      </sheetData>
      <sheetData sheetId="3395">
        <row r="34">
          <cell r="A34" t="str">
            <v>Investments Govt Securities</v>
          </cell>
        </row>
      </sheetData>
      <sheetData sheetId="3396">
        <row r="34">
          <cell r="A34" t="str">
            <v>Investments Govt Securities</v>
          </cell>
        </row>
      </sheetData>
      <sheetData sheetId="3397">
        <row r="34">
          <cell r="A34" t="str">
            <v>Investments Govt Securities</v>
          </cell>
        </row>
      </sheetData>
      <sheetData sheetId="3398">
        <row r="34">
          <cell r="A34" t="str">
            <v>Investments Govt Securities</v>
          </cell>
        </row>
      </sheetData>
      <sheetData sheetId="3399">
        <row r="34">
          <cell r="A34" t="str">
            <v>Investments Govt Securities</v>
          </cell>
        </row>
      </sheetData>
      <sheetData sheetId="3400">
        <row r="34">
          <cell r="A34" t="str">
            <v>Investments Govt Securities</v>
          </cell>
        </row>
      </sheetData>
      <sheetData sheetId="3401">
        <row r="34">
          <cell r="A34" t="str">
            <v>Investments Govt Securities</v>
          </cell>
        </row>
      </sheetData>
      <sheetData sheetId="3402">
        <row r="34">
          <cell r="A34" t="str">
            <v>Investments Govt Securities</v>
          </cell>
        </row>
      </sheetData>
      <sheetData sheetId="3403">
        <row r="34">
          <cell r="A34" t="str">
            <v>Investments Govt Securities</v>
          </cell>
        </row>
      </sheetData>
      <sheetData sheetId="3404">
        <row r="34">
          <cell r="A34" t="str">
            <v>Investments Govt Securities</v>
          </cell>
        </row>
      </sheetData>
      <sheetData sheetId="3405">
        <row r="34">
          <cell r="A34" t="str">
            <v>Investments Govt Securities</v>
          </cell>
        </row>
      </sheetData>
      <sheetData sheetId="3406">
        <row r="34">
          <cell r="A34" t="str">
            <v>Investments Govt Securities</v>
          </cell>
        </row>
      </sheetData>
      <sheetData sheetId="3407">
        <row r="34">
          <cell r="A34" t="str">
            <v>Investments Govt Securities</v>
          </cell>
        </row>
      </sheetData>
      <sheetData sheetId="3408">
        <row r="34">
          <cell r="A34" t="str">
            <v>Investments Govt Securities</v>
          </cell>
        </row>
      </sheetData>
      <sheetData sheetId="3409">
        <row r="34">
          <cell r="A34" t="str">
            <v>Investments Govt Securities</v>
          </cell>
        </row>
      </sheetData>
      <sheetData sheetId="3410">
        <row r="34">
          <cell r="A34" t="str">
            <v>Investments Govt Securities</v>
          </cell>
        </row>
      </sheetData>
      <sheetData sheetId="3411">
        <row r="34">
          <cell r="A34" t="str">
            <v>Investments Govt Securities</v>
          </cell>
        </row>
      </sheetData>
      <sheetData sheetId="3412">
        <row r="34">
          <cell r="A34" t="str">
            <v>Investments Govt Securities</v>
          </cell>
        </row>
      </sheetData>
      <sheetData sheetId="3413">
        <row r="34">
          <cell r="A34" t="str">
            <v>Investments Govt Securities</v>
          </cell>
        </row>
      </sheetData>
      <sheetData sheetId="3414">
        <row r="34">
          <cell r="A34" t="str">
            <v>Investments Govt Securities</v>
          </cell>
        </row>
      </sheetData>
      <sheetData sheetId="3415">
        <row r="34">
          <cell r="A34" t="str">
            <v>Investments Govt Securities</v>
          </cell>
        </row>
      </sheetData>
      <sheetData sheetId="3416">
        <row r="34">
          <cell r="A34" t="str">
            <v>Investments Govt Securities</v>
          </cell>
        </row>
      </sheetData>
      <sheetData sheetId="3417">
        <row r="34">
          <cell r="A34" t="str">
            <v>Investments Govt Securities</v>
          </cell>
        </row>
      </sheetData>
      <sheetData sheetId="3418">
        <row r="34">
          <cell r="A34" t="str">
            <v>Investments Govt Securities</v>
          </cell>
        </row>
      </sheetData>
      <sheetData sheetId="3419">
        <row r="34">
          <cell r="A34" t="str">
            <v>Investments Govt Securities</v>
          </cell>
        </row>
      </sheetData>
      <sheetData sheetId="3420">
        <row r="34">
          <cell r="A34" t="str">
            <v>Investments Govt Securities</v>
          </cell>
        </row>
      </sheetData>
      <sheetData sheetId="3421">
        <row r="34">
          <cell r="A34" t="str">
            <v>Investments Govt Securities</v>
          </cell>
        </row>
      </sheetData>
      <sheetData sheetId="3422">
        <row r="34">
          <cell r="A34" t="str">
            <v>Investments Govt Securities</v>
          </cell>
        </row>
      </sheetData>
      <sheetData sheetId="3423">
        <row r="34">
          <cell r="A34" t="str">
            <v>Investments Govt Securities</v>
          </cell>
        </row>
      </sheetData>
      <sheetData sheetId="3424">
        <row r="34">
          <cell r="A34" t="str">
            <v>Investments Govt Securities</v>
          </cell>
        </row>
      </sheetData>
      <sheetData sheetId="3425">
        <row r="34">
          <cell r="A34" t="str">
            <v>Investments Govt Securities</v>
          </cell>
        </row>
      </sheetData>
      <sheetData sheetId="3426">
        <row r="34">
          <cell r="A34" t="str">
            <v>Investments Govt Securities</v>
          </cell>
        </row>
      </sheetData>
      <sheetData sheetId="3427">
        <row r="34">
          <cell r="A34" t="str">
            <v>Investments Govt Securities</v>
          </cell>
        </row>
      </sheetData>
      <sheetData sheetId="3428">
        <row r="34">
          <cell r="A34" t="str">
            <v>Investments Govt Securities</v>
          </cell>
        </row>
      </sheetData>
      <sheetData sheetId="3429">
        <row r="34">
          <cell r="A34" t="str">
            <v>Investments Govt Securities</v>
          </cell>
        </row>
      </sheetData>
      <sheetData sheetId="3430">
        <row r="34">
          <cell r="A34" t="str">
            <v>Investments Govt Securities</v>
          </cell>
        </row>
      </sheetData>
      <sheetData sheetId="3431">
        <row r="34">
          <cell r="A34" t="str">
            <v>Investments Govt Securities</v>
          </cell>
        </row>
      </sheetData>
      <sheetData sheetId="3432">
        <row r="34">
          <cell r="A34" t="str">
            <v>Investments Govt Securities</v>
          </cell>
        </row>
      </sheetData>
      <sheetData sheetId="3433">
        <row r="34">
          <cell r="A34" t="str">
            <v>Investments Govt Securities</v>
          </cell>
        </row>
      </sheetData>
      <sheetData sheetId="3434">
        <row r="34">
          <cell r="A34" t="str">
            <v>Investments Govt Securities</v>
          </cell>
        </row>
      </sheetData>
      <sheetData sheetId="3435">
        <row r="34">
          <cell r="A34" t="str">
            <v>Investments Govt Securities</v>
          </cell>
        </row>
      </sheetData>
      <sheetData sheetId="3436">
        <row r="34">
          <cell r="A34" t="str">
            <v>Investments Govt Securities</v>
          </cell>
        </row>
      </sheetData>
      <sheetData sheetId="3437">
        <row r="34">
          <cell r="A34" t="str">
            <v>Investments Govt Securities</v>
          </cell>
        </row>
      </sheetData>
      <sheetData sheetId="3438">
        <row r="34">
          <cell r="A34" t="str">
            <v>Investments Govt Securities</v>
          </cell>
        </row>
      </sheetData>
      <sheetData sheetId="3439">
        <row r="34">
          <cell r="A34" t="str">
            <v>Investments Govt Securities</v>
          </cell>
        </row>
      </sheetData>
      <sheetData sheetId="3440">
        <row r="34">
          <cell r="A34" t="str">
            <v>Investments Govt Securities</v>
          </cell>
        </row>
      </sheetData>
      <sheetData sheetId="3441">
        <row r="34">
          <cell r="A34" t="str">
            <v>Investments Govt Securities</v>
          </cell>
        </row>
      </sheetData>
      <sheetData sheetId="3442">
        <row r="34">
          <cell r="A34" t="str">
            <v>Investments Govt Securities</v>
          </cell>
        </row>
      </sheetData>
      <sheetData sheetId="3443">
        <row r="34">
          <cell r="A34" t="str">
            <v>Investments Govt Securities</v>
          </cell>
        </row>
      </sheetData>
      <sheetData sheetId="3444">
        <row r="34">
          <cell r="A34" t="str">
            <v>Investments Govt Securities</v>
          </cell>
        </row>
      </sheetData>
      <sheetData sheetId="3445">
        <row r="34">
          <cell r="A34" t="str">
            <v>Investments Govt Securities</v>
          </cell>
        </row>
      </sheetData>
      <sheetData sheetId="3446">
        <row r="34">
          <cell r="A34" t="str">
            <v>Investments Govt Securities</v>
          </cell>
        </row>
      </sheetData>
      <sheetData sheetId="3447">
        <row r="34">
          <cell r="A34" t="str">
            <v>Investments Govt Securities</v>
          </cell>
        </row>
      </sheetData>
      <sheetData sheetId="3448">
        <row r="34">
          <cell r="A34" t="str">
            <v>Investments Govt Securities</v>
          </cell>
        </row>
      </sheetData>
      <sheetData sheetId="3449">
        <row r="34">
          <cell r="A34" t="str">
            <v>Investments Govt Securities</v>
          </cell>
        </row>
      </sheetData>
      <sheetData sheetId="3450">
        <row r="34">
          <cell r="A34" t="str">
            <v>Investments Govt Securities</v>
          </cell>
        </row>
      </sheetData>
      <sheetData sheetId="3451">
        <row r="34">
          <cell r="A34" t="str">
            <v>Investments Govt Securities</v>
          </cell>
        </row>
      </sheetData>
      <sheetData sheetId="3452">
        <row r="34">
          <cell r="A34" t="str">
            <v>Investments Govt Securities</v>
          </cell>
        </row>
      </sheetData>
      <sheetData sheetId="3453">
        <row r="34">
          <cell r="A34" t="str">
            <v>Investments Govt Securities</v>
          </cell>
        </row>
      </sheetData>
      <sheetData sheetId="3454">
        <row r="34">
          <cell r="A34" t="str">
            <v>Investments Govt Securities</v>
          </cell>
        </row>
      </sheetData>
      <sheetData sheetId="3455">
        <row r="34">
          <cell r="A34" t="str">
            <v>Investments Govt Securities</v>
          </cell>
        </row>
      </sheetData>
      <sheetData sheetId="3456">
        <row r="34">
          <cell r="A34" t="str">
            <v>Investments Govt Securities</v>
          </cell>
        </row>
      </sheetData>
      <sheetData sheetId="3457">
        <row r="34">
          <cell r="A34" t="str">
            <v>Investments Govt Securities</v>
          </cell>
        </row>
      </sheetData>
      <sheetData sheetId="3458">
        <row r="34">
          <cell r="A34" t="str">
            <v>Investments Govt Securities</v>
          </cell>
        </row>
      </sheetData>
      <sheetData sheetId="3459">
        <row r="34">
          <cell r="A34" t="str">
            <v>Investments Govt Securities</v>
          </cell>
        </row>
      </sheetData>
      <sheetData sheetId="3460">
        <row r="34">
          <cell r="A34" t="str">
            <v>Investments Govt Securities</v>
          </cell>
        </row>
      </sheetData>
      <sheetData sheetId="3461">
        <row r="34">
          <cell r="A34" t="str">
            <v>Investments Govt Securities</v>
          </cell>
        </row>
      </sheetData>
      <sheetData sheetId="3462">
        <row r="34">
          <cell r="A34" t="str">
            <v>Investments Govt Securities</v>
          </cell>
        </row>
      </sheetData>
      <sheetData sheetId="3463">
        <row r="34">
          <cell r="A34" t="str">
            <v>Investments Govt Securities</v>
          </cell>
        </row>
      </sheetData>
      <sheetData sheetId="3464">
        <row r="34">
          <cell r="A34" t="str">
            <v>Investments Govt Securities</v>
          </cell>
        </row>
      </sheetData>
      <sheetData sheetId="3465">
        <row r="34">
          <cell r="A34" t="str">
            <v>Investments Govt Securities</v>
          </cell>
        </row>
      </sheetData>
      <sheetData sheetId="3466">
        <row r="34">
          <cell r="A34" t="str">
            <v>Investments Govt Securities</v>
          </cell>
        </row>
      </sheetData>
      <sheetData sheetId="3467">
        <row r="34">
          <cell r="A34" t="str">
            <v>Investments Govt Securities</v>
          </cell>
        </row>
      </sheetData>
      <sheetData sheetId="3468">
        <row r="34">
          <cell r="A34" t="str">
            <v>Investments Govt Securities</v>
          </cell>
        </row>
      </sheetData>
      <sheetData sheetId="3469">
        <row r="34">
          <cell r="A34" t="str">
            <v>Investments Govt Securities</v>
          </cell>
        </row>
      </sheetData>
      <sheetData sheetId="3470">
        <row r="34">
          <cell r="A34" t="str">
            <v>Investments Govt Securities</v>
          </cell>
        </row>
      </sheetData>
      <sheetData sheetId="3471">
        <row r="34">
          <cell r="A34" t="str">
            <v>Investments Govt Securities</v>
          </cell>
        </row>
      </sheetData>
      <sheetData sheetId="3472">
        <row r="34">
          <cell r="A34" t="str">
            <v>Investments Govt Securities</v>
          </cell>
        </row>
      </sheetData>
      <sheetData sheetId="3473">
        <row r="34">
          <cell r="A34" t="str">
            <v>Investments Govt Securities</v>
          </cell>
        </row>
      </sheetData>
      <sheetData sheetId="3474">
        <row r="34">
          <cell r="A34" t="str">
            <v>Investments Govt Securities</v>
          </cell>
        </row>
      </sheetData>
      <sheetData sheetId="3475">
        <row r="34">
          <cell r="A34" t="str">
            <v>Investments Govt Securities</v>
          </cell>
        </row>
      </sheetData>
      <sheetData sheetId="3476">
        <row r="34">
          <cell r="A34" t="str">
            <v>Investments Govt Securities</v>
          </cell>
        </row>
      </sheetData>
      <sheetData sheetId="3477">
        <row r="34">
          <cell r="A34" t="str">
            <v>Investments Govt Securities</v>
          </cell>
        </row>
      </sheetData>
      <sheetData sheetId="3478">
        <row r="34">
          <cell r="A34" t="str">
            <v>Investments Govt Securities</v>
          </cell>
        </row>
      </sheetData>
      <sheetData sheetId="3479">
        <row r="34">
          <cell r="A34" t="str">
            <v>Investments Govt Securities</v>
          </cell>
        </row>
      </sheetData>
      <sheetData sheetId="3480">
        <row r="34">
          <cell r="A34" t="str">
            <v>Investments Govt Securities</v>
          </cell>
        </row>
      </sheetData>
      <sheetData sheetId="3481">
        <row r="34">
          <cell r="A34" t="str">
            <v>Investments Govt Securities</v>
          </cell>
        </row>
      </sheetData>
      <sheetData sheetId="3482">
        <row r="34">
          <cell r="A34" t="str">
            <v>Investments Govt Securities</v>
          </cell>
        </row>
      </sheetData>
      <sheetData sheetId="3483">
        <row r="34">
          <cell r="A34" t="str">
            <v>Investments Govt Securities</v>
          </cell>
        </row>
      </sheetData>
      <sheetData sheetId="3484">
        <row r="34">
          <cell r="A34" t="str">
            <v>Investments Govt Securities</v>
          </cell>
        </row>
      </sheetData>
      <sheetData sheetId="3485">
        <row r="34">
          <cell r="A34" t="str">
            <v>Investments Govt Securities</v>
          </cell>
        </row>
      </sheetData>
      <sheetData sheetId="3486">
        <row r="34">
          <cell r="A34" t="str">
            <v>Investments Govt Securities</v>
          </cell>
        </row>
      </sheetData>
      <sheetData sheetId="3487">
        <row r="34">
          <cell r="A34" t="str">
            <v>Investments Govt Securities</v>
          </cell>
        </row>
      </sheetData>
      <sheetData sheetId="3488">
        <row r="34">
          <cell r="A34" t="str">
            <v>Investments Govt Securities</v>
          </cell>
        </row>
      </sheetData>
      <sheetData sheetId="3489">
        <row r="34">
          <cell r="A34" t="str">
            <v>Investments Govt Securities</v>
          </cell>
        </row>
      </sheetData>
      <sheetData sheetId="3490">
        <row r="34">
          <cell r="A34" t="str">
            <v>Investments Govt Securities</v>
          </cell>
        </row>
      </sheetData>
      <sheetData sheetId="3491">
        <row r="34">
          <cell r="A34" t="str">
            <v>Investments Govt Securities</v>
          </cell>
        </row>
      </sheetData>
      <sheetData sheetId="3492">
        <row r="34">
          <cell r="A34" t="str">
            <v>Investments Govt Securities</v>
          </cell>
        </row>
      </sheetData>
      <sheetData sheetId="3493">
        <row r="34">
          <cell r="A34" t="str">
            <v>Investments Govt Securities</v>
          </cell>
        </row>
      </sheetData>
      <sheetData sheetId="3494">
        <row r="34">
          <cell r="A34" t="str">
            <v>Investments Govt Securities</v>
          </cell>
        </row>
      </sheetData>
      <sheetData sheetId="3495">
        <row r="34">
          <cell r="A34" t="str">
            <v>Investments Govt Securities</v>
          </cell>
        </row>
      </sheetData>
      <sheetData sheetId="3496">
        <row r="34">
          <cell r="A34" t="str">
            <v>Investments Govt Securities</v>
          </cell>
        </row>
      </sheetData>
      <sheetData sheetId="3497">
        <row r="34">
          <cell r="A34" t="str">
            <v>Investments Govt Securities</v>
          </cell>
        </row>
      </sheetData>
      <sheetData sheetId="3498">
        <row r="34">
          <cell r="A34" t="str">
            <v>Investments Govt Securities</v>
          </cell>
        </row>
      </sheetData>
      <sheetData sheetId="3499">
        <row r="34">
          <cell r="A34" t="str">
            <v>Investments Govt Securities</v>
          </cell>
        </row>
      </sheetData>
      <sheetData sheetId="3500">
        <row r="34">
          <cell r="A34" t="str">
            <v>Investments Govt Securities</v>
          </cell>
        </row>
      </sheetData>
      <sheetData sheetId="3501">
        <row r="34">
          <cell r="A34" t="str">
            <v>Investments Govt Securities</v>
          </cell>
        </row>
      </sheetData>
      <sheetData sheetId="3502">
        <row r="34">
          <cell r="A34" t="str">
            <v>Investments Govt Securities</v>
          </cell>
        </row>
      </sheetData>
      <sheetData sheetId="3503">
        <row r="34">
          <cell r="A34" t="str">
            <v>Investments Govt Securities</v>
          </cell>
        </row>
      </sheetData>
      <sheetData sheetId="3504">
        <row r="34">
          <cell r="A34" t="str">
            <v>Investments Govt Securities</v>
          </cell>
        </row>
      </sheetData>
      <sheetData sheetId="3505">
        <row r="34">
          <cell r="A34" t="str">
            <v>Investments Govt Securities</v>
          </cell>
        </row>
      </sheetData>
      <sheetData sheetId="3506">
        <row r="34">
          <cell r="A34" t="str">
            <v>Investments Govt Securities</v>
          </cell>
        </row>
      </sheetData>
      <sheetData sheetId="3507">
        <row r="34">
          <cell r="A34" t="str">
            <v>Investments Govt Securities</v>
          </cell>
        </row>
      </sheetData>
      <sheetData sheetId="3508">
        <row r="34">
          <cell r="A34" t="str">
            <v>Investments Govt Securities</v>
          </cell>
        </row>
      </sheetData>
      <sheetData sheetId="3509">
        <row r="34">
          <cell r="A34" t="str">
            <v>Investments Govt Securities</v>
          </cell>
        </row>
      </sheetData>
      <sheetData sheetId="3510">
        <row r="34">
          <cell r="A34" t="str">
            <v>Investments Govt Securities</v>
          </cell>
        </row>
      </sheetData>
      <sheetData sheetId="3511">
        <row r="34">
          <cell r="A34" t="str">
            <v>Investments Govt Securities</v>
          </cell>
        </row>
      </sheetData>
      <sheetData sheetId="3512">
        <row r="34">
          <cell r="A34" t="str">
            <v>Investments Govt Securities</v>
          </cell>
        </row>
      </sheetData>
      <sheetData sheetId="3513">
        <row r="34">
          <cell r="A34" t="str">
            <v>Investments Govt Securities</v>
          </cell>
        </row>
      </sheetData>
      <sheetData sheetId="3514">
        <row r="34">
          <cell r="A34" t="str">
            <v>Investments Govt Securities</v>
          </cell>
        </row>
      </sheetData>
      <sheetData sheetId="3515">
        <row r="34">
          <cell r="A34" t="str">
            <v>Investments Govt Securities</v>
          </cell>
        </row>
      </sheetData>
      <sheetData sheetId="3516">
        <row r="34">
          <cell r="A34" t="str">
            <v>Investments Govt Securities</v>
          </cell>
        </row>
      </sheetData>
      <sheetData sheetId="3517">
        <row r="34">
          <cell r="A34" t="str">
            <v>Investments Govt Securities</v>
          </cell>
        </row>
      </sheetData>
      <sheetData sheetId="3518">
        <row r="34">
          <cell r="A34" t="str">
            <v>Investments Govt Securities</v>
          </cell>
        </row>
      </sheetData>
      <sheetData sheetId="3519">
        <row r="34">
          <cell r="A34" t="str">
            <v>Investments Govt Securities</v>
          </cell>
        </row>
      </sheetData>
      <sheetData sheetId="3520">
        <row r="34">
          <cell r="A34" t="str">
            <v>Investments Govt Securities</v>
          </cell>
        </row>
      </sheetData>
      <sheetData sheetId="3521">
        <row r="34">
          <cell r="A34" t="str">
            <v>Investments Govt Securities</v>
          </cell>
        </row>
      </sheetData>
      <sheetData sheetId="3522">
        <row r="34">
          <cell r="A34" t="str">
            <v>Investments Govt Securities</v>
          </cell>
        </row>
      </sheetData>
      <sheetData sheetId="3523">
        <row r="34">
          <cell r="A34" t="str">
            <v>Investments Govt Securities</v>
          </cell>
        </row>
      </sheetData>
      <sheetData sheetId="3524">
        <row r="34">
          <cell r="A34" t="str">
            <v>Investments Govt Securities</v>
          </cell>
        </row>
      </sheetData>
      <sheetData sheetId="3525">
        <row r="34">
          <cell r="A34" t="str">
            <v>Investments Govt Securities</v>
          </cell>
        </row>
      </sheetData>
      <sheetData sheetId="3526">
        <row r="34">
          <cell r="A34" t="str">
            <v>Investments Govt Securities</v>
          </cell>
        </row>
      </sheetData>
      <sheetData sheetId="3527">
        <row r="34">
          <cell r="A34" t="str">
            <v>Investments Govt Securities</v>
          </cell>
        </row>
      </sheetData>
      <sheetData sheetId="3528">
        <row r="34">
          <cell r="A34" t="str">
            <v>Investments Govt Securities</v>
          </cell>
        </row>
      </sheetData>
      <sheetData sheetId="3529">
        <row r="34">
          <cell r="A34" t="str">
            <v>Investments Govt Securities</v>
          </cell>
        </row>
      </sheetData>
      <sheetData sheetId="3530">
        <row r="34">
          <cell r="A34" t="str">
            <v>Investments Govt Securities</v>
          </cell>
        </row>
      </sheetData>
      <sheetData sheetId="3531">
        <row r="34">
          <cell r="A34" t="str">
            <v>Investments Govt Securities</v>
          </cell>
        </row>
      </sheetData>
      <sheetData sheetId="3532">
        <row r="34">
          <cell r="A34" t="str">
            <v>Investments Govt Securities</v>
          </cell>
        </row>
      </sheetData>
      <sheetData sheetId="3533">
        <row r="34">
          <cell r="A34" t="str">
            <v>Investments Govt Securities</v>
          </cell>
        </row>
      </sheetData>
      <sheetData sheetId="3534">
        <row r="34">
          <cell r="A34" t="str">
            <v>Investments Govt Securities</v>
          </cell>
        </row>
      </sheetData>
      <sheetData sheetId="3535">
        <row r="34">
          <cell r="A34" t="str">
            <v>Investments Govt Securities</v>
          </cell>
        </row>
      </sheetData>
      <sheetData sheetId="3536">
        <row r="34">
          <cell r="A34" t="str">
            <v>Investments Govt Securities</v>
          </cell>
        </row>
      </sheetData>
      <sheetData sheetId="3537">
        <row r="34">
          <cell r="A34" t="str">
            <v>Investments Govt Securities</v>
          </cell>
        </row>
      </sheetData>
      <sheetData sheetId="3538">
        <row r="34">
          <cell r="A34" t="str">
            <v>Investments Govt Securities</v>
          </cell>
        </row>
      </sheetData>
      <sheetData sheetId="3539">
        <row r="34">
          <cell r="A34" t="str">
            <v>Investments Govt Securities</v>
          </cell>
        </row>
      </sheetData>
      <sheetData sheetId="3540">
        <row r="34">
          <cell r="A34" t="str">
            <v>Investments Govt Securities</v>
          </cell>
        </row>
      </sheetData>
      <sheetData sheetId="3541">
        <row r="34">
          <cell r="A34" t="str">
            <v>Investments Govt Securities</v>
          </cell>
        </row>
      </sheetData>
      <sheetData sheetId="3542">
        <row r="34">
          <cell r="A34" t="str">
            <v>Investments Govt Securities</v>
          </cell>
        </row>
      </sheetData>
      <sheetData sheetId="3543">
        <row r="34">
          <cell r="A34" t="str">
            <v>Investments Govt Securities</v>
          </cell>
        </row>
      </sheetData>
      <sheetData sheetId="3544">
        <row r="34">
          <cell r="A34" t="str">
            <v>Investments Govt Securities</v>
          </cell>
        </row>
      </sheetData>
      <sheetData sheetId="3545">
        <row r="34">
          <cell r="A34" t="str">
            <v>Investments Govt Securities</v>
          </cell>
        </row>
      </sheetData>
      <sheetData sheetId="3546">
        <row r="34">
          <cell r="A34" t="str">
            <v>Investments Govt Securities</v>
          </cell>
        </row>
      </sheetData>
      <sheetData sheetId="3547">
        <row r="34">
          <cell r="A34" t="str">
            <v>Investments Govt Securities</v>
          </cell>
        </row>
      </sheetData>
      <sheetData sheetId="3548">
        <row r="34">
          <cell r="A34" t="str">
            <v>Investments Govt Securities</v>
          </cell>
        </row>
      </sheetData>
      <sheetData sheetId="3549">
        <row r="34">
          <cell r="A34" t="str">
            <v>Investments Govt Securities</v>
          </cell>
        </row>
      </sheetData>
      <sheetData sheetId="3550">
        <row r="34">
          <cell r="A34" t="str">
            <v>Investments Govt Securities</v>
          </cell>
        </row>
      </sheetData>
      <sheetData sheetId="3551">
        <row r="34">
          <cell r="A34" t="str">
            <v>Investments Govt Securities</v>
          </cell>
        </row>
      </sheetData>
      <sheetData sheetId="3552">
        <row r="34">
          <cell r="A34" t="str">
            <v>Investments Govt Securities</v>
          </cell>
        </row>
      </sheetData>
      <sheetData sheetId="3553">
        <row r="34">
          <cell r="A34" t="str">
            <v>Investments Govt Securities</v>
          </cell>
        </row>
      </sheetData>
      <sheetData sheetId="3554">
        <row r="34">
          <cell r="A34" t="str">
            <v>Investments Govt Securities</v>
          </cell>
        </row>
      </sheetData>
      <sheetData sheetId="3555">
        <row r="34">
          <cell r="A34" t="str">
            <v>Investments Govt Securities</v>
          </cell>
        </row>
      </sheetData>
      <sheetData sheetId="3556">
        <row r="34">
          <cell r="A34" t="str">
            <v>Investments Govt Securities</v>
          </cell>
        </row>
      </sheetData>
      <sheetData sheetId="3557">
        <row r="34">
          <cell r="A34" t="str">
            <v>Investments Govt Securities</v>
          </cell>
        </row>
      </sheetData>
      <sheetData sheetId="3558">
        <row r="34">
          <cell r="A34" t="str">
            <v>Investments Govt Securities</v>
          </cell>
        </row>
      </sheetData>
      <sheetData sheetId="3559">
        <row r="34">
          <cell r="A34" t="str">
            <v>Investments Govt Securities</v>
          </cell>
        </row>
      </sheetData>
      <sheetData sheetId="3560">
        <row r="34">
          <cell r="A34" t="str">
            <v>Investments Govt Securities</v>
          </cell>
        </row>
      </sheetData>
      <sheetData sheetId="3561">
        <row r="34">
          <cell r="A34" t="str">
            <v>Investments Govt Securities</v>
          </cell>
        </row>
      </sheetData>
      <sheetData sheetId="3562">
        <row r="34">
          <cell r="A34" t="str">
            <v>Investments Govt Securities</v>
          </cell>
        </row>
      </sheetData>
      <sheetData sheetId="3563">
        <row r="34">
          <cell r="A34" t="str">
            <v>Investments Govt Securities</v>
          </cell>
        </row>
      </sheetData>
      <sheetData sheetId="3564">
        <row r="34">
          <cell r="A34" t="str">
            <v>Investments Govt Securities</v>
          </cell>
        </row>
      </sheetData>
      <sheetData sheetId="3565">
        <row r="34">
          <cell r="A34" t="str">
            <v>Investments Govt Securities</v>
          </cell>
        </row>
      </sheetData>
      <sheetData sheetId="3566">
        <row r="34">
          <cell r="A34" t="str">
            <v>Investments Govt Securities</v>
          </cell>
        </row>
      </sheetData>
      <sheetData sheetId="3567">
        <row r="34">
          <cell r="A34" t="str">
            <v>Investments Govt Securities</v>
          </cell>
        </row>
      </sheetData>
      <sheetData sheetId="3568">
        <row r="34">
          <cell r="A34" t="str">
            <v>Investments Govt Securities</v>
          </cell>
        </row>
      </sheetData>
      <sheetData sheetId="3569">
        <row r="34">
          <cell r="A34" t="str">
            <v>Investments Govt Securities</v>
          </cell>
        </row>
      </sheetData>
      <sheetData sheetId="3570">
        <row r="34">
          <cell r="A34" t="str">
            <v>Investments Govt Securities</v>
          </cell>
        </row>
      </sheetData>
      <sheetData sheetId="3571">
        <row r="34">
          <cell r="A34" t="str">
            <v>Investments Govt Securities</v>
          </cell>
        </row>
      </sheetData>
      <sheetData sheetId="3572">
        <row r="34">
          <cell r="A34" t="str">
            <v>Investments Govt Securities</v>
          </cell>
        </row>
      </sheetData>
      <sheetData sheetId="3573">
        <row r="34">
          <cell r="A34" t="str">
            <v>Investments Govt Securities</v>
          </cell>
        </row>
      </sheetData>
      <sheetData sheetId="3574">
        <row r="34">
          <cell r="A34" t="str">
            <v>Investments Govt Securities</v>
          </cell>
        </row>
      </sheetData>
      <sheetData sheetId="3575">
        <row r="34">
          <cell r="A34" t="str">
            <v>Investments Govt Securities</v>
          </cell>
        </row>
      </sheetData>
      <sheetData sheetId="3576">
        <row r="34">
          <cell r="A34" t="str">
            <v>Investments Govt Securities</v>
          </cell>
        </row>
      </sheetData>
      <sheetData sheetId="3577">
        <row r="34">
          <cell r="A34" t="str">
            <v>Investments Govt Securities</v>
          </cell>
        </row>
      </sheetData>
      <sheetData sheetId="3578">
        <row r="34">
          <cell r="A34" t="str">
            <v>Investments Govt Securities</v>
          </cell>
        </row>
      </sheetData>
      <sheetData sheetId="3579">
        <row r="34">
          <cell r="A34" t="str">
            <v>Investments Govt Securities</v>
          </cell>
        </row>
      </sheetData>
      <sheetData sheetId="3580">
        <row r="34">
          <cell r="A34" t="str">
            <v>Investments Govt Securities</v>
          </cell>
        </row>
      </sheetData>
      <sheetData sheetId="3581">
        <row r="34">
          <cell r="A34" t="str">
            <v>Investments Govt Securities</v>
          </cell>
        </row>
      </sheetData>
      <sheetData sheetId="3582">
        <row r="34">
          <cell r="A34" t="str">
            <v>Investments Govt Securities</v>
          </cell>
        </row>
      </sheetData>
      <sheetData sheetId="3583">
        <row r="34">
          <cell r="A34" t="str">
            <v>Investments Govt Securities</v>
          </cell>
        </row>
      </sheetData>
      <sheetData sheetId="3584">
        <row r="34">
          <cell r="A34" t="str">
            <v>Investments Govt Securities</v>
          </cell>
        </row>
      </sheetData>
      <sheetData sheetId="3585">
        <row r="34">
          <cell r="A34" t="str">
            <v>Investments Govt Securities</v>
          </cell>
        </row>
      </sheetData>
      <sheetData sheetId="3586">
        <row r="34">
          <cell r="A34" t="str">
            <v>Investments Govt Securities</v>
          </cell>
        </row>
      </sheetData>
      <sheetData sheetId="3587">
        <row r="34">
          <cell r="A34" t="str">
            <v>Investments Govt Securities</v>
          </cell>
        </row>
      </sheetData>
      <sheetData sheetId="3588">
        <row r="34">
          <cell r="A34" t="str">
            <v>Investments Govt Securities</v>
          </cell>
        </row>
      </sheetData>
      <sheetData sheetId="3589">
        <row r="34">
          <cell r="A34" t="str">
            <v>Investments Govt Securities</v>
          </cell>
        </row>
      </sheetData>
      <sheetData sheetId="3590">
        <row r="34">
          <cell r="A34" t="str">
            <v>Investments Govt Securities</v>
          </cell>
        </row>
      </sheetData>
      <sheetData sheetId="3591">
        <row r="34">
          <cell r="A34" t="str">
            <v>Investments Govt Securities</v>
          </cell>
        </row>
      </sheetData>
      <sheetData sheetId="3592">
        <row r="34">
          <cell r="A34" t="str">
            <v>Investments Govt Securities</v>
          </cell>
        </row>
      </sheetData>
      <sheetData sheetId="3593">
        <row r="34">
          <cell r="A34" t="str">
            <v>Investments Govt Securities</v>
          </cell>
        </row>
      </sheetData>
      <sheetData sheetId="3594">
        <row r="34">
          <cell r="A34" t="str">
            <v>Investments Govt Securities</v>
          </cell>
        </row>
      </sheetData>
      <sheetData sheetId="3595">
        <row r="34">
          <cell r="A34" t="str">
            <v>Investments Govt Securities</v>
          </cell>
        </row>
      </sheetData>
      <sheetData sheetId="3596">
        <row r="34">
          <cell r="A34" t="str">
            <v>Investments Govt Securities</v>
          </cell>
        </row>
      </sheetData>
      <sheetData sheetId="3597">
        <row r="34">
          <cell r="A34" t="str">
            <v>Investments Govt Securities</v>
          </cell>
        </row>
      </sheetData>
      <sheetData sheetId="3598">
        <row r="34">
          <cell r="A34" t="str">
            <v>Investments Govt Securities</v>
          </cell>
        </row>
      </sheetData>
      <sheetData sheetId="3599">
        <row r="34">
          <cell r="A34" t="str">
            <v>Investments Govt Securities</v>
          </cell>
        </row>
      </sheetData>
      <sheetData sheetId="3600">
        <row r="34">
          <cell r="A34" t="str">
            <v>Investments Govt Securities</v>
          </cell>
        </row>
      </sheetData>
      <sheetData sheetId="3601">
        <row r="34">
          <cell r="A34" t="str">
            <v>Investments Govt Securities</v>
          </cell>
        </row>
      </sheetData>
      <sheetData sheetId="3602">
        <row r="34">
          <cell r="A34" t="str">
            <v>Investments Govt Securities</v>
          </cell>
        </row>
      </sheetData>
      <sheetData sheetId="3603">
        <row r="34">
          <cell r="A34" t="str">
            <v>Investments Govt Securities</v>
          </cell>
        </row>
      </sheetData>
      <sheetData sheetId="3604">
        <row r="34">
          <cell r="A34" t="str">
            <v>Investments Govt Securities</v>
          </cell>
        </row>
      </sheetData>
      <sheetData sheetId="3605">
        <row r="34">
          <cell r="A34" t="str">
            <v>Investments Govt Securities</v>
          </cell>
        </row>
      </sheetData>
      <sheetData sheetId="3606">
        <row r="34">
          <cell r="A34" t="str">
            <v>Investments Govt Securities</v>
          </cell>
        </row>
      </sheetData>
      <sheetData sheetId="3607">
        <row r="34">
          <cell r="A34" t="str">
            <v>Investments Govt Securities</v>
          </cell>
        </row>
      </sheetData>
      <sheetData sheetId="3608">
        <row r="34">
          <cell r="A34" t="str">
            <v>Investments Govt Securities</v>
          </cell>
        </row>
      </sheetData>
      <sheetData sheetId="3609">
        <row r="34">
          <cell r="A34" t="str">
            <v>Investments Govt Securities</v>
          </cell>
        </row>
      </sheetData>
      <sheetData sheetId="3610">
        <row r="34">
          <cell r="A34" t="str">
            <v>Investments Govt Securities</v>
          </cell>
        </row>
      </sheetData>
      <sheetData sheetId="3611">
        <row r="34">
          <cell r="A34" t="str">
            <v>Investments Govt Securities</v>
          </cell>
        </row>
      </sheetData>
      <sheetData sheetId="3612">
        <row r="34">
          <cell r="A34" t="str">
            <v>Investments Govt Securities</v>
          </cell>
        </row>
      </sheetData>
      <sheetData sheetId="3613">
        <row r="34">
          <cell r="A34" t="str">
            <v>Investments Govt Securities</v>
          </cell>
        </row>
      </sheetData>
      <sheetData sheetId="3614">
        <row r="34">
          <cell r="A34" t="str">
            <v>Investments Govt Securities</v>
          </cell>
        </row>
      </sheetData>
      <sheetData sheetId="3615">
        <row r="34">
          <cell r="A34" t="str">
            <v>Investments Govt Securities</v>
          </cell>
        </row>
      </sheetData>
      <sheetData sheetId="3616">
        <row r="34">
          <cell r="A34" t="str">
            <v>Investments Govt Securities</v>
          </cell>
        </row>
      </sheetData>
      <sheetData sheetId="3617">
        <row r="34">
          <cell r="A34" t="str">
            <v>Investments Govt Securities</v>
          </cell>
        </row>
      </sheetData>
      <sheetData sheetId="3618">
        <row r="34">
          <cell r="A34" t="str">
            <v>Investments Govt Securities</v>
          </cell>
        </row>
      </sheetData>
      <sheetData sheetId="3619">
        <row r="34">
          <cell r="A34" t="str">
            <v>Investments Govt Securities</v>
          </cell>
        </row>
      </sheetData>
      <sheetData sheetId="3620">
        <row r="34">
          <cell r="A34" t="str">
            <v>Investments Govt Securities</v>
          </cell>
        </row>
      </sheetData>
      <sheetData sheetId="3621">
        <row r="34">
          <cell r="A34" t="str">
            <v>Investments Govt Securities</v>
          </cell>
        </row>
      </sheetData>
      <sheetData sheetId="3622">
        <row r="34">
          <cell r="A34" t="str">
            <v>Investments Govt Securities</v>
          </cell>
        </row>
      </sheetData>
      <sheetData sheetId="3623">
        <row r="34">
          <cell r="A34" t="str">
            <v>Investments Govt Securities</v>
          </cell>
        </row>
      </sheetData>
      <sheetData sheetId="3624">
        <row r="34">
          <cell r="A34" t="str">
            <v>Investments Govt Securities</v>
          </cell>
        </row>
      </sheetData>
      <sheetData sheetId="3625">
        <row r="34">
          <cell r="A34" t="str">
            <v>Investments Govt Securities</v>
          </cell>
        </row>
      </sheetData>
      <sheetData sheetId="3626">
        <row r="34">
          <cell r="A34" t="str">
            <v>Investments Govt Securities</v>
          </cell>
        </row>
      </sheetData>
      <sheetData sheetId="3627">
        <row r="34">
          <cell r="A34" t="str">
            <v>Investments Govt Securities</v>
          </cell>
        </row>
      </sheetData>
      <sheetData sheetId="3628">
        <row r="34">
          <cell r="A34" t="str">
            <v>Investments Govt Securities</v>
          </cell>
        </row>
      </sheetData>
      <sheetData sheetId="3629">
        <row r="34">
          <cell r="A34" t="str">
            <v>Investments Govt Securities</v>
          </cell>
        </row>
      </sheetData>
      <sheetData sheetId="3630">
        <row r="34">
          <cell r="A34" t="str">
            <v>Investments Govt Securities</v>
          </cell>
        </row>
      </sheetData>
      <sheetData sheetId="3631">
        <row r="34">
          <cell r="A34" t="str">
            <v>Investments Govt Securities</v>
          </cell>
        </row>
      </sheetData>
      <sheetData sheetId="3632">
        <row r="34">
          <cell r="A34" t="str">
            <v>Investments Govt Securities</v>
          </cell>
        </row>
      </sheetData>
      <sheetData sheetId="3633">
        <row r="34">
          <cell r="A34" t="str">
            <v>Investments Govt Securities</v>
          </cell>
        </row>
      </sheetData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>
        <row r="34">
          <cell r="A34" t="str">
            <v>Investments Govt Securities</v>
          </cell>
        </row>
      </sheetData>
      <sheetData sheetId="3788">
        <row r="34">
          <cell r="A34" t="str">
            <v>Investments Govt Securities</v>
          </cell>
        </row>
      </sheetData>
      <sheetData sheetId="3789">
        <row r="34">
          <cell r="A34" t="str">
            <v>Investments Govt Securities</v>
          </cell>
        </row>
      </sheetData>
      <sheetData sheetId="3790">
        <row r="34">
          <cell r="A34" t="str">
            <v>Investments Govt Securities</v>
          </cell>
        </row>
      </sheetData>
      <sheetData sheetId="3791">
        <row r="34">
          <cell r="A34" t="str">
            <v>Investments Govt Securities</v>
          </cell>
        </row>
      </sheetData>
      <sheetData sheetId="3792">
        <row r="34">
          <cell r="A34" t="str">
            <v>Investments Govt Securities</v>
          </cell>
        </row>
      </sheetData>
      <sheetData sheetId="3793">
        <row r="34">
          <cell r="A34" t="str">
            <v>Investments Govt Securities</v>
          </cell>
        </row>
      </sheetData>
      <sheetData sheetId="3794">
        <row r="34">
          <cell r="A34" t="str">
            <v>Investments Govt Securities</v>
          </cell>
        </row>
      </sheetData>
      <sheetData sheetId="3795">
        <row r="34">
          <cell r="A34" t="str">
            <v>Investments Govt Securities</v>
          </cell>
        </row>
      </sheetData>
      <sheetData sheetId="3796">
        <row r="34">
          <cell r="A34" t="str">
            <v>Investments Govt Securities</v>
          </cell>
        </row>
      </sheetData>
      <sheetData sheetId="3797">
        <row r="34">
          <cell r="A34" t="str">
            <v>Investments Govt Securities</v>
          </cell>
        </row>
      </sheetData>
      <sheetData sheetId="3798">
        <row r="34">
          <cell r="A34" t="str">
            <v>Investments Govt Securities</v>
          </cell>
        </row>
      </sheetData>
      <sheetData sheetId="3799">
        <row r="34">
          <cell r="A34" t="str">
            <v>Investments Govt Securities</v>
          </cell>
        </row>
      </sheetData>
      <sheetData sheetId="3800">
        <row r="34">
          <cell r="A34" t="str">
            <v>Investments Govt Securities</v>
          </cell>
        </row>
      </sheetData>
      <sheetData sheetId="3801">
        <row r="34">
          <cell r="A34" t="str">
            <v>Investments Govt Securities</v>
          </cell>
        </row>
      </sheetData>
      <sheetData sheetId="3802">
        <row r="34">
          <cell r="A34" t="str">
            <v>Investments Govt Securities</v>
          </cell>
        </row>
      </sheetData>
      <sheetData sheetId="3803">
        <row r="34">
          <cell r="A34" t="str">
            <v>Investments Govt Securities</v>
          </cell>
        </row>
      </sheetData>
      <sheetData sheetId="3804">
        <row r="34">
          <cell r="A34" t="str">
            <v>Investments Govt Securities</v>
          </cell>
        </row>
      </sheetData>
      <sheetData sheetId="3805">
        <row r="34">
          <cell r="A34" t="str">
            <v>Investments Govt Securities</v>
          </cell>
        </row>
      </sheetData>
      <sheetData sheetId="3806">
        <row r="34">
          <cell r="A34" t="str">
            <v>Investments Govt Securities</v>
          </cell>
        </row>
      </sheetData>
      <sheetData sheetId="3807">
        <row r="34">
          <cell r="A34" t="str">
            <v>Investments Govt Securities</v>
          </cell>
        </row>
      </sheetData>
      <sheetData sheetId="3808">
        <row r="34">
          <cell r="A34" t="str">
            <v>Investments Govt Securities</v>
          </cell>
        </row>
      </sheetData>
      <sheetData sheetId="3809">
        <row r="34">
          <cell r="A34" t="str">
            <v>Investments Govt Securities</v>
          </cell>
        </row>
      </sheetData>
      <sheetData sheetId="3810">
        <row r="34">
          <cell r="A34" t="str">
            <v>Investments Govt Securities</v>
          </cell>
        </row>
      </sheetData>
      <sheetData sheetId="3811">
        <row r="34">
          <cell r="A34" t="str">
            <v>Investments Govt Securities</v>
          </cell>
        </row>
      </sheetData>
      <sheetData sheetId="3812">
        <row r="34">
          <cell r="A34" t="str">
            <v>Investments Govt Securities</v>
          </cell>
        </row>
      </sheetData>
      <sheetData sheetId="3813">
        <row r="34">
          <cell r="A34" t="str">
            <v>Investments Govt Securities</v>
          </cell>
        </row>
      </sheetData>
      <sheetData sheetId="3814">
        <row r="34">
          <cell r="A34" t="str">
            <v>Investments Govt Securities</v>
          </cell>
        </row>
      </sheetData>
      <sheetData sheetId="3815">
        <row r="34">
          <cell r="A34" t="str">
            <v>Investments Govt Securities</v>
          </cell>
        </row>
      </sheetData>
      <sheetData sheetId="3816" refreshError="1"/>
      <sheetData sheetId="3817">
        <row r="34">
          <cell r="A34" t="str">
            <v>Investments Govt Securities</v>
          </cell>
        </row>
      </sheetData>
      <sheetData sheetId="3818">
        <row r="34">
          <cell r="A34" t="str">
            <v>Investments Govt Securities</v>
          </cell>
        </row>
      </sheetData>
      <sheetData sheetId="3819">
        <row r="34">
          <cell r="A34" t="str">
            <v>Investments Govt Securities</v>
          </cell>
        </row>
      </sheetData>
      <sheetData sheetId="3820">
        <row r="34">
          <cell r="A34" t="str">
            <v>Investments Govt Securities</v>
          </cell>
        </row>
      </sheetData>
      <sheetData sheetId="3821">
        <row r="34">
          <cell r="A34" t="str">
            <v>Investments Govt Securities</v>
          </cell>
        </row>
      </sheetData>
      <sheetData sheetId="3822">
        <row r="34">
          <cell r="A34" t="str">
            <v>Investments Govt Securities</v>
          </cell>
        </row>
      </sheetData>
      <sheetData sheetId="3823">
        <row r="34">
          <cell r="A34" t="str">
            <v>Investments Govt Securities</v>
          </cell>
        </row>
      </sheetData>
      <sheetData sheetId="3824">
        <row r="34">
          <cell r="A34" t="str">
            <v>Investments Govt Securities</v>
          </cell>
        </row>
      </sheetData>
      <sheetData sheetId="3825">
        <row r="34">
          <cell r="A34" t="str">
            <v>Investments Govt Securities</v>
          </cell>
        </row>
      </sheetData>
      <sheetData sheetId="3826">
        <row r="34">
          <cell r="A34" t="str">
            <v>Investments Govt Securities</v>
          </cell>
        </row>
      </sheetData>
      <sheetData sheetId="3827">
        <row r="34">
          <cell r="A34" t="str">
            <v>Investments Govt Securities</v>
          </cell>
        </row>
      </sheetData>
      <sheetData sheetId="3828">
        <row r="34">
          <cell r="A34" t="str">
            <v>Investments Govt Securities</v>
          </cell>
        </row>
      </sheetData>
      <sheetData sheetId="3829">
        <row r="34">
          <cell r="A34" t="str">
            <v>Investments Govt Securities</v>
          </cell>
        </row>
      </sheetData>
      <sheetData sheetId="3830">
        <row r="34">
          <cell r="A34" t="str">
            <v>Investments Govt Securities</v>
          </cell>
        </row>
      </sheetData>
      <sheetData sheetId="3831">
        <row r="34">
          <cell r="A34" t="str">
            <v>Investments Govt Securities</v>
          </cell>
        </row>
      </sheetData>
      <sheetData sheetId="3832">
        <row r="34">
          <cell r="A34" t="str">
            <v>Investments Govt Securities</v>
          </cell>
        </row>
      </sheetData>
      <sheetData sheetId="3833">
        <row r="34">
          <cell r="A34" t="str">
            <v>Investments Govt Securities</v>
          </cell>
        </row>
      </sheetData>
      <sheetData sheetId="3834">
        <row r="34">
          <cell r="A34" t="str">
            <v>Investments Govt Securities</v>
          </cell>
        </row>
      </sheetData>
      <sheetData sheetId="3835">
        <row r="34">
          <cell r="A34" t="str">
            <v>Investments Govt Securities</v>
          </cell>
        </row>
      </sheetData>
      <sheetData sheetId="3836">
        <row r="34">
          <cell r="A34" t="str">
            <v>Investments Govt Securities</v>
          </cell>
        </row>
      </sheetData>
      <sheetData sheetId="3837">
        <row r="34">
          <cell r="A34" t="str">
            <v>Investments Govt Securities</v>
          </cell>
        </row>
      </sheetData>
      <sheetData sheetId="3838">
        <row r="34">
          <cell r="A34" t="str">
            <v>Investments Govt Securities</v>
          </cell>
        </row>
      </sheetData>
      <sheetData sheetId="3839" refreshError="1"/>
      <sheetData sheetId="3840" refreshError="1"/>
      <sheetData sheetId="3841">
        <row r="34">
          <cell r="A34" t="str">
            <v>Investments Govt Securities</v>
          </cell>
        </row>
      </sheetData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>
        <row r="34">
          <cell r="A34" t="str">
            <v>Investments Govt Securities</v>
          </cell>
        </row>
      </sheetData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>
        <row r="34">
          <cell r="A34" t="str">
            <v>Investments Govt Securities</v>
          </cell>
        </row>
      </sheetData>
      <sheetData sheetId="3948">
        <row r="34">
          <cell r="A34" t="str">
            <v>Investments Govt Securities</v>
          </cell>
        </row>
      </sheetData>
      <sheetData sheetId="3949">
        <row r="34">
          <cell r="A34" t="str">
            <v>Investments Govt Securities</v>
          </cell>
        </row>
      </sheetData>
      <sheetData sheetId="3950">
        <row r="34">
          <cell r="A34" t="str">
            <v>Investments Govt Securities</v>
          </cell>
        </row>
      </sheetData>
      <sheetData sheetId="3951">
        <row r="34">
          <cell r="A34" t="str">
            <v>Investments Govt Securities</v>
          </cell>
        </row>
      </sheetData>
      <sheetData sheetId="3952">
        <row r="34">
          <cell r="A34" t="str">
            <v>Investments Govt Securities</v>
          </cell>
        </row>
      </sheetData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>
        <row r="34">
          <cell r="A34" t="str">
            <v>Investments Govt Securities</v>
          </cell>
        </row>
      </sheetData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>
        <row r="34">
          <cell r="A34" t="str">
            <v>Investments Govt Securities</v>
          </cell>
        </row>
      </sheetData>
      <sheetData sheetId="4118" refreshError="1"/>
      <sheetData sheetId="4119" refreshError="1"/>
      <sheetData sheetId="4120">
        <row r="34">
          <cell r="A34" t="str">
            <v>Investments Govt Securities</v>
          </cell>
        </row>
      </sheetData>
      <sheetData sheetId="4121" refreshError="1"/>
      <sheetData sheetId="4122" refreshError="1"/>
      <sheetData sheetId="4123" refreshError="1"/>
      <sheetData sheetId="4124" refreshError="1"/>
      <sheetData sheetId="4125">
        <row r="34">
          <cell r="A34" t="str">
            <v>Investments Govt Securities</v>
          </cell>
        </row>
      </sheetData>
      <sheetData sheetId="4126">
        <row r="34">
          <cell r="A34" t="str">
            <v>Investments Govt Securities</v>
          </cell>
        </row>
      </sheetData>
      <sheetData sheetId="4127">
        <row r="34">
          <cell r="A34" t="str">
            <v>Investments Govt Securities</v>
          </cell>
        </row>
      </sheetData>
      <sheetData sheetId="4128">
        <row r="34">
          <cell r="A34" t="str">
            <v>Investments Govt Securities</v>
          </cell>
        </row>
      </sheetData>
      <sheetData sheetId="4129">
        <row r="34">
          <cell r="A34" t="str">
            <v>Investments Govt Securities</v>
          </cell>
        </row>
      </sheetData>
      <sheetData sheetId="4130">
        <row r="34">
          <cell r="A34" t="str">
            <v>Investments Govt Securities</v>
          </cell>
        </row>
      </sheetData>
      <sheetData sheetId="4131">
        <row r="34">
          <cell r="A34" t="str">
            <v>Investments Govt Securities</v>
          </cell>
        </row>
      </sheetData>
      <sheetData sheetId="4132">
        <row r="34">
          <cell r="A34" t="str">
            <v>Investments Govt Securities</v>
          </cell>
        </row>
      </sheetData>
      <sheetData sheetId="4133">
        <row r="34">
          <cell r="A34" t="str">
            <v>Investments Govt Securities</v>
          </cell>
        </row>
      </sheetData>
      <sheetData sheetId="4134">
        <row r="34">
          <cell r="A34" t="str">
            <v>Investments Govt Securities</v>
          </cell>
        </row>
      </sheetData>
      <sheetData sheetId="4135">
        <row r="34">
          <cell r="A34" t="str">
            <v>Investments Govt Securities</v>
          </cell>
        </row>
      </sheetData>
      <sheetData sheetId="4136">
        <row r="34">
          <cell r="A34" t="str">
            <v>Investments Govt Securities</v>
          </cell>
        </row>
      </sheetData>
      <sheetData sheetId="4137">
        <row r="34">
          <cell r="A34" t="str">
            <v>Investments Govt Securities</v>
          </cell>
        </row>
      </sheetData>
      <sheetData sheetId="4138">
        <row r="34">
          <cell r="A34" t="str">
            <v>Investments Govt Securities</v>
          </cell>
        </row>
      </sheetData>
      <sheetData sheetId="4139">
        <row r="34">
          <cell r="A34" t="str">
            <v>Investments Govt Securities</v>
          </cell>
        </row>
      </sheetData>
      <sheetData sheetId="4140">
        <row r="34">
          <cell r="A34" t="str">
            <v>Investments Govt Securities</v>
          </cell>
        </row>
      </sheetData>
      <sheetData sheetId="4141">
        <row r="34">
          <cell r="A34" t="str">
            <v>Investments Govt Securities</v>
          </cell>
        </row>
      </sheetData>
      <sheetData sheetId="4142">
        <row r="34">
          <cell r="A34" t="str">
            <v>Investments Govt Securities</v>
          </cell>
        </row>
      </sheetData>
      <sheetData sheetId="4143">
        <row r="34">
          <cell r="A34" t="str">
            <v>Investments Govt Securities</v>
          </cell>
        </row>
      </sheetData>
      <sheetData sheetId="4144">
        <row r="34">
          <cell r="A34" t="str">
            <v>Investments Govt Securities</v>
          </cell>
        </row>
      </sheetData>
      <sheetData sheetId="4145">
        <row r="34">
          <cell r="A34" t="str">
            <v>Investments Govt Securities</v>
          </cell>
        </row>
      </sheetData>
      <sheetData sheetId="4146">
        <row r="34">
          <cell r="A34" t="str">
            <v>Investments Govt Securities</v>
          </cell>
        </row>
      </sheetData>
      <sheetData sheetId="4147">
        <row r="34">
          <cell r="A34" t="str">
            <v>Investments Govt Securities</v>
          </cell>
        </row>
      </sheetData>
      <sheetData sheetId="4148">
        <row r="34">
          <cell r="A34" t="str">
            <v>Investments Govt Securities</v>
          </cell>
        </row>
      </sheetData>
      <sheetData sheetId="4149">
        <row r="34">
          <cell r="A34" t="str">
            <v>Investments Govt Securities</v>
          </cell>
        </row>
      </sheetData>
      <sheetData sheetId="4150">
        <row r="34">
          <cell r="A34" t="str">
            <v>Investments Govt Securities</v>
          </cell>
        </row>
      </sheetData>
      <sheetData sheetId="4151">
        <row r="34">
          <cell r="A34" t="str">
            <v>Investments Govt Securities</v>
          </cell>
        </row>
      </sheetData>
      <sheetData sheetId="4152">
        <row r="34">
          <cell r="A34" t="str">
            <v>Investments Govt Securities</v>
          </cell>
        </row>
      </sheetData>
      <sheetData sheetId="4153">
        <row r="34">
          <cell r="A34" t="str">
            <v>Investments Govt Securities</v>
          </cell>
        </row>
      </sheetData>
      <sheetData sheetId="4154">
        <row r="34">
          <cell r="A34" t="str">
            <v>Investments Govt Securities</v>
          </cell>
        </row>
      </sheetData>
      <sheetData sheetId="4155">
        <row r="34">
          <cell r="A34" t="str">
            <v>Investments Govt Securities</v>
          </cell>
        </row>
      </sheetData>
      <sheetData sheetId="4156">
        <row r="34">
          <cell r="A34" t="str">
            <v>Investments Govt Securities</v>
          </cell>
        </row>
      </sheetData>
      <sheetData sheetId="4157">
        <row r="34">
          <cell r="A34" t="str">
            <v>Investments Govt Securities</v>
          </cell>
        </row>
      </sheetData>
      <sheetData sheetId="4158">
        <row r="34">
          <cell r="A34" t="str">
            <v>Investments Govt Securities</v>
          </cell>
        </row>
      </sheetData>
      <sheetData sheetId="4159">
        <row r="34">
          <cell r="A34" t="str">
            <v>Investments Govt Securities</v>
          </cell>
        </row>
      </sheetData>
      <sheetData sheetId="4160">
        <row r="34">
          <cell r="A34" t="str">
            <v>Investments Govt Securities</v>
          </cell>
        </row>
      </sheetData>
      <sheetData sheetId="4161">
        <row r="34">
          <cell r="A34" t="str">
            <v>Investments Govt Securities</v>
          </cell>
        </row>
      </sheetData>
      <sheetData sheetId="4162">
        <row r="34">
          <cell r="A34" t="str">
            <v>Investments Govt Securities</v>
          </cell>
        </row>
      </sheetData>
      <sheetData sheetId="4163">
        <row r="34">
          <cell r="A34" t="str">
            <v>Investments Govt Securities</v>
          </cell>
        </row>
      </sheetData>
      <sheetData sheetId="4164">
        <row r="34">
          <cell r="A34" t="str">
            <v>Investments Govt Securities</v>
          </cell>
        </row>
      </sheetData>
      <sheetData sheetId="4165">
        <row r="34">
          <cell r="A34" t="str">
            <v>Investments Govt Securities</v>
          </cell>
        </row>
      </sheetData>
      <sheetData sheetId="4166">
        <row r="34">
          <cell r="A34" t="str">
            <v>Investments Govt Securities</v>
          </cell>
        </row>
      </sheetData>
      <sheetData sheetId="4167">
        <row r="34">
          <cell r="A34" t="str">
            <v>Investments Govt Securities</v>
          </cell>
        </row>
      </sheetData>
      <sheetData sheetId="4168">
        <row r="34">
          <cell r="A34" t="str">
            <v>Investments Govt Securities</v>
          </cell>
        </row>
      </sheetData>
      <sheetData sheetId="4169">
        <row r="34">
          <cell r="A34" t="str">
            <v>Investments Govt Securities</v>
          </cell>
        </row>
      </sheetData>
      <sheetData sheetId="4170">
        <row r="34">
          <cell r="A34" t="str">
            <v>Investments Govt Securities</v>
          </cell>
        </row>
      </sheetData>
      <sheetData sheetId="4171">
        <row r="34">
          <cell r="A34" t="str">
            <v>Investments Govt Securities</v>
          </cell>
        </row>
      </sheetData>
      <sheetData sheetId="4172">
        <row r="34">
          <cell r="A34" t="str">
            <v>Investments Govt Securities</v>
          </cell>
        </row>
      </sheetData>
      <sheetData sheetId="4173">
        <row r="34">
          <cell r="A34" t="str">
            <v>Investments Govt Securities</v>
          </cell>
        </row>
      </sheetData>
      <sheetData sheetId="4174">
        <row r="34">
          <cell r="A34" t="str">
            <v>Investments Govt Securities</v>
          </cell>
        </row>
      </sheetData>
      <sheetData sheetId="4175">
        <row r="34">
          <cell r="A34" t="str">
            <v>Investments Govt Securities</v>
          </cell>
        </row>
      </sheetData>
      <sheetData sheetId="4176">
        <row r="34">
          <cell r="A34" t="str">
            <v>Investments Govt Securities</v>
          </cell>
        </row>
      </sheetData>
      <sheetData sheetId="4177">
        <row r="34">
          <cell r="A34" t="str">
            <v>Investments Govt Securities</v>
          </cell>
        </row>
      </sheetData>
      <sheetData sheetId="4178">
        <row r="34">
          <cell r="A34" t="str">
            <v>Investments Govt Securities</v>
          </cell>
        </row>
      </sheetData>
      <sheetData sheetId="4179">
        <row r="34">
          <cell r="A34" t="str">
            <v>Investments Govt Securities</v>
          </cell>
        </row>
      </sheetData>
      <sheetData sheetId="4180">
        <row r="34">
          <cell r="A34" t="str">
            <v>Investments Govt Securities</v>
          </cell>
        </row>
      </sheetData>
      <sheetData sheetId="4181">
        <row r="34">
          <cell r="A34" t="str">
            <v>Investments Govt Securities</v>
          </cell>
        </row>
      </sheetData>
      <sheetData sheetId="4182">
        <row r="34">
          <cell r="A34" t="str">
            <v>Investments Govt Securities</v>
          </cell>
        </row>
      </sheetData>
      <sheetData sheetId="4183">
        <row r="34">
          <cell r="A34" t="str">
            <v>Investments Govt Securities</v>
          </cell>
        </row>
      </sheetData>
      <sheetData sheetId="4184">
        <row r="34">
          <cell r="A34" t="str">
            <v>Investments Govt Securities</v>
          </cell>
        </row>
      </sheetData>
      <sheetData sheetId="4185">
        <row r="34">
          <cell r="A34" t="str">
            <v>Investments Govt Securities</v>
          </cell>
        </row>
      </sheetData>
      <sheetData sheetId="4186">
        <row r="34">
          <cell r="A34" t="str">
            <v>Investments Govt Securities</v>
          </cell>
        </row>
      </sheetData>
      <sheetData sheetId="4187">
        <row r="34">
          <cell r="A34" t="str">
            <v>Investments Govt Securities</v>
          </cell>
        </row>
      </sheetData>
      <sheetData sheetId="4188">
        <row r="34">
          <cell r="A34" t="str">
            <v>Investments Govt Securities</v>
          </cell>
        </row>
      </sheetData>
      <sheetData sheetId="4189">
        <row r="34">
          <cell r="A34" t="str">
            <v>Investments Govt Securities</v>
          </cell>
        </row>
      </sheetData>
      <sheetData sheetId="4190">
        <row r="34">
          <cell r="A34" t="str">
            <v>Investments Govt Securities</v>
          </cell>
        </row>
      </sheetData>
      <sheetData sheetId="4191">
        <row r="34">
          <cell r="A34" t="str">
            <v>Investments Govt Securities</v>
          </cell>
        </row>
      </sheetData>
      <sheetData sheetId="4192">
        <row r="34">
          <cell r="A34" t="str">
            <v>Investments Govt Securities</v>
          </cell>
        </row>
      </sheetData>
      <sheetData sheetId="4193">
        <row r="34">
          <cell r="A34" t="str">
            <v>Investments Govt Securities</v>
          </cell>
        </row>
      </sheetData>
      <sheetData sheetId="4194">
        <row r="34">
          <cell r="A34" t="str">
            <v>Investments Govt Securities</v>
          </cell>
        </row>
      </sheetData>
      <sheetData sheetId="4195">
        <row r="34">
          <cell r="A34" t="str">
            <v>Investments Govt Securities</v>
          </cell>
        </row>
      </sheetData>
      <sheetData sheetId="4196">
        <row r="34">
          <cell r="A34" t="str">
            <v>Investments Govt Securities</v>
          </cell>
        </row>
      </sheetData>
      <sheetData sheetId="4197">
        <row r="34">
          <cell r="A34" t="str">
            <v>Investments Govt Securities</v>
          </cell>
        </row>
      </sheetData>
      <sheetData sheetId="4198">
        <row r="34">
          <cell r="A34" t="str">
            <v>Investments Govt Securities</v>
          </cell>
        </row>
      </sheetData>
      <sheetData sheetId="4199">
        <row r="34">
          <cell r="A34" t="str">
            <v>Investments Govt Securities</v>
          </cell>
        </row>
      </sheetData>
      <sheetData sheetId="4200">
        <row r="34">
          <cell r="A34" t="str">
            <v>Investments Govt Securities</v>
          </cell>
        </row>
      </sheetData>
      <sheetData sheetId="4201">
        <row r="34">
          <cell r="A34" t="str">
            <v>Investments Govt Securities</v>
          </cell>
        </row>
      </sheetData>
      <sheetData sheetId="4202">
        <row r="34">
          <cell r="A34" t="str">
            <v>Investments Govt Securities</v>
          </cell>
        </row>
      </sheetData>
      <sheetData sheetId="4203">
        <row r="34">
          <cell r="A34" t="str">
            <v>Investments Govt Securities</v>
          </cell>
        </row>
      </sheetData>
      <sheetData sheetId="4204">
        <row r="34">
          <cell r="A34" t="str">
            <v>Investments Govt Securities</v>
          </cell>
        </row>
      </sheetData>
      <sheetData sheetId="4205">
        <row r="34">
          <cell r="A34" t="str">
            <v>Investments Govt Securities</v>
          </cell>
        </row>
      </sheetData>
      <sheetData sheetId="4206">
        <row r="34">
          <cell r="A34" t="str">
            <v>Investments Govt Securities</v>
          </cell>
        </row>
      </sheetData>
      <sheetData sheetId="4207">
        <row r="34">
          <cell r="A34" t="str">
            <v>Investments Govt Securities</v>
          </cell>
        </row>
      </sheetData>
      <sheetData sheetId="4208">
        <row r="34">
          <cell r="A34" t="str">
            <v>Investments Govt Securities</v>
          </cell>
        </row>
      </sheetData>
      <sheetData sheetId="4209">
        <row r="34">
          <cell r="A34" t="str">
            <v>Investments Govt Securities</v>
          </cell>
        </row>
      </sheetData>
      <sheetData sheetId="4210">
        <row r="34">
          <cell r="A34" t="str">
            <v>Investments Govt Securities</v>
          </cell>
        </row>
      </sheetData>
      <sheetData sheetId="4211">
        <row r="34">
          <cell r="A34" t="str">
            <v>Investments Govt Securities</v>
          </cell>
        </row>
      </sheetData>
      <sheetData sheetId="4212">
        <row r="34">
          <cell r="A34" t="str">
            <v>Investments Govt Securities</v>
          </cell>
        </row>
      </sheetData>
      <sheetData sheetId="4213">
        <row r="34">
          <cell r="A34" t="str">
            <v>Investments Govt Securities</v>
          </cell>
        </row>
      </sheetData>
      <sheetData sheetId="4214">
        <row r="34">
          <cell r="A34" t="str">
            <v>Investments Govt Securities</v>
          </cell>
        </row>
      </sheetData>
      <sheetData sheetId="4215">
        <row r="34">
          <cell r="A34" t="str">
            <v>Investments Govt Securities</v>
          </cell>
        </row>
      </sheetData>
      <sheetData sheetId="4216">
        <row r="34">
          <cell r="A34" t="str">
            <v>Investments Govt Securities</v>
          </cell>
        </row>
      </sheetData>
      <sheetData sheetId="4217">
        <row r="34">
          <cell r="A34" t="str">
            <v>Investments Govt Securities</v>
          </cell>
        </row>
      </sheetData>
      <sheetData sheetId="4218">
        <row r="34">
          <cell r="A34" t="str">
            <v>Investments Govt Securities</v>
          </cell>
        </row>
      </sheetData>
      <sheetData sheetId="4219">
        <row r="34">
          <cell r="A34" t="str">
            <v>Investments Govt Securities</v>
          </cell>
        </row>
      </sheetData>
      <sheetData sheetId="4220">
        <row r="34">
          <cell r="A34" t="str">
            <v>Investments Govt Securities</v>
          </cell>
        </row>
      </sheetData>
      <sheetData sheetId="4221">
        <row r="34">
          <cell r="A34" t="str">
            <v>Investments Govt Securities</v>
          </cell>
        </row>
      </sheetData>
      <sheetData sheetId="4222">
        <row r="34">
          <cell r="A34" t="str">
            <v>Investments Govt Securities</v>
          </cell>
        </row>
      </sheetData>
      <sheetData sheetId="4223">
        <row r="34">
          <cell r="A34" t="str">
            <v>Investments Govt Securities</v>
          </cell>
        </row>
      </sheetData>
      <sheetData sheetId="4224">
        <row r="34">
          <cell r="A34" t="str">
            <v>Investments Govt Securities</v>
          </cell>
        </row>
      </sheetData>
      <sheetData sheetId="4225">
        <row r="34">
          <cell r="A34" t="str">
            <v>Investments Govt Securities</v>
          </cell>
        </row>
      </sheetData>
      <sheetData sheetId="4226">
        <row r="34">
          <cell r="A34" t="str">
            <v>Investments Govt Securities</v>
          </cell>
        </row>
      </sheetData>
      <sheetData sheetId="4227">
        <row r="34">
          <cell r="A34" t="str">
            <v>Investments Govt Securities</v>
          </cell>
        </row>
      </sheetData>
      <sheetData sheetId="4228">
        <row r="34">
          <cell r="A34" t="str">
            <v>Investments Govt Securities</v>
          </cell>
        </row>
      </sheetData>
      <sheetData sheetId="4229">
        <row r="34">
          <cell r="A34" t="str">
            <v>Investments Govt Securities</v>
          </cell>
        </row>
      </sheetData>
      <sheetData sheetId="4230">
        <row r="34">
          <cell r="A34" t="str">
            <v>Investments Govt Securities</v>
          </cell>
        </row>
      </sheetData>
      <sheetData sheetId="4231">
        <row r="34">
          <cell r="A34" t="str">
            <v>Investments Govt Securities</v>
          </cell>
        </row>
      </sheetData>
      <sheetData sheetId="4232">
        <row r="34">
          <cell r="A34" t="str">
            <v>Investments Govt Securities</v>
          </cell>
        </row>
      </sheetData>
      <sheetData sheetId="4233">
        <row r="34">
          <cell r="A34" t="str">
            <v>Investments Govt Securities</v>
          </cell>
        </row>
      </sheetData>
      <sheetData sheetId="4234">
        <row r="34">
          <cell r="A34" t="str">
            <v>Investments Govt Securities</v>
          </cell>
        </row>
      </sheetData>
      <sheetData sheetId="4235">
        <row r="34">
          <cell r="A34" t="str">
            <v>Investments Govt Securities</v>
          </cell>
        </row>
      </sheetData>
      <sheetData sheetId="4236">
        <row r="34">
          <cell r="A34" t="str">
            <v>Investments Govt Securities</v>
          </cell>
        </row>
      </sheetData>
      <sheetData sheetId="4237">
        <row r="34">
          <cell r="A34" t="str">
            <v>Investments Govt Securities</v>
          </cell>
        </row>
      </sheetData>
      <sheetData sheetId="4238">
        <row r="34">
          <cell r="A34" t="str">
            <v>Investments Govt Securities</v>
          </cell>
        </row>
      </sheetData>
      <sheetData sheetId="4239">
        <row r="34">
          <cell r="A34" t="str">
            <v>Investments Govt Securities</v>
          </cell>
        </row>
      </sheetData>
      <sheetData sheetId="4240">
        <row r="34">
          <cell r="A34" t="str">
            <v>Investments Govt Securities</v>
          </cell>
        </row>
      </sheetData>
      <sheetData sheetId="4241">
        <row r="34">
          <cell r="A34" t="str">
            <v>Investments Govt Securities</v>
          </cell>
        </row>
      </sheetData>
      <sheetData sheetId="4242">
        <row r="34">
          <cell r="A34" t="str">
            <v>Investments Govt Securities</v>
          </cell>
        </row>
      </sheetData>
      <sheetData sheetId="4243">
        <row r="34">
          <cell r="A34" t="str">
            <v>Investments Govt Securities</v>
          </cell>
        </row>
      </sheetData>
      <sheetData sheetId="4244">
        <row r="34">
          <cell r="A34" t="str">
            <v>Investments Govt Securities</v>
          </cell>
        </row>
      </sheetData>
      <sheetData sheetId="4245">
        <row r="34">
          <cell r="A34" t="str">
            <v>Investments Govt Securities</v>
          </cell>
        </row>
      </sheetData>
      <sheetData sheetId="4246">
        <row r="34">
          <cell r="A34" t="str">
            <v>Investments Govt Securities</v>
          </cell>
        </row>
      </sheetData>
      <sheetData sheetId="4247">
        <row r="34">
          <cell r="A34" t="str">
            <v>Investments Govt Securities</v>
          </cell>
        </row>
      </sheetData>
      <sheetData sheetId="4248">
        <row r="34">
          <cell r="A34" t="str">
            <v>Investments Govt Securities</v>
          </cell>
        </row>
      </sheetData>
      <sheetData sheetId="4249">
        <row r="34">
          <cell r="A34" t="str">
            <v>Investments Govt Securities</v>
          </cell>
        </row>
      </sheetData>
      <sheetData sheetId="4250">
        <row r="34">
          <cell r="A34" t="str">
            <v>Investments Govt Securities</v>
          </cell>
        </row>
      </sheetData>
      <sheetData sheetId="4251">
        <row r="34">
          <cell r="A34" t="str">
            <v>Investments Govt Securities</v>
          </cell>
        </row>
      </sheetData>
      <sheetData sheetId="4252">
        <row r="34">
          <cell r="A34" t="str">
            <v>Investments Govt Securities</v>
          </cell>
        </row>
      </sheetData>
      <sheetData sheetId="4253" refreshError="1"/>
      <sheetData sheetId="4254">
        <row r="34">
          <cell r="A34" t="str">
            <v>Investments Govt Securities</v>
          </cell>
        </row>
      </sheetData>
      <sheetData sheetId="4255">
        <row r="34">
          <cell r="A34" t="str">
            <v>Investments Govt Securities</v>
          </cell>
        </row>
      </sheetData>
      <sheetData sheetId="4256">
        <row r="34">
          <cell r="A34" t="str">
            <v>Investments Govt Securities</v>
          </cell>
        </row>
      </sheetData>
      <sheetData sheetId="4257">
        <row r="34">
          <cell r="A34" t="str">
            <v>Investments Govt Securities</v>
          </cell>
        </row>
      </sheetData>
      <sheetData sheetId="4258">
        <row r="34">
          <cell r="A34" t="str">
            <v>Investments Govt Securities</v>
          </cell>
        </row>
      </sheetData>
      <sheetData sheetId="4259">
        <row r="34">
          <cell r="A34" t="str">
            <v>Investments Govt Securities</v>
          </cell>
        </row>
      </sheetData>
      <sheetData sheetId="4260">
        <row r="34">
          <cell r="A34" t="str">
            <v>Investments Govt Securities</v>
          </cell>
        </row>
      </sheetData>
      <sheetData sheetId="4261">
        <row r="34">
          <cell r="A34" t="str">
            <v>Investments Govt Securities</v>
          </cell>
        </row>
      </sheetData>
      <sheetData sheetId="4262">
        <row r="34">
          <cell r="A34" t="str">
            <v>Investments Govt Securities</v>
          </cell>
        </row>
      </sheetData>
      <sheetData sheetId="4263">
        <row r="34">
          <cell r="A34" t="str">
            <v>Investments Govt Securities</v>
          </cell>
        </row>
      </sheetData>
      <sheetData sheetId="4264">
        <row r="34">
          <cell r="A34" t="str">
            <v>Investments Govt Securities</v>
          </cell>
        </row>
      </sheetData>
      <sheetData sheetId="4265">
        <row r="34">
          <cell r="A34" t="str">
            <v>Investments Govt Securities</v>
          </cell>
        </row>
      </sheetData>
      <sheetData sheetId="4266">
        <row r="34">
          <cell r="A34" t="str">
            <v>Investments Govt Securities</v>
          </cell>
        </row>
      </sheetData>
      <sheetData sheetId="4267">
        <row r="34">
          <cell r="A34" t="str">
            <v>Investments Govt Securities</v>
          </cell>
        </row>
      </sheetData>
      <sheetData sheetId="4268">
        <row r="34">
          <cell r="A34" t="str">
            <v>Investments Govt Securities</v>
          </cell>
        </row>
      </sheetData>
      <sheetData sheetId="4269">
        <row r="34">
          <cell r="A34" t="str">
            <v>Investments Govt Securities</v>
          </cell>
        </row>
      </sheetData>
      <sheetData sheetId="4270">
        <row r="34">
          <cell r="A34" t="str">
            <v>Investments Govt Securities</v>
          </cell>
        </row>
      </sheetData>
      <sheetData sheetId="4271">
        <row r="34">
          <cell r="A34" t="str">
            <v>Investments Govt Securities</v>
          </cell>
        </row>
      </sheetData>
      <sheetData sheetId="4272">
        <row r="34">
          <cell r="A34" t="str">
            <v>Investments Govt Securities</v>
          </cell>
        </row>
      </sheetData>
      <sheetData sheetId="4273">
        <row r="34">
          <cell r="A34" t="str">
            <v>Investments Govt Securities</v>
          </cell>
        </row>
      </sheetData>
      <sheetData sheetId="4274">
        <row r="34">
          <cell r="A34" t="str">
            <v>Investments Govt Securities</v>
          </cell>
        </row>
      </sheetData>
      <sheetData sheetId="4275">
        <row r="34">
          <cell r="A34" t="str">
            <v>Investments Govt Securities</v>
          </cell>
        </row>
      </sheetData>
      <sheetData sheetId="4276">
        <row r="34">
          <cell r="A34" t="str">
            <v>Investments Govt Securities</v>
          </cell>
        </row>
      </sheetData>
      <sheetData sheetId="4277">
        <row r="34">
          <cell r="A34" t="str">
            <v>Investments Govt Securities</v>
          </cell>
        </row>
      </sheetData>
      <sheetData sheetId="4278">
        <row r="34">
          <cell r="A34" t="str">
            <v>Investments Govt Securities</v>
          </cell>
        </row>
      </sheetData>
      <sheetData sheetId="4279">
        <row r="34">
          <cell r="A34" t="str">
            <v>Investments Govt Securities</v>
          </cell>
        </row>
      </sheetData>
      <sheetData sheetId="4280">
        <row r="34">
          <cell r="A34" t="str">
            <v>Investments Govt Securities</v>
          </cell>
        </row>
      </sheetData>
      <sheetData sheetId="4281">
        <row r="34">
          <cell r="A34" t="str">
            <v>Investments Govt Securities</v>
          </cell>
        </row>
      </sheetData>
      <sheetData sheetId="4282">
        <row r="34">
          <cell r="A34" t="str">
            <v>Investments Govt Securities</v>
          </cell>
        </row>
      </sheetData>
      <sheetData sheetId="4283">
        <row r="34">
          <cell r="A34" t="str">
            <v>Investments Govt Securities</v>
          </cell>
        </row>
      </sheetData>
      <sheetData sheetId="4284">
        <row r="34">
          <cell r="A34" t="str">
            <v>Investments Govt Securities</v>
          </cell>
        </row>
      </sheetData>
      <sheetData sheetId="4285">
        <row r="34">
          <cell r="A34" t="str">
            <v>Investments Govt Securities</v>
          </cell>
        </row>
      </sheetData>
      <sheetData sheetId="4286">
        <row r="34">
          <cell r="A34" t="str">
            <v>Investments Govt Securities</v>
          </cell>
        </row>
      </sheetData>
      <sheetData sheetId="4287">
        <row r="34">
          <cell r="A34" t="str">
            <v>Investments Govt Securities</v>
          </cell>
        </row>
      </sheetData>
      <sheetData sheetId="4288">
        <row r="34">
          <cell r="A34" t="str">
            <v>Investments Govt Securities</v>
          </cell>
        </row>
      </sheetData>
      <sheetData sheetId="4289">
        <row r="34">
          <cell r="A34" t="str">
            <v>Investments Govt Securities</v>
          </cell>
        </row>
      </sheetData>
      <sheetData sheetId="4290">
        <row r="34">
          <cell r="A34" t="str">
            <v>Investments Govt Securities</v>
          </cell>
        </row>
      </sheetData>
      <sheetData sheetId="4291">
        <row r="34">
          <cell r="A34" t="str">
            <v>Investments Govt Securities</v>
          </cell>
        </row>
      </sheetData>
      <sheetData sheetId="4292">
        <row r="34">
          <cell r="A34" t="str">
            <v>Investments Govt Securities</v>
          </cell>
        </row>
      </sheetData>
      <sheetData sheetId="4293">
        <row r="34">
          <cell r="A34" t="str">
            <v>Investments Govt Securities</v>
          </cell>
        </row>
      </sheetData>
      <sheetData sheetId="4294">
        <row r="34">
          <cell r="A34" t="str">
            <v>Investments Govt Securities</v>
          </cell>
        </row>
      </sheetData>
      <sheetData sheetId="4295">
        <row r="34">
          <cell r="A34" t="str">
            <v>Investments Govt Securities</v>
          </cell>
        </row>
      </sheetData>
      <sheetData sheetId="4296">
        <row r="34">
          <cell r="A34" t="str">
            <v>Investments Govt Securities</v>
          </cell>
        </row>
      </sheetData>
      <sheetData sheetId="4297">
        <row r="34">
          <cell r="A34" t="str">
            <v>Investments Govt Securities</v>
          </cell>
        </row>
      </sheetData>
      <sheetData sheetId="4298">
        <row r="34">
          <cell r="A34" t="str">
            <v>Investments Govt Securities</v>
          </cell>
        </row>
      </sheetData>
      <sheetData sheetId="4299">
        <row r="34">
          <cell r="A34" t="str">
            <v>Investments Govt Securities</v>
          </cell>
        </row>
      </sheetData>
      <sheetData sheetId="4300">
        <row r="34">
          <cell r="A34" t="str">
            <v>Investments Govt Securities</v>
          </cell>
        </row>
      </sheetData>
      <sheetData sheetId="4301">
        <row r="34">
          <cell r="A34" t="str">
            <v>Investments Govt Securities</v>
          </cell>
        </row>
      </sheetData>
      <sheetData sheetId="4302">
        <row r="34">
          <cell r="A34" t="str">
            <v>Investments Govt Securities</v>
          </cell>
        </row>
      </sheetData>
      <sheetData sheetId="4303">
        <row r="34">
          <cell r="A34" t="str">
            <v>Investments Govt Securities</v>
          </cell>
        </row>
      </sheetData>
      <sheetData sheetId="4304">
        <row r="34">
          <cell r="A34" t="str">
            <v>Investments Govt Securities</v>
          </cell>
        </row>
      </sheetData>
      <sheetData sheetId="4305">
        <row r="34">
          <cell r="A34" t="str">
            <v>Investments Govt Securities</v>
          </cell>
        </row>
      </sheetData>
      <sheetData sheetId="4306">
        <row r="34">
          <cell r="A34" t="str">
            <v>Investments Govt Securities</v>
          </cell>
        </row>
      </sheetData>
      <sheetData sheetId="4307">
        <row r="34">
          <cell r="A34" t="str">
            <v>Investments Govt Securities</v>
          </cell>
        </row>
      </sheetData>
      <sheetData sheetId="4308">
        <row r="34">
          <cell r="A34" t="str">
            <v>Investments Govt Securities</v>
          </cell>
        </row>
      </sheetData>
      <sheetData sheetId="4309">
        <row r="34">
          <cell r="A34" t="str">
            <v>Investments Govt Securities</v>
          </cell>
        </row>
      </sheetData>
      <sheetData sheetId="4310">
        <row r="34">
          <cell r="A34" t="str">
            <v>Investments Govt Securities</v>
          </cell>
        </row>
      </sheetData>
      <sheetData sheetId="4311">
        <row r="34">
          <cell r="A34" t="str">
            <v>Investments Govt Securities</v>
          </cell>
        </row>
      </sheetData>
      <sheetData sheetId="4312">
        <row r="34">
          <cell r="A34" t="str">
            <v>Investments Govt Securities</v>
          </cell>
        </row>
      </sheetData>
      <sheetData sheetId="4313">
        <row r="34">
          <cell r="A34" t="str">
            <v>Investments Govt Securities</v>
          </cell>
        </row>
      </sheetData>
      <sheetData sheetId="4314">
        <row r="34">
          <cell r="A34" t="str">
            <v>Investments Govt Securities</v>
          </cell>
        </row>
      </sheetData>
      <sheetData sheetId="4315">
        <row r="34">
          <cell r="A34" t="str">
            <v>Investments Govt Securities</v>
          </cell>
        </row>
      </sheetData>
      <sheetData sheetId="4316">
        <row r="34">
          <cell r="A34" t="str">
            <v>Investments Govt Securities</v>
          </cell>
        </row>
      </sheetData>
      <sheetData sheetId="4317">
        <row r="34">
          <cell r="A34" t="str">
            <v>Investments Govt Securities</v>
          </cell>
        </row>
      </sheetData>
      <sheetData sheetId="4318">
        <row r="34">
          <cell r="A34" t="str">
            <v>Investments Govt Securities</v>
          </cell>
        </row>
      </sheetData>
      <sheetData sheetId="4319">
        <row r="34">
          <cell r="A34" t="str">
            <v>Investments Govt Securities</v>
          </cell>
        </row>
      </sheetData>
      <sheetData sheetId="4320">
        <row r="34">
          <cell r="A34" t="str">
            <v>Investments Govt Securities</v>
          </cell>
        </row>
      </sheetData>
      <sheetData sheetId="4321">
        <row r="34">
          <cell r="A34" t="str">
            <v>Investments Govt Securities</v>
          </cell>
        </row>
      </sheetData>
      <sheetData sheetId="4322">
        <row r="34">
          <cell r="A34" t="str">
            <v>Investments Govt Securities</v>
          </cell>
        </row>
      </sheetData>
      <sheetData sheetId="4323">
        <row r="34">
          <cell r="A34" t="str">
            <v>Investments Govt Securities</v>
          </cell>
        </row>
      </sheetData>
      <sheetData sheetId="4324">
        <row r="34">
          <cell r="A34" t="str">
            <v>Investments Govt Securities</v>
          </cell>
        </row>
      </sheetData>
      <sheetData sheetId="4325">
        <row r="34">
          <cell r="A34" t="str">
            <v>Investments Govt Securities</v>
          </cell>
        </row>
      </sheetData>
      <sheetData sheetId="4326">
        <row r="34">
          <cell r="A34" t="str">
            <v>Investments Govt Securities</v>
          </cell>
        </row>
      </sheetData>
      <sheetData sheetId="4327">
        <row r="34">
          <cell r="A34" t="str">
            <v>Investments Govt Securities</v>
          </cell>
        </row>
      </sheetData>
      <sheetData sheetId="4328">
        <row r="34">
          <cell r="A34" t="str">
            <v>Investments Govt Securities</v>
          </cell>
        </row>
      </sheetData>
      <sheetData sheetId="4329">
        <row r="34">
          <cell r="A34" t="str">
            <v>Investments Govt Securities</v>
          </cell>
        </row>
      </sheetData>
      <sheetData sheetId="4330">
        <row r="34">
          <cell r="A34" t="str">
            <v>Investments Govt Securities</v>
          </cell>
        </row>
      </sheetData>
      <sheetData sheetId="4331">
        <row r="34">
          <cell r="A34" t="str">
            <v>Investments Govt Securities</v>
          </cell>
        </row>
      </sheetData>
      <sheetData sheetId="4332">
        <row r="34">
          <cell r="A34" t="str">
            <v>Investments Govt Securities</v>
          </cell>
        </row>
      </sheetData>
      <sheetData sheetId="4333">
        <row r="34">
          <cell r="A34" t="str">
            <v>Investments Govt Securities</v>
          </cell>
        </row>
      </sheetData>
      <sheetData sheetId="4334">
        <row r="34">
          <cell r="A34" t="str">
            <v>Investments Govt Securities</v>
          </cell>
        </row>
      </sheetData>
      <sheetData sheetId="4335">
        <row r="34">
          <cell r="A34" t="str">
            <v>Investments Govt Securities</v>
          </cell>
        </row>
      </sheetData>
      <sheetData sheetId="4336">
        <row r="34">
          <cell r="A34" t="str">
            <v>Investments Govt Securities</v>
          </cell>
        </row>
      </sheetData>
      <sheetData sheetId="4337">
        <row r="34">
          <cell r="A34" t="str">
            <v>Investments Govt Securities</v>
          </cell>
        </row>
      </sheetData>
      <sheetData sheetId="4338">
        <row r="34">
          <cell r="A34" t="str">
            <v>Investments Govt Securities</v>
          </cell>
        </row>
      </sheetData>
      <sheetData sheetId="4339">
        <row r="34">
          <cell r="A34" t="str">
            <v>Investments Govt Securities</v>
          </cell>
        </row>
      </sheetData>
      <sheetData sheetId="4340">
        <row r="34">
          <cell r="A34" t="str">
            <v>Investments Govt Securities</v>
          </cell>
        </row>
      </sheetData>
      <sheetData sheetId="4341">
        <row r="34">
          <cell r="A34" t="str">
            <v>Investments Govt Securities</v>
          </cell>
        </row>
      </sheetData>
      <sheetData sheetId="4342">
        <row r="34">
          <cell r="A34" t="str">
            <v>Investments Govt Securities</v>
          </cell>
        </row>
      </sheetData>
      <sheetData sheetId="4343">
        <row r="34">
          <cell r="A34" t="str">
            <v>Investments Govt Securities</v>
          </cell>
        </row>
      </sheetData>
      <sheetData sheetId="4344">
        <row r="34">
          <cell r="A34" t="str">
            <v>Investments Govt Securities</v>
          </cell>
        </row>
      </sheetData>
      <sheetData sheetId="4345">
        <row r="34">
          <cell r="A34" t="str">
            <v>Investments Govt Securities</v>
          </cell>
        </row>
      </sheetData>
      <sheetData sheetId="4346">
        <row r="34">
          <cell r="A34" t="str">
            <v>Investments Govt Securities</v>
          </cell>
        </row>
      </sheetData>
      <sheetData sheetId="4347">
        <row r="34">
          <cell r="A34" t="str">
            <v>Investments Govt Securities</v>
          </cell>
        </row>
      </sheetData>
      <sheetData sheetId="4348">
        <row r="34">
          <cell r="A34" t="str">
            <v>Investments Govt Securities</v>
          </cell>
        </row>
      </sheetData>
      <sheetData sheetId="4349">
        <row r="34">
          <cell r="A34" t="str">
            <v>Investments Govt Securities</v>
          </cell>
        </row>
      </sheetData>
      <sheetData sheetId="4350">
        <row r="34">
          <cell r="A34" t="str">
            <v>Investments Govt Securities</v>
          </cell>
        </row>
      </sheetData>
      <sheetData sheetId="4351">
        <row r="34">
          <cell r="A34" t="str">
            <v>Investments Govt Securities</v>
          </cell>
        </row>
      </sheetData>
      <sheetData sheetId="4352">
        <row r="34">
          <cell r="A34" t="str">
            <v>Investments Govt Securities</v>
          </cell>
        </row>
      </sheetData>
      <sheetData sheetId="4353">
        <row r="34">
          <cell r="A34" t="str">
            <v>Investments Govt Securities</v>
          </cell>
        </row>
      </sheetData>
      <sheetData sheetId="4354">
        <row r="34">
          <cell r="A34" t="str">
            <v>Investments Govt Securities</v>
          </cell>
        </row>
      </sheetData>
      <sheetData sheetId="4355">
        <row r="34">
          <cell r="A34" t="str">
            <v>Investments Govt Securities</v>
          </cell>
        </row>
      </sheetData>
      <sheetData sheetId="4356">
        <row r="34">
          <cell r="A34" t="str">
            <v>Investments Govt Securities</v>
          </cell>
        </row>
      </sheetData>
      <sheetData sheetId="4357">
        <row r="34">
          <cell r="A34" t="str">
            <v>Investments Govt Securities</v>
          </cell>
        </row>
      </sheetData>
      <sheetData sheetId="4358">
        <row r="34">
          <cell r="A34" t="str">
            <v>Investments Govt Securities</v>
          </cell>
        </row>
      </sheetData>
      <sheetData sheetId="4359">
        <row r="34">
          <cell r="A34" t="str">
            <v>Investments Govt Securities</v>
          </cell>
        </row>
      </sheetData>
      <sheetData sheetId="4360">
        <row r="34">
          <cell r="A34" t="str">
            <v>Investments Govt Securities</v>
          </cell>
        </row>
      </sheetData>
      <sheetData sheetId="4361">
        <row r="34">
          <cell r="A34" t="str">
            <v>Investments Govt Securities</v>
          </cell>
        </row>
      </sheetData>
      <sheetData sheetId="4362">
        <row r="34">
          <cell r="A34" t="str">
            <v>Investments Govt Securities</v>
          </cell>
        </row>
      </sheetData>
      <sheetData sheetId="4363">
        <row r="34">
          <cell r="A34" t="str">
            <v>Investments Govt Securities</v>
          </cell>
        </row>
      </sheetData>
      <sheetData sheetId="4364">
        <row r="34">
          <cell r="A34" t="str">
            <v>Investments Govt Securities</v>
          </cell>
        </row>
      </sheetData>
      <sheetData sheetId="4365">
        <row r="34">
          <cell r="A34" t="str">
            <v>Investments Govt Securities</v>
          </cell>
        </row>
      </sheetData>
      <sheetData sheetId="4366">
        <row r="34">
          <cell r="A34" t="str">
            <v>Investments Govt Securities</v>
          </cell>
        </row>
      </sheetData>
      <sheetData sheetId="4367">
        <row r="34">
          <cell r="A34" t="str">
            <v>Investments Govt Securities</v>
          </cell>
        </row>
      </sheetData>
      <sheetData sheetId="4368">
        <row r="34">
          <cell r="A34" t="str">
            <v>Investments Govt Securities</v>
          </cell>
        </row>
      </sheetData>
      <sheetData sheetId="4369">
        <row r="34">
          <cell r="A34" t="str">
            <v>Investments Govt Securities</v>
          </cell>
        </row>
      </sheetData>
      <sheetData sheetId="4370">
        <row r="34">
          <cell r="A34" t="str">
            <v>Investments Govt Securities</v>
          </cell>
        </row>
      </sheetData>
      <sheetData sheetId="4371">
        <row r="34">
          <cell r="A34" t="str">
            <v>Investments Govt Securities</v>
          </cell>
        </row>
      </sheetData>
      <sheetData sheetId="4372">
        <row r="34">
          <cell r="A34" t="str">
            <v>Investments Govt Securities</v>
          </cell>
        </row>
      </sheetData>
      <sheetData sheetId="4373">
        <row r="34">
          <cell r="A34" t="str">
            <v>Investments Govt Securities</v>
          </cell>
        </row>
      </sheetData>
      <sheetData sheetId="4374">
        <row r="34">
          <cell r="A34" t="str">
            <v>Investments Govt Securities</v>
          </cell>
        </row>
      </sheetData>
      <sheetData sheetId="4375">
        <row r="34">
          <cell r="A34" t="str">
            <v>Investments Govt Securities</v>
          </cell>
        </row>
      </sheetData>
      <sheetData sheetId="4376">
        <row r="34">
          <cell r="A34" t="str">
            <v>Investments Govt Securities</v>
          </cell>
        </row>
      </sheetData>
      <sheetData sheetId="4377">
        <row r="34">
          <cell r="A34" t="str">
            <v>Investments Govt Securities</v>
          </cell>
        </row>
      </sheetData>
      <sheetData sheetId="4378">
        <row r="34">
          <cell r="A34" t="str">
            <v>Investments Govt Securities</v>
          </cell>
        </row>
      </sheetData>
      <sheetData sheetId="4379">
        <row r="34">
          <cell r="A34" t="str">
            <v>Investments Govt Securities</v>
          </cell>
        </row>
      </sheetData>
      <sheetData sheetId="4380">
        <row r="34">
          <cell r="A34" t="str">
            <v>Investments Govt Securities</v>
          </cell>
        </row>
      </sheetData>
      <sheetData sheetId="4381">
        <row r="34">
          <cell r="A34" t="str">
            <v>Investments Govt Securities</v>
          </cell>
        </row>
      </sheetData>
      <sheetData sheetId="4382">
        <row r="34">
          <cell r="A34" t="str">
            <v>Investments Govt Securities</v>
          </cell>
        </row>
      </sheetData>
      <sheetData sheetId="4383">
        <row r="34">
          <cell r="A34" t="str">
            <v>Investments Govt Securities</v>
          </cell>
        </row>
      </sheetData>
      <sheetData sheetId="4384">
        <row r="34">
          <cell r="A34" t="str">
            <v>Investments Govt Securities</v>
          </cell>
        </row>
      </sheetData>
      <sheetData sheetId="4385">
        <row r="34">
          <cell r="A34" t="str">
            <v>Investments Govt Securities</v>
          </cell>
        </row>
      </sheetData>
      <sheetData sheetId="4386">
        <row r="34">
          <cell r="A34" t="str">
            <v>Investments Govt Securities</v>
          </cell>
        </row>
      </sheetData>
      <sheetData sheetId="4387">
        <row r="34">
          <cell r="A34" t="str">
            <v>Investments Govt Securities</v>
          </cell>
        </row>
      </sheetData>
      <sheetData sheetId="4388">
        <row r="34">
          <cell r="A34" t="str">
            <v>Investments Govt Securities</v>
          </cell>
        </row>
      </sheetData>
      <sheetData sheetId="4389">
        <row r="34">
          <cell r="A34" t="str">
            <v>Investments Govt Securities</v>
          </cell>
        </row>
      </sheetData>
      <sheetData sheetId="4390">
        <row r="34">
          <cell r="A34" t="str">
            <v>Investments Govt Securities</v>
          </cell>
        </row>
      </sheetData>
      <sheetData sheetId="4391">
        <row r="34">
          <cell r="A34" t="str">
            <v>Investments Govt Securities</v>
          </cell>
        </row>
      </sheetData>
      <sheetData sheetId="4392">
        <row r="34">
          <cell r="A34" t="str">
            <v>Investments Govt Securities</v>
          </cell>
        </row>
      </sheetData>
      <sheetData sheetId="4393">
        <row r="34">
          <cell r="A34" t="str">
            <v>Investments Govt Securities</v>
          </cell>
        </row>
      </sheetData>
      <sheetData sheetId="4394">
        <row r="34">
          <cell r="A34" t="str">
            <v>Investments Govt Securities</v>
          </cell>
        </row>
      </sheetData>
      <sheetData sheetId="4395">
        <row r="34">
          <cell r="A34" t="str">
            <v>Investments Govt Securities</v>
          </cell>
        </row>
      </sheetData>
      <sheetData sheetId="4396">
        <row r="34">
          <cell r="A34" t="str">
            <v>Investments Govt Securities</v>
          </cell>
        </row>
      </sheetData>
      <sheetData sheetId="4397">
        <row r="34">
          <cell r="A34" t="str">
            <v>Investments Govt Securities</v>
          </cell>
        </row>
      </sheetData>
      <sheetData sheetId="4398">
        <row r="34">
          <cell r="A34" t="str">
            <v>Investments Govt Securities</v>
          </cell>
        </row>
      </sheetData>
      <sheetData sheetId="4399">
        <row r="34">
          <cell r="A34" t="str">
            <v>Investments Govt Securities</v>
          </cell>
        </row>
      </sheetData>
      <sheetData sheetId="4400">
        <row r="34">
          <cell r="A34" t="str">
            <v>Investments Govt Securities</v>
          </cell>
        </row>
      </sheetData>
      <sheetData sheetId="4401">
        <row r="34">
          <cell r="A34" t="str">
            <v>Investments Govt Securities</v>
          </cell>
        </row>
      </sheetData>
      <sheetData sheetId="4402">
        <row r="34">
          <cell r="A34" t="str">
            <v>Investments Govt Securities</v>
          </cell>
        </row>
      </sheetData>
      <sheetData sheetId="4403">
        <row r="34">
          <cell r="A34" t="str">
            <v>Investments Govt Securities</v>
          </cell>
        </row>
      </sheetData>
      <sheetData sheetId="4404">
        <row r="34">
          <cell r="A34" t="str">
            <v>Investments Govt Securities</v>
          </cell>
        </row>
      </sheetData>
      <sheetData sheetId="4405">
        <row r="34">
          <cell r="A34" t="str">
            <v>Investments Govt Securities</v>
          </cell>
        </row>
      </sheetData>
      <sheetData sheetId="4406">
        <row r="34">
          <cell r="A34" t="str">
            <v>Investments Govt Securities</v>
          </cell>
        </row>
      </sheetData>
      <sheetData sheetId="4407">
        <row r="34">
          <cell r="A34" t="str">
            <v>Investments Govt Securities</v>
          </cell>
        </row>
      </sheetData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>
        <row r="34">
          <cell r="A34" t="str">
            <v>Investments Govt Securities</v>
          </cell>
        </row>
      </sheetData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>
        <row r="34">
          <cell r="A34" t="str">
            <v>Investments Govt Securities</v>
          </cell>
        </row>
      </sheetData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>
        <row r="34">
          <cell r="A34" t="str">
            <v>Investments Govt Securities</v>
          </cell>
        </row>
      </sheetData>
      <sheetData sheetId="4527" refreshError="1"/>
      <sheetData sheetId="4528" refreshError="1"/>
      <sheetData sheetId="4529">
        <row r="34">
          <cell r="A34" t="str">
            <v>Investments Govt Securities</v>
          </cell>
        </row>
      </sheetData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>
        <row r="34">
          <cell r="A34" t="str">
            <v>Investments Govt Securities</v>
          </cell>
        </row>
      </sheetData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>
        <row r="34">
          <cell r="A34" t="str">
            <v>Investments Govt Securities</v>
          </cell>
        </row>
      </sheetData>
      <sheetData sheetId="4554">
        <row r="34">
          <cell r="A34" t="str">
            <v>Investments Govt Securities</v>
          </cell>
        </row>
      </sheetData>
      <sheetData sheetId="4555">
        <row r="34">
          <cell r="A34" t="str">
            <v>Investments Govt Securities</v>
          </cell>
        </row>
      </sheetData>
      <sheetData sheetId="4556">
        <row r="34">
          <cell r="A34" t="str">
            <v>Investments Govt Securities</v>
          </cell>
        </row>
      </sheetData>
      <sheetData sheetId="4557">
        <row r="34">
          <cell r="A34" t="str">
            <v>Investments Govt Securities</v>
          </cell>
        </row>
      </sheetData>
      <sheetData sheetId="4558">
        <row r="34">
          <cell r="A34" t="str">
            <v>Investments Govt Securities</v>
          </cell>
        </row>
      </sheetData>
      <sheetData sheetId="4559">
        <row r="34">
          <cell r="A34" t="str">
            <v>Investments Govt Securities</v>
          </cell>
        </row>
      </sheetData>
      <sheetData sheetId="4560">
        <row r="34">
          <cell r="A34" t="str">
            <v>Investments Govt Securities</v>
          </cell>
        </row>
      </sheetData>
      <sheetData sheetId="4561">
        <row r="34">
          <cell r="A34" t="str">
            <v>Investments Govt Securities</v>
          </cell>
        </row>
      </sheetData>
      <sheetData sheetId="4562">
        <row r="34">
          <cell r="A34" t="str">
            <v>Investments Govt Securities</v>
          </cell>
        </row>
      </sheetData>
      <sheetData sheetId="4563">
        <row r="34">
          <cell r="A34" t="str">
            <v>Investments Govt Securities</v>
          </cell>
        </row>
      </sheetData>
      <sheetData sheetId="4564">
        <row r="34">
          <cell r="A34" t="str">
            <v>Investments Govt Securities</v>
          </cell>
        </row>
      </sheetData>
      <sheetData sheetId="4565">
        <row r="34">
          <cell r="A34" t="str">
            <v>Investments Govt Securities</v>
          </cell>
        </row>
      </sheetData>
      <sheetData sheetId="4566">
        <row r="34">
          <cell r="A34" t="str">
            <v>Investments Govt Securities</v>
          </cell>
        </row>
      </sheetData>
      <sheetData sheetId="4567">
        <row r="34">
          <cell r="A34" t="str">
            <v>Investments Govt Securities</v>
          </cell>
        </row>
      </sheetData>
      <sheetData sheetId="4568">
        <row r="34">
          <cell r="A34" t="str">
            <v>Investments Govt Securities</v>
          </cell>
        </row>
      </sheetData>
      <sheetData sheetId="4569">
        <row r="34">
          <cell r="A34" t="str">
            <v>Investments Govt Securities</v>
          </cell>
        </row>
      </sheetData>
      <sheetData sheetId="4570">
        <row r="34">
          <cell r="A34" t="str">
            <v>Investments Govt Securities</v>
          </cell>
        </row>
      </sheetData>
      <sheetData sheetId="4571">
        <row r="34">
          <cell r="A34" t="str">
            <v>Investments Govt Securities</v>
          </cell>
        </row>
      </sheetData>
      <sheetData sheetId="4572">
        <row r="34">
          <cell r="A34" t="str">
            <v>Investments Govt Securities</v>
          </cell>
        </row>
      </sheetData>
      <sheetData sheetId="4573">
        <row r="34">
          <cell r="A34" t="str">
            <v>Investments Govt Securities</v>
          </cell>
        </row>
      </sheetData>
      <sheetData sheetId="4574">
        <row r="34">
          <cell r="A34" t="str">
            <v>Investments Govt Securities</v>
          </cell>
        </row>
      </sheetData>
      <sheetData sheetId="4575">
        <row r="34">
          <cell r="A34" t="str">
            <v>Investments Govt Securities</v>
          </cell>
        </row>
      </sheetData>
      <sheetData sheetId="4576">
        <row r="34">
          <cell r="A34" t="str">
            <v>Investments Govt Securities</v>
          </cell>
        </row>
      </sheetData>
      <sheetData sheetId="4577">
        <row r="34">
          <cell r="A34" t="str">
            <v>Investments Govt Securities</v>
          </cell>
        </row>
      </sheetData>
      <sheetData sheetId="4578">
        <row r="34">
          <cell r="A34" t="str">
            <v>Investments Govt Securities</v>
          </cell>
        </row>
      </sheetData>
      <sheetData sheetId="4579">
        <row r="34">
          <cell r="A34" t="str">
            <v>Investments Govt Securities</v>
          </cell>
        </row>
      </sheetData>
      <sheetData sheetId="4580">
        <row r="34">
          <cell r="A34" t="str">
            <v>Investments Govt Securities</v>
          </cell>
        </row>
      </sheetData>
      <sheetData sheetId="4581">
        <row r="34">
          <cell r="A34" t="str">
            <v>Investments Govt Securities</v>
          </cell>
        </row>
      </sheetData>
      <sheetData sheetId="4582">
        <row r="34">
          <cell r="A34" t="str">
            <v>Investments Govt Securities</v>
          </cell>
        </row>
      </sheetData>
      <sheetData sheetId="4583">
        <row r="34">
          <cell r="A34" t="str">
            <v>Investments Govt Securities</v>
          </cell>
        </row>
      </sheetData>
      <sheetData sheetId="4584">
        <row r="34">
          <cell r="A34" t="str">
            <v>Investments Govt Securities</v>
          </cell>
        </row>
      </sheetData>
      <sheetData sheetId="4585">
        <row r="34">
          <cell r="A34" t="str">
            <v>Investments Govt Securities</v>
          </cell>
        </row>
      </sheetData>
      <sheetData sheetId="4586">
        <row r="34">
          <cell r="A34" t="str">
            <v>Investments Govt Securities</v>
          </cell>
        </row>
      </sheetData>
      <sheetData sheetId="4587">
        <row r="34">
          <cell r="A34" t="str">
            <v>Investments Govt Securities</v>
          </cell>
        </row>
      </sheetData>
      <sheetData sheetId="4588">
        <row r="34">
          <cell r="A34" t="str">
            <v>Investments Govt Securities</v>
          </cell>
        </row>
      </sheetData>
      <sheetData sheetId="4589">
        <row r="34">
          <cell r="A34" t="str">
            <v>Investments Govt Securities</v>
          </cell>
        </row>
      </sheetData>
      <sheetData sheetId="4590">
        <row r="34">
          <cell r="A34" t="str">
            <v>Investments Govt Securities</v>
          </cell>
        </row>
      </sheetData>
      <sheetData sheetId="4591">
        <row r="34">
          <cell r="A34" t="str">
            <v>Investments Govt Securities</v>
          </cell>
        </row>
      </sheetData>
      <sheetData sheetId="4592">
        <row r="34">
          <cell r="A34" t="str">
            <v>Investments Govt Securities</v>
          </cell>
        </row>
      </sheetData>
      <sheetData sheetId="4593">
        <row r="34">
          <cell r="A34" t="str">
            <v>Investments Govt Securities</v>
          </cell>
        </row>
      </sheetData>
      <sheetData sheetId="4594">
        <row r="34">
          <cell r="A34" t="str">
            <v>Investments Govt Securities</v>
          </cell>
        </row>
      </sheetData>
      <sheetData sheetId="4595">
        <row r="34">
          <cell r="A34" t="str">
            <v>Investments Govt Securities</v>
          </cell>
        </row>
      </sheetData>
      <sheetData sheetId="4596">
        <row r="34">
          <cell r="A34" t="str">
            <v>Investments Govt Securities</v>
          </cell>
        </row>
      </sheetData>
      <sheetData sheetId="4597">
        <row r="34">
          <cell r="A34" t="str">
            <v>Investments Govt Securities</v>
          </cell>
        </row>
      </sheetData>
      <sheetData sheetId="4598">
        <row r="34">
          <cell r="A34" t="str">
            <v>Investments Govt Securities</v>
          </cell>
        </row>
      </sheetData>
      <sheetData sheetId="4599">
        <row r="34">
          <cell r="A34" t="str">
            <v>Investments Govt Securities</v>
          </cell>
        </row>
      </sheetData>
      <sheetData sheetId="4600">
        <row r="34">
          <cell r="A34" t="str">
            <v>Investments Govt Securities</v>
          </cell>
        </row>
      </sheetData>
      <sheetData sheetId="4601">
        <row r="34">
          <cell r="A34" t="str">
            <v>Investments Govt Securities</v>
          </cell>
        </row>
      </sheetData>
      <sheetData sheetId="4602">
        <row r="34">
          <cell r="A34" t="str">
            <v>Investments Govt Securities</v>
          </cell>
        </row>
      </sheetData>
      <sheetData sheetId="4603">
        <row r="34">
          <cell r="A34" t="str">
            <v>Investments Govt Securities</v>
          </cell>
        </row>
      </sheetData>
      <sheetData sheetId="4604">
        <row r="34">
          <cell r="A34" t="str">
            <v>Investments Govt Securities</v>
          </cell>
        </row>
      </sheetData>
      <sheetData sheetId="4605">
        <row r="34">
          <cell r="A34" t="str">
            <v>Investments Govt Securities</v>
          </cell>
        </row>
      </sheetData>
      <sheetData sheetId="4606">
        <row r="34">
          <cell r="A34" t="str">
            <v>Investments Govt Securities</v>
          </cell>
        </row>
      </sheetData>
      <sheetData sheetId="4607">
        <row r="34">
          <cell r="A34" t="str">
            <v>Investments Govt Securities</v>
          </cell>
        </row>
      </sheetData>
      <sheetData sheetId="4608">
        <row r="34">
          <cell r="A34" t="str">
            <v>Investments Govt Securities</v>
          </cell>
        </row>
      </sheetData>
      <sheetData sheetId="4609">
        <row r="34">
          <cell r="A34" t="str">
            <v>Investments Govt Securities</v>
          </cell>
        </row>
      </sheetData>
      <sheetData sheetId="4610">
        <row r="34">
          <cell r="A34" t="str">
            <v>Investments Govt Securities</v>
          </cell>
        </row>
      </sheetData>
      <sheetData sheetId="4611">
        <row r="34">
          <cell r="A34" t="str">
            <v>Investments Govt Securities</v>
          </cell>
        </row>
      </sheetData>
      <sheetData sheetId="4612">
        <row r="34">
          <cell r="A34" t="str">
            <v>Investments Govt Securities</v>
          </cell>
        </row>
      </sheetData>
      <sheetData sheetId="4613">
        <row r="34">
          <cell r="A34" t="str">
            <v>Investments Govt Securities</v>
          </cell>
        </row>
      </sheetData>
      <sheetData sheetId="4614">
        <row r="34">
          <cell r="A34" t="str">
            <v>Investments Govt Securities</v>
          </cell>
        </row>
      </sheetData>
      <sheetData sheetId="4615">
        <row r="34">
          <cell r="A34" t="str">
            <v>Investments Govt Securities</v>
          </cell>
        </row>
      </sheetData>
      <sheetData sheetId="4616">
        <row r="34">
          <cell r="A34" t="str">
            <v>Investments Govt Securities</v>
          </cell>
        </row>
      </sheetData>
      <sheetData sheetId="4617">
        <row r="34">
          <cell r="A34" t="str">
            <v>Investments Govt Securities</v>
          </cell>
        </row>
      </sheetData>
      <sheetData sheetId="4618">
        <row r="34">
          <cell r="A34" t="str">
            <v>Investments Govt Securities</v>
          </cell>
        </row>
      </sheetData>
      <sheetData sheetId="4619">
        <row r="34">
          <cell r="A34" t="str">
            <v>Investments Govt Securities</v>
          </cell>
        </row>
      </sheetData>
      <sheetData sheetId="4620">
        <row r="34">
          <cell r="A34" t="str">
            <v>Investments Govt Securities</v>
          </cell>
        </row>
      </sheetData>
      <sheetData sheetId="4621">
        <row r="34">
          <cell r="A34" t="str">
            <v>Investments Govt Securities</v>
          </cell>
        </row>
      </sheetData>
      <sheetData sheetId="4622">
        <row r="34">
          <cell r="A34" t="str">
            <v>Investments Govt Securities</v>
          </cell>
        </row>
      </sheetData>
      <sheetData sheetId="4623">
        <row r="34">
          <cell r="A34" t="str">
            <v>Investments Govt Securities</v>
          </cell>
        </row>
      </sheetData>
      <sheetData sheetId="4624">
        <row r="34">
          <cell r="A34" t="str">
            <v>Investments Govt Securities</v>
          </cell>
        </row>
      </sheetData>
      <sheetData sheetId="4625">
        <row r="34">
          <cell r="A34" t="str">
            <v>Investments Govt Securities</v>
          </cell>
        </row>
      </sheetData>
      <sheetData sheetId="4626">
        <row r="34">
          <cell r="A34" t="str">
            <v>Investments Govt Securities</v>
          </cell>
        </row>
      </sheetData>
      <sheetData sheetId="4627">
        <row r="34">
          <cell r="A34" t="str">
            <v>Investments Govt Securities</v>
          </cell>
        </row>
      </sheetData>
      <sheetData sheetId="4628">
        <row r="34">
          <cell r="A34" t="str">
            <v>Investments Govt Securities</v>
          </cell>
        </row>
      </sheetData>
      <sheetData sheetId="4629">
        <row r="34">
          <cell r="A34" t="str">
            <v>Investments Govt Securities</v>
          </cell>
        </row>
      </sheetData>
      <sheetData sheetId="4630">
        <row r="34">
          <cell r="A34" t="str">
            <v>Investments Govt Securities</v>
          </cell>
        </row>
      </sheetData>
      <sheetData sheetId="4631">
        <row r="34">
          <cell r="A34" t="str">
            <v>Investments Govt Securities</v>
          </cell>
        </row>
      </sheetData>
      <sheetData sheetId="4632">
        <row r="34">
          <cell r="A34" t="str">
            <v>Investments Govt Securities</v>
          </cell>
        </row>
      </sheetData>
      <sheetData sheetId="4633">
        <row r="34">
          <cell r="A34" t="str">
            <v>Investments Govt Securities</v>
          </cell>
        </row>
      </sheetData>
      <sheetData sheetId="4634">
        <row r="34">
          <cell r="A34" t="str">
            <v>Investments Govt Securities</v>
          </cell>
        </row>
      </sheetData>
      <sheetData sheetId="4635">
        <row r="34">
          <cell r="A34" t="str">
            <v>Investments Govt Securities</v>
          </cell>
        </row>
      </sheetData>
      <sheetData sheetId="4636">
        <row r="34">
          <cell r="A34" t="str">
            <v>Investments Govt Securities</v>
          </cell>
        </row>
      </sheetData>
      <sheetData sheetId="4637">
        <row r="34">
          <cell r="A34" t="str">
            <v>Investments Govt Securities</v>
          </cell>
        </row>
      </sheetData>
      <sheetData sheetId="4638">
        <row r="34">
          <cell r="A34" t="str">
            <v>Investments Govt Securities</v>
          </cell>
        </row>
      </sheetData>
      <sheetData sheetId="4639">
        <row r="34">
          <cell r="A34" t="str">
            <v>Investments Govt Securities</v>
          </cell>
        </row>
      </sheetData>
      <sheetData sheetId="4640">
        <row r="34">
          <cell r="A34" t="str">
            <v>Investments Govt Securities</v>
          </cell>
        </row>
      </sheetData>
      <sheetData sheetId="4641">
        <row r="34">
          <cell r="A34" t="str">
            <v>Investments Govt Securities</v>
          </cell>
        </row>
      </sheetData>
      <sheetData sheetId="4642">
        <row r="34">
          <cell r="A34" t="str">
            <v>Investments Govt Securities</v>
          </cell>
        </row>
      </sheetData>
      <sheetData sheetId="4643">
        <row r="34">
          <cell r="A34" t="str">
            <v>Investments Govt Securities</v>
          </cell>
        </row>
      </sheetData>
      <sheetData sheetId="4644">
        <row r="34">
          <cell r="A34" t="str">
            <v>Investments Govt Securities</v>
          </cell>
        </row>
      </sheetData>
      <sheetData sheetId="4645">
        <row r="34">
          <cell r="A34" t="str">
            <v>Investments Govt Securities</v>
          </cell>
        </row>
      </sheetData>
      <sheetData sheetId="4646">
        <row r="34">
          <cell r="A34" t="str">
            <v>Investments Govt Securities</v>
          </cell>
        </row>
      </sheetData>
      <sheetData sheetId="4647">
        <row r="34">
          <cell r="A34" t="str">
            <v>Investments Govt Securities</v>
          </cell>
        </row>
      </sheetData>
      <sheetData sheetId="4648">
        <row r="34">
          <cell r="A34" t="str">
            <v>Investments Govt Securities</v>
          </cell>
        </row>
      </sheetData>
      <sheetData sheetId="4649">
        <row r="34">
          <cell r="A34" t="str">
            <v>Investments Govt Securities</v>
          </cell>
        </row>
      </sheetData>
      <sheetData sheetId="4650">
        <row r="34">
          <cell r="A34" t="str">
            <v>Investments Govt Securities</v>
          </cell>
        </row>
      </sheetData>
      <sheetData sheetId="4651">
        <row r="34">
          <cell r="A34" t="str">
            <v>Investments Govt Securities</v>
          </cell>
        </row>
      </sheetData>
      <sheetData sheetId="4652">
        <row r="34">
          <cell r="A34" t="str">
            <v>Investments Govt Securities</v>
          </cell>
        </row>
      </sheetData>
      <sheetData sheetId="4653">
        <row r="34">
          <cell r="A34" t="str">
            <v>Investments Govt Securities</v>
          </cell>
        </row>
      </sheetData>
      <sheetData sheetId="4654">
        <row r="34">
          <cell r="A34" t="str">
            <v>Investments Govt Securities</v>
          </cell>
        </row>
      </sheetData>
      <sheetData sheetId="4655">
        <row r="34">
          <cell r="A34" t="str">
            <v>Investments Govt Securities</v>
          </cell>
        </row>
      </sheetData>
      <sheetData sheetId="4656">
        <row r="34">
          <cell r="A34" t="str">
            <v>Investments Govt Securities</v>
          </cell>
        </row>
      </sheetData>
      <sheetData sheetId="4657">
        <row r="34">
          <cell r="A34" t="str">
            <v>Investments Govt Securities</v>
          </cell>
        </row>
      </sheetData>
      <sheetData sheetId="4658">
        <row r="34">
          <cell r="A34" t="str">
            <v>Investments Govt Securities</v>
          </cell>
        </row>
      </sheetData>
      <sheetData sheetId="4659">
        <row r="34">
          <cell r="A34" t="str">
            <v>Investments Govt Securities</v>
          </cell>
        </row>
      </sheetData>
      <sheetData sheetId="4660">
        <row r="34">
          <cell r="A34" t="str">
            <v>Investments Govt Securities</v>
          </cell>
        </row>
      </sheetData>
      <sheetData sheetId="4661">
        <row r="34">
          <cell r="A34" t="str">
            <v>Investments Govt Securities</v>
          </cell>
        </row>
      </sheetData>
      <sheetData sheetId="4662">
        <row r="34">
          <cell r="A34" t="str">
            <v>Investments Govt Securities</v>
          </cell>
        </row>
      </sheetData>
      <sheetData sheetId="4663">
        <row r="34">
          <cell r="A34" t="str">
            <v>Investments Govt Securities</v>
          </cell>
        </row>
      </sheetData>
      <sheetData sheetId="4664">
        <row r="34">
          <cell r="A34" t="str">
            <v>Investments Govt Securities</v>
          </cell>
        </row>
      </sheetData>
      <sheetData sheetId="4665">
        <row r="34">
          <cell r="A34" t="str">
            <v>Investments Govt Securities</v>
          </cell>
        </row>
      </sheetData>
      <sheetData sheetId="4666">
        <row r="34">
          <cell r="A34" t="str">
            <v>Investments Govt Securities</v>
          </cell>
        </row>
      </sheetData>
      <sheetData sheetId="4667">
        <row r="34">
          <cell r="A34" t="str">
            <v>Investments Govt Securities</v>
          </cell>
        </row>
      </sheetData>
      <sheetData sheetId="4668">
        <row r="34">
          <cell r="A34" t="str">
            <v>Investments Govt Securities</v>
          </cell>
        </row>
      </sheetData>
      <sheetData sheetId="4669">
        <row r="34">
          <cell r="A34" t="str">
            <v>Investments Govt Securities</v>
          </cell>
        </row>
      </sheetData>
      <sheetData sheetId="4670">
        <row r="34">
          <cell r="A34" t="str">
            <v>Investments Govt Securities</v>
          </cell>
        </row>
      </sheetData>
      <sheetData sheetId="4671">
        <row r="34">
          <cell r="A34" t="str">
            <v>Investments Govt Securities</v>
          </cell>
        </row>
      </sheetData>
      <sheetData sheetId="4672">
        <row r="34">
          <cell r="A34" t="str">
            <v>Investments Govt Securities</v>
          </cell>
        </row>
      </sheetData>
      <sheetData sheetId="4673">
        <row r="34">
          <cell r="A34" t="str">
            <v>Investments Govt Securities</v>
          </cell>
        </row>
      </sheetData>
      <sheetData sheetId="4674">
        <row r="34">
          <cell r="A34" t="str">
            <v>Investments Govt Securities</v>
          </cell>
        </row>
      </sheetData>
      <sheetData sheetId="4675">
        <row r="34">
          <cell r="A34" t="str">
            <v>Investments Govt Securities</v>
          </cell>
        </row>
      </sheetData>
      <sheetData sheetId="4676">
        <row r="34">
          <cell r="A34" t="str">
            <v>Investments Govt Securities</v>
          </cell>
        </row>
      </sheetData>
      <sheetData sheetId="4677">
        <row r="34">
          <cell r="A34" t="str">
            <v>Investments Govt Securities</v>
          </cell>
        </row>
      </sheetData>
      <sheetData sheetId="4678">
        <row r="34">
          <cell r="A34" t="str">
            <v>Investments Govt Securities</v>
          </cell>
        </row>
      </sheetData>
      <sheetData sheetId="4679">
        <row r="34">
          <cell r="A34" t="str">
            <v>Investments Govt Securities</v>
          </cell>
        </row>
      </sheetData>
      <sheetData sheetId="4680">
        <row r="34">
          <cell r="A34" t="str">
            <v>Investments Govt Securities</v>
          </cell>
        </row>
      </sheetData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>
        <row r="34">
          <cell r="A34" t="str">
            <v>Investments Govt Securities</v>
          </cell>
        </row>
      </sheetData>
      <sheetData sheetId="4723" refreshError="1"/>
      <sheetData sheetId="4724">
        <row r="34">
          <cell r="A34" t="str">
            <v>Investments Govt Securities</v>
          </cell>
        </row>
      </sheetData>
      <sheetData sheetId="4725" refreshError="1"/>
      <sheetData sheetId="4726">
        <row r="34">
          <cell r="A34" t="str">
            <v>Investments Govt Securities</v>
          </cell>
        </row>
      </sheetData>
      <sheetData sheetId="4727">
        <row r="34">
          <cell r="A34" t="str">
            <v>Investments Govt Securities</v>
          </cell>
        </row>
      </sheetData>
      <sheetData sheetId="4728">
        <row r="34">
          <cell r="A34" t="str">
            <v>Investments Govt Securities</v>
          </cell>
        </row>
      </sheetData>
      <sheetData sheetId="4729">
        <row r="34">
          <cell r="A34" t="str">
            <v>Investments Govt Securities</v>
          </cell>
        </row>
      </sheetData>
      <sheetData sheetId="4730">
        <row r="34">
          <cell r="A34" t="str">
            <v>Investments Govt Securities</v>
          </cell>
        </row>
      </sheetData>
      <sheetData sheetId="4731">
        <row r="34">
          <cell r="A34" t="str">
            <v>Investments Govt Securities</v>
          </cell>
        </row>
      </sheetData>
      <sheetData sheetId="4732">
        <row r="34">
          <cell r="A34" t="str">
            <v>Investments Govt Securities</v>
          </cell>
        </row>
      </sheetData>
      <sheetData sheetId="4733">
        <row r="34">
          <cell r="A34" t="str">
            <v>Investments Govt Securities</v>
          </cell>
        </row>
      </sheetData>
      <sheetData sheetId="4734">
        <row r="34">
          <cell r="A34" t="str">
            <v>Investments Govt Securities</v>
          </cell>
        </row>
      </sheetData>
      <sheetData sheetId="4735">
        <row r="34">
          <cell r="A34" t="str">
            <v>Investments Govt Securities</v>
          </cell>
        </row>
      </sheetData>
      <sheetData sheetId="4736">
        <row r="34">
          <cell r="A34" t="str">
            <v>Investments Govt Securities</v>
          </cell>
        </row>
      </sheetData>
      <sheetData sheetId="4737">
        <row r="34">
          <cell r="A34" t="str">
            <v>Investments Govt Securities</v>
          </cell>
        </row>
      </sheetData>
      <sheetData sheetId="4738">
        <row r="34">
          <cell r="A34" t="str">
            <v>Investments Govt Securities</v>
          </cell>
        </row>
      </sheetData>
      <sheetData sheetId="4739">
        <row r="34">
          <cell r="A34" t="str">
            <v>Investments Govt Securities</v>
          </cell>
        </row>
      </sheetData>
      <sheetData sheetId="4740">
        <row r="34">
          <cell r="A34" t="str">
            <v>Investments Govt Securities</v>
          </cell>
        </row>
      </sheetData>
      <sheetData sheetId="4741">
        <row r="34">
          <cell r="A34" t="str">
            <v>Investments Govt Securities</v>
          </cell>
        </row>
      </sheetData>
      <sheetData sheetId="4742">
        <row r="34">
          <cell r="A34" t="str">
            <v>Investments Govt Securities</v>
          </cell>
        </row>
      </sheetData>
      <sheetData sheetId="4743">
        <row r="34">
          <cell r="A34" t="str">
            <v>Investments Govt Securities</v>
          </cell>
        </row>
      </sheetData>
      <sheetData sheetId="4744">
        <row r="34">
          <cell r="A34" t="str">
            <v>Investments Govt Securities</v>
          </cell>
        </row>
      </sheetData>
      <sheetData sheetId="4745">
        <row r="34">
          <cell r="A34" t="str">
            <v>Investments Govt Securities</v>
          </cell>
        </row>
      </sheetData>
      <sheetData sheetId="4746">
        <row r="34">
          <cell r="A34" t="str">
            <v>Investments Govt Securities</v>
          </cell>
        </row>
      </sheetData>
      <sheetData sheetId="4747">
        <row r="34">
          <cell r="A34" t="str">
            <v>Investments Govt Securities</v>
          </cell>
        </row>
      </sheetData>
      <sheetData sheetId="4748">
        <row r="34">
          <cell r="A34" t="str">
            <v>Investments Govt Securities</v>
          </cell>
        </row>
      </sheetData>
      <sheetData sheetId="4749">
        <row r="34">
          <cell r="A34" t="str">
            <v>Investments Govt Securities</v>
          </cell>
        </row>
      </sheetData>
      <sheetData sheetId="4750">
        <row r="34">
          <cell r="A34" t="str">
            <v>Investments Govt Securities</v>
          </cell>
        </row>
      </sheetData>
      <sheetData sheetId="4751">
        <row r="34">
          <cell r="A34" t="str">
            <v>Investments Govt Securities</v>
          </cell>
        </row>
      </sheetData>
      <sheetData sheetId="4752">
        <row r="34">
          <cell r="A34" t="str">
            <v>Investments Govt Securities</v>
          </cell>
        </row>
      </sheetData>
      <sheetData sheetId="4753">
        <row r="34">
          <cell r="A34" t="str">
            <v>Investments Govt Securities</v>
          </cell>
        </row>
      </sheetData>
      <sheetData sheetId="4754">
        <row r="34">
          <cell r="A34" t="str">
            <v>Investments Govt Securities</v>
          </cell>
        </row>
      </sheetData>
      <sheetData sheetId="4755">
        <row r="34">
          <cell r="A34" t="str">
            <v>Investments Govt Securities</v>
          </cell>
        </row>
      </sheetData>
      <sheetData sheetId="4756">
        <row r="34">
          <cell r="A34" t="str">
            <v>Investments Govt Securities</v>
          </cell>
        </row>
      </sheetData>
      <sheetData sheetId="4757">
        <row r="34">
          <cell r="A34" t="str">
            <v>Investments Govt Securities</v>
          </cell>
        </row>
      </sheetData>
      <sheetData sheetId="4758">
        <row r="34">
          <cell r="A34" t="str">
            <v>Investments Govt Securities</v>
          </cell>
        </row>
      </sheetData>
      <sheetData sheetId="4759">
        <row r="34">
          <cell r="A34" t="str">
            <v>Investments Govt Securities</v>
          </cell>
        </row>
      </sheetData>
      <sheetData sheetId="4760">
        <row r="34">
          <cell r="A34" t="str">
            <v>Investments Govt Securities</v>
          </cell>
        </row>
      </sheetData>
      <sheetData sheetId="4761">
        <row r="34">
          <cell r="A34" t="str">
            <v>Investments Govt Securities</v>
          </cell>
        </row>
      </sheetData>
      <sheetData sheetId="4762">
        <row r="34">
          <cell r="A34" t="str">
            <v>Investments Govt Securities</v>
          </cell>
        </row>
      </sheetData>
      <sheetData sheetId="4763">
        <row r="34">
          <cell r="A34" t="str">
            <v>Investments Govt Securities</v>
          </cell>
        </row>
      </sheetData>
      <sheetData sheetId="4764">
        <row r="34">
          <cell r="A34" t="str">
            <v>Investments Govt Securities</v>
          </cell>
        </row>
      </sheetData>
      <sheetData sheetId="4765">
        <row r="34">
          <cell r="A34" t="str">
            <v>Investments Govt Securities</v>
          </cell>
        </row>
      </sheetData>
      <sheetData sheetId="4766">
        <row r="34">
          <cell r="A34" t="str">
            <v>Investments Govt Securities</v>
          </cell>
        </row>
      </sheetData>
      <sheetData sheetId="4767">
        <row r="34">
          <cell r="A34" t="str">
            <v>Investments Govt Securities</v>
          </cell>
        </row>
      </sheetData>
      <sheetData sheetId="4768">
        <row r="34">
          <cell r="A34" t="str">
            <v>Investments Govt Securities</v>
          </cell>
        </row>
      </sheetData>
      <sheetData sheetId="4769">
        <row r="34">
          <cell r="A34" t="str">
            <v>Investments Govt Securities</v>
          </cell>
        </row>
      </sheetData>
      <sheetData sheetId="4770">
        <row r="34">
          <cell r="A34" t="str">
            <v>Investments Govt Securities</v>
          </cell>
        </row>
      </sheetData>
      <sheetData sheetId="4771">
        <row r="34">
          <cell r="A34" t="str">
            <v>Investments Govt Securities</v>
          </cell>
        </row>
      </sheetData>
      <sheetData sheetId="4772">
        <row r="34">
          <cell r="A34" t="str">
            <v>Investments Govt Securities</v>
          </cell>
        </row>
      </sheetData>
      <sheetData sheetId="4773">
        <row r="34">
          <cell r="A34" t="str">
            <v>Investments Govt Securities</v>
          </cell>
        </row>
      </sheetData>
      <sheetData sheetId="4774">
        <row r="34">
          <cell r="A34" t="str">
            <v>Investments Govt Securities</v>
          </cell>
        </row>
      </sheetData>
      <sheetData sheetId="4775">
        <row r="34">
          <cell r="A34" t="str">
            <v>Investments Govt Securities</v>
          </cell>
        </row>
      </sheetData>
      <sheetData sheetId="4776">
        <row r="34">
          <cell r="A34" t="str">
            <v>Investments Govt Securities</v>
          </cell>
        </row>
      </sheetData>
      <sheetData sheetId="4777">
        <row r="34">
          <cell r="A34" t="str">
            <v>Investments Govt Securities</v>
          </cell>
        </row>
      </sheetData>
      <sheetData sheetId="4778">
        <row r="34">
          <cell r="A34" t="str">
            <v>Investments Govt Securities</v>
          </cell>
        </row>
      </sheetData>
      <sheetData sheetId="4779">
        <row r="34">
          <cell r="A34" t="str">
            <v>Investments Govt Securities</v>
          </cell>
        </row>
      </sheetData>
      <sheetData sheetId="4780">
        <row r="34">
          <cell r="A34" t="str">
            <v>Investments Govt Securities</v>
          </cell>
        </row>
      </sheetData>
      <sheetData sheetId="4781">
        <row r="34">
          <cell r="A34" t="str">
            <v>Investments Govt Securities</v>
          </cell>
        </row>
      </sheetData>
      <sheetData sheetId="4782">
        <row r="34">
          <cell r="A34" t="str">
            <v>Investments Govt Securities</v>
          </cell>
        </row>
      </sheetData>
      <sheetData sheetId="4783">
        <row r="34">
          <cell r="A34" t="str">
            <v>Investments Govt Securities</v>
          </cell>
        </row>
      </sheetData>
      <sheetData sheetId="4784">
        <row r="34">
          <cell r="A34" t="str">
            <v>Investments Govt Securities</v>
          </cell>
        </row>
      </sheetData>
      <sheetData sheetId="4785">
        <row r="34">
          <cell r="A34" t="str">
            <v>Investments Govt Securities</v>
          </cell>
        </row>
      </sheetData>
      <sheetData sheetId="4786">
        <row r="34">
          <cell r="A34" t="str">
            <v>Investments Govt Securities</v>
          </cell>
        </row>
      </sheetData>
      <sheetData sheetId="4787">
        <row r="34">
          <cell r="A34" t="str">
            <v>Investments Govt Securities</v>
          </cell>
        </row>
      </sheetData>
      <sheetData sheetId="4788">
        <row r="34">
          <cell r="A34" t="str">
            <v>Investments Govt Securities</v>
          </cell>
        </row>
      </sheetData>
      <sheetData sheetId="4789">
        <row r="34">
          <cell r="A34" t="str">
            <v>Investments Govt Securities</v>
          </cell>
        </row>
      </sheetData>
      <sheetData sheetId="4790">
        <row r="34">
          <cell r="A34" t="str">
            <v>Investments Govt Securities</v>
          </cell>
        </row>
      </sheetData>
      <sheetData sheetId="4791">
        <row r="34">
          <cell r="A34" t="str">
            <v>Investments Govt Securities</v>
          </cell>
        </row>
      </sheetData>
      <sheetData sheetId="4792">
        <row r="34">
          <cell r="A34" t="str">
            <v>Investments Govt Securities</v>
          </cell>
        </row>
      </sheetData>
      <sheetData sheetId="4793">
        <row r="34">
          <cell r="A34" t="str">
            <v>Investments Govt Securities</v>
          </cell>
        </row>
      </sheetData>
      <sheetData sheetId="4794">
        <row r="34">
          <cell r="A34" t="str">
            <v>Investments Govt Securities</v>
          </cell>
        </row>
      </sheetData>
      <sheetData sheetId="4795">
        <row r="34">
          <cell r="A34" t="str">
            <v>Investments Govt Securities</v>
          </cell>
        </row>
      </sheetData>
      <sheetData sheetId="4796">
        <row r="34">
          <cell r="A34" t="str">
            <v>Investments Govt Securities</v>
          </cell>
        </row>
      </sheetData>
      <sheetData sheetId="4797">
        <row r="34">
          <cell r="A34" t="str">
            <v>Investments Govt Securities</v>
          </cell>
        </row>
      </sheetData>
      <sheetData sheetId="4798">
        <row r="34">
          <cell r="A34" t="str">
            <v>Investments Govt Securities</v>
          </cell>
        </row>
      </sheetData>
      <sheetData sheetId="4799">
        <row r="34">
          <cell r="A34" t="str">
            <v>Investments Govt Securities</v>
          </cell>
        </row>
      </sheetData>
      <sheetData sheetId="4800">
        <row r="34">
          <cell r="A34" t="str">
            <v>Investments Govt Securities</v>
          </cell>
        </row>
      </sheetData>
      <sheetData sheetId="4801">
        <row r="34">
          <cell r="A34" t="str">
            <v>Investments Govt Securities</v>
          </cell>
        </row>
      </sheetData>
      <sheetData sheetId="4802">
        <row r="34">
          <cell r="A34" t="str">
            <v>Investments Govt Securities</v>
          </cell>
        </row>
      </sheetData>
      <sheetData sheetId="4803">
        <row r="34">
          <cell r="A34" t="str">
            <v>Investments Govt Securities</v>
          </cell>
        </row>
      </sheetData>
      <sheetData sheetId="4804">
        <row r="34">
          <cell r="A34" t="str">
            <v>Investments Govt Securities</v>
          </cell>
        </row>
      </sheetData>
      <sheetData sheetId="4805">
        <row r="34">
          <cell r="A34" t="str">
            <v>Investments Govt Securities</v>
          </cell>
        </row>
      </sheetData>
      <sheetData sheetId="4806">
        <row r="34">
          <cell r="A34" t="str">
            <v>Investments Govt Securities</v>
          </cell>
        </row>
      </sheetData>
      <sheetData sheetId="4807">
        <row r="34">
          <cell r="A34" t="str">
            <v>Investments Govt Securities</v>
          </cell>
        </row>
      </sheetData>
      <sheetData sheetId="4808">
        <row r="34">
          <cell r="A34" t="str">
            <v>Investments Govt Securities</v>
          </cell>
        </row>
      </sheetData>
      <sheetData sheetId="4809">
        <row r="34">
          <cell r="A34" t="str">
            <v>Investments Govt Securities</v>
          </cell>
        </row>
      </sheetData>
      <sheetData sheetId="4810">
        <row r="34">
          <cell r="A34" t="str">
            <v>Investments Govt Securities</v>
          </cell>
        </row>
      </sheetData>
      <sheetData sheetId="4811">
        <row r="34">
          <cell r="A34" t="str">
            <v>Investments Govt Securities</v>
          </cell>
        </row>
      </sheetData>
      <sheetData sheetId="4812">
        <row r="34">
          <cell r="A34" t="str">
            <v>Investments Govt Securities</v>
          </cell>
        </row>
      </sheetData>
      <sheetData sheetId="4813">
        <row r="34">
          <cell r="A34" t="str">
            <v>Investments Govt Securities</v>
          </cell>
        </row>
      </sheetData>
      <sheetData sheetId="4814">
        <row r="34">
          <cell r="A34" t="str">
            <v>Investments Govt Securities</v>
          </cell>
        </row>
      </sheetData>
      <sheetData sheetId="4815">
        <row r="34">
          <cell r="A34" t="str">
            <v>Investments Govt Securities</v>
          </cell>
        </row>
      </sheetData>
      <sheetData sheetId="4816">
        <row r="34">
          <cell r="A34" t="str">
            <v>Investments Govt Securities</v>
          </cell>
        </row>
      </sheetData>
      <sheetData sheetId="4817">
        <row r="34">
          <cell r="A34" t="str">
            <v>Investments Govt Securities</v>
          </cell>
        </row>
      </sheetData>
      <sheetData sheetId="4818">
        <row r="34">
          <cell r="A34" t="str">
            <v>Investments Govt Securities</v>
          </cell>
        </row>
      </sheetData>
      <sheetData sheetId="4819">
        <row r="34">
          <cell r="A34" t="str">
            <v>Investments Govt Securities</v>
          </cell>
        </row>
      </sheetData>
      <sheetData sheetId="4820">
        <row r="34">
          <cell r="A34" t="str">
            <v>Investments Govt Securities</v>
          </cell>
        </row>
      </sheetData>
      <sheetData sheetId="4821">
        <row r="34">
          <cell r="A34" t="str">
            <v>Investments Govt Securities</v>
          </cell>
        </row>
      </sheetData>
      <sheetData sheetId="4822">
        <row r="34">
          <cell r="A34" t="str">
            <v>Investments Govt Securities</v>
          </cell>
        </row>
      </sheetData>
      <sheetData sheetId="4823">
        <row r="34">
          <cell r="A34" t="str">
            <v>Investments Govt Securities</v>
          </cell>
        </row>
      </sheetData>
      <sheetData sheetId="4824">
        <row r="34">
          <cell r="A34" t="str">
            <v>Investments Govt Securities</v>
          </cell>
        </row>
      </sheetData>
      <sheetData sheetId="4825">
        <row r="34">
          <cell r="A34" t="str">
            <v>Investments Govt Securities</v>
          </cell>
        </row>
      </sheetData>
      <sheetData sheetId="4826">
        <row r="34">
          <cell r="A34" t="str">
            <v>Investments Govt Securities</v>
          </cell>
        </row>
      </sheetData>
      <sheetData sheetId="4827">
        <row r="34">
          <cell r="A34" t="str">
            <v>Investments Govt Securities</v>
          </cell>
        </row>
      </sheetData>
      <sheetData sheetId="4828">
        <row r="34">
          <cell r="A34" t="str">
            <v>Investments Govt Securities</v>
          </cell>
        </row>
      </sheetData>
      <sheetData sheetId="4829">
        <row r="34">
          <cell r="A34" t="str">
            <v>Investments Govt Securities</v>
          </cell>
        </row>
      </sheetData>
      <sheetData sheetId="4830">
        <row r="34">
          <cell r="A34" t="str">
            <v>Investments Govt Securities</v>
          </cell>
        </row>
      </sheetData>
      <sheetData sheetId="4831">
        <row r="34">
          <cell r="A34" t="str">
            <v>Investments Govt Securities</v>
          </cell>
        </row>
      </sheetData>
      <sheetData sheetId="4832">
        <row r="34">
          <cell r="A34" t="str">
            <v>Investments Govt Securities</v>
          </cell>
        </row>
      </sheetData>
      <sheetData sheetId="4833">
        <row r="34">
          <cell r="A34" t="str">
            <v>Investments Govt Securities</v>
          </cell>
        </row>
      </sheetData>
      <sheetData sheetId="4834">
        <row r="34">
          <cell r="A34" t="str">
            <v>Investments Govt Securities</v>
          </cell>
        </row>
      </sheetData>
      <sheetData sheetId="4835">
        <row r="34">
          <cell r="A34" t="str">
            <v>Investments Govt Securities</v>
          </cell>
        </row>
      </sheetData>
      <sheetData sheetId="4836">
        <row r="34">
          <cell r="A34" t="str">
            <v>Investments Govt Securities</v>
          </cell>
        </row>
      </sheetData>
      <sheetData sheetId="4837">
        <row r="34">
          <cell r="A34" t="str">
            <v>Investments Govt Securities</v>
          </cell>
        </row>
      </sheetData>
      <sheetData sheetId="4838">
        <row r="34">
          <cell r="A34" t="str">
            <v>Investments Govt Securities</v>
          </cell>
        </row>
      </sheetData>
      <sheetData sheetId="4839">
        <row r="34">
          <cell r="A34" t="str">
            <v>Investments Govt Securities</v>
          </cell>
        </row>
      </sheetData>
      <sheetData sheetId="4840">
        <row r="34">
          <cell r="A34" t="str">
            <v>Investments Govt Securities</v>
          </cell>
        </row>
      </sheetData>
      <sheetData sheetId="4841">
        <row r="34">
          <cell r="A34" t="str">
            <v>Investments Govt Securities</v>
          </cell>
        </row>
      </sheetData>
      <sheetData sheetId="4842">
        <row r="34">
          <cell r="A34" t="str">
            <v>Investments Govt Securities</v>
          </cell>
        </row>
      </sheetData>
      <sheetData sheetId="4843">
        <row r="34">
          <cell r="A34" t="str">
            <v>Investments Govt Securities</v>
          </cell>
        </row>
      </sheetData>
      <sheetData sheetId="4844">
        <row r="34">
          <cell r="A34" t="str">
            <v>Investments Govt Securities</v>
          </cell>
        </row>
      </sheetData>
      <sheetData sheetId="4845">
        <row r="34">
          <cell r="A34" t="str">
            <v>Investments Govt Securities</v>
          </cell>
        </row>
      </sheetData>
      <sheetData sheetId="4846">
        <row r="34">
          <cell r="A34" t="str">
            <v>Investments Govt Securities</v>
          </cell>
        </row>
      </sheetData>
      <sheetData sheetId="4847">
        <row r="34">
          <cell r="A34" t="str">
            <v>Investments Govt Securities</v>
          </cell>
        </row>
      </sheetData>
      <sheetData sheetId="4848">
        <row r="34">
          <cell r="A34" t="str">
            <v>Investments Govt Securities</v>
          </cell>
        </row>
      </sheetData>
      <sheetData sheetId="4849">
        <row r="34">
          <cell r="A34" t="str">
            <v>Investments Govt Securities</v>
          </cell>
        </row>
      </sheetData>
      <sheetData sheetId="4850">
        <row r="34">
          <cell r="A34" t="str">
            <v>Investments Govt Securities</v>
          </cell>
        </row>
      </sheetData>
      <sheetData sheetId="4851">
        <row r="34">
          <cell r="A34" t="str">
            <v>Investments Govt Securities</v>
          </cell>
        </row>
      </sheetData>
      <sheetData sheetId="4852">
        <row r="34">
          <cell r="A34" t="str">
            <v>Investments Govt Securities</v>
          </cell>
        </row>
      </sheetData>
      <sheetData sheetId="4853">
        <row r="34">
          <cell r="A34" t="str">
            <v>Investments Govt Securities</v>
          </cell>
        </row>
      </sheetData>
      <sheetData sheetId="4854">
        <row r="34">
          <cell r="A34" t="str">
            <v>Investments Govt Securities</v>
          </cell>
        </row>
      </sheetData>
      <sheetData sheetId="4855">
        <row r="34">
          <cell r="A34" t="str">
            <v>Investments Govt Securities</v>
          </cell>
        </row>
      </sheetData>
      <sheetData sheetId="4856">
        <row r="34">
          <cell r="A34" t="str">
            <v>Investments Govt Securities</v>
          </cell>
        </row>
      </sheetData>
      <sheetData sheetId="4857">
        <row r="34">
          <cell r="A34" t="str">
            <v>Investments Govt Securities</v>
          </cell>
        </row>
      </sheetData>
      <sheetData sheetId="4858">
        <row r="34">
          <cell r="A34" t="str">
            <v>Investments Govt Securities</v>
          </cell>
        </row>
      </sheetData>
      <sheetData sheetId="4859">
        <row r="34">
          <cell r="A34" t="str">
            <v>Investments Govt Securities</v>
          </cell>
        </row>
      </sheetData>
      <sheetData sheetId="4860">
        <row r="34">
          <cell r="A34" t="str">
            <v>Investments Govt Securities</v>
          </cell>
        </row>
      </sheetData>
      <sheetData sheetId="4861">
        <row r="34">
          <cell r="A34" t="str">
            <v>Investments Govt Securities</v>
          </cell>
        </row>
      </sheetData>
      <sheetData sheetId="4862">
        <row r="34">
          <cell r="A34" t="str">
            <v>Investments Govt Securities</v>
          </cell>
        </row>
      </sheetData>
      <sheetData sheetId="4863">
        <row r="34">
          <cell r="A34" t="str">
            <v>Investments Govt Securities</v>
          </cell>
        </row>
      </sheetData>
      <sheetData sheetId="4864">
        <row r="34">
          <cell r="A34" t="str">
            <v>Investments Govt Securities</v>
          </cell>
        </row>
      </sheetData>
      <sheetData sheetId="4865">
        <row r="34">
          <cell r="A34" t="str">
            <v>Investments Govt Securities</v>
          </cell>
        </row>
      </sheetData>
      <sheetData sheetId="4866">
        <row r="34">
          <cell r="A34" t="str">
            <v>Investments Govt Securities</v>
          </cell>
        </row>
      </sheetData>
      <sheetData sheetId="4867">
        <row r="34">
          <cell r="A34" t="str">
            <v>Investments Govt Securities</v>
          </cell>
        </row>
      </sheetData>
      <sheetData sheetId="4868">
        <row r="34">
          <cell r="A34" t="str">
            <v>Investments Govt Securities</v>
          </cell>
        </row>
      </sheetData>
      <sheetData sheetId="4869">
        <row r="34">
          <cell r="A34" t="str">
            <v>Investments Govt Securities</v>
          </cell>
        </row>
      </sheetData>
      <sheetData sheetId="4870">
        <row r="34">
          <cell r="A34" t="str">
            <v>Investments Govt Securities</v>
          </cell>
        </row>
      </sheetData>
      <sheetData sheetId="4871">
        <row r="34">
          <cell r="A34" t="str">
            <v>Investments Govt Securities</v>
          </cell>
        </row>
      </sheetData>
      <sheetData sheetId="4872">
        <row r="34">
          <cell r="A34" t="str">
            <v>Investments Govt Securities</v>
          </cell>
        </row>
      </sheetData>
      <sheetData sheetId="4873">
        <row r="34">
          <cell r="A34" t="str">
            <v>Investments Govt Securities</v>
          </cell>
        </row>
      </sheetData>
      <sheetData sheetId="4874">
        <row r="34">
          <cell r="A34" t="str">
            <v>Investments Govt Securities</v>
          </cell>
        </row>
      </sheetData>
      <sheetData sheetId="4875">
        <row r="34">
          <cell r="A34" t="str">
            <v>Investments Govt Securities</v>
          </cell>
        </row>
      </sheetData>
      <sheetData sheetId="4876">
        <row r="34">
          <cell r="A34" t="str">
            <v>Investments Govt Securities</v>
          </cell>
        </row>
      </sheetData>
      <sheetData sheetId="4877">
        <row r="34">
          <cell r="A34" t="str">
            <v>Investments Govt Securities</v>
          </cell>
        </row>
      </sheetData>
      <sheetData sheetId="4878">
        <row r="34">
          <cell r="A34" t="str">
            <v>Investments Govt Securities</v>
          </cell>
        </row>
      </sheetData>
      <sheetData sheetId="4879">
        <row r="34">
          <cell r="A34" t="str">
            <v>Investments Govt Securities</v>
          </cell>
        </row>
      </sheetData>
      <sheetData sheetId="4880">
        <row r="34">
          <cell r="A34" t="str">
            <v>Investments Govt Securities</v>
          </cell>
        </row>
      </sheetData>
      <sheetData sheetId="4881">
        <row r="34">
          <cell r="A34" t="str">
            <v>Investments Govt Securities</v>
          </cell>
        </row>
      </sheetData>
      <sheetData sheetId="4882">
        <row r="34">
          <cell r="A34" t="str">
            <v>Investments Govt Securities</v>
          </cell>
        </row>
      </sheetData>
      <sheetData sheetId="4883">
        <row r="34">
          <cell r="A34" t="str">
            <v>Investments Govt Securities</v>
          </cell>
        </row>
      </sheetData>
      <sheetData sheetId="4884">
        <row r="34">
          <cell r="A34" t="str">
            <v>Investments Govt Securities</v>
          </cell>
        </row>
      </sheetData>
      <sheetData sheetId="4885">
        <row r="34">
          <cell r="A34" t="str">
            <v>Investments Govt Securities</v>
          </cell>
        </row>
      </sheetData>
      <sheetData sheetId="4886">
        <row r="34">
          <cell r="A34" t="str">
            <v>Investments Govt Securities</v>
          </cell>
        </row>
      </sheetData>
      <sheetData sheetId="4887">
        <row r="34">
          <cell r="A34" t="str">
            <v>Investments Govt Securities</v>
          </cell>
        </row>
      </sheetData>
      <sheetData sheetId="4888">
        <row r="34">
          <cell r="A34" t="str">
            <v>Investments Govt Securities</v>
          </cell>
        </row>
      </sheetData>
      <sheetData sheetId="4889">
        <row r="34">
          <cell r="A34" t="str">
            <v>Investments Govt Securities</v>
          </cell>
        </row>
      </sheetData>
      <sheetData sheetId="4890">
        <row r="34">
          <cell r="A34" t="str">
            <v>Investments Govt Securities</v>
          </cell>
        </row>
      </sheetData>
      <sheetData sheetId="4891">
        <row r="34">
          <cell r="A34" t="str">
            <v>Investments Govt Securities</v>
          </cell>
        </row>
      </sheetData>
      <sheetData sheetId="4892">
        <row r="34">
          <cell r="A34" t="str">
            <v>Investments Govt Securities</v>
          </cell>
        </row>
      </sheetData>
      <sheetData sheetId="4893">
        <row r="34">
          <cell r="A34" t="str">
            <v>Investments Govt Securities</v>
          </cell>
        </row>
      </sheetData>
      <sheetData sheetId="4894">
        <row r="34">
          <cell r="A34" t="str">
            <v>Investments Govt Securities</v>
          </cell>
        </row>
      </sheetData>
      <sheetData sheetId="4895">
        <row r="34">
          <cell r="A34" t="str">
            <v>Investments Govt Securities</v>
          </cell>
        </row>
      </sheetData>
      <sheetData sheetId="4896">
        <row r="34">
          <cell r="A34" t="str">
            <v>Investments Govt Securities</v>
          </cell>
        </row>
      </sheetData>
      <sheetData sheetId="4897">
        <row r="34">
          <cell r="A34" t="str">
            <v>Investments Govt Securities</v>
          </cell>
        </row>
      </sheetData>
      <sheetData sheetId="4898">
        <row r="34">
          <cell r="A34" t="str">
            <v>Investments Govt Securities</v>
          </cell>
        </row>
      </sheetData>
      <sheetData sheetId="4899">
        <row r="34">
          <cell r="A34" t="str">
            <v>Investments Govt Securities</v>
          </cell>
        </row>
      </sheetData>
      <sheetData sheetId="4900">
        <row r="34">
          <cell r="A34" t="str">
            <v>Investments Govt Securities</v>
          </cell>
        </row>
      </sheetData>
      <sheetData sheetId="4901">
        <row r="34">
          <cell r="A34" t="str">
            <v>Investments Govt Securities</v>
          </cell>
        </row>
      </sheetData>
      <sheetData sheetId="4902">
        <row r="34">
          <cell r="A34" t="str">
            <v>Investments Govt Securities</v>
          </cell>
        </row>
      </sheetData>
      <sheetData sheetId="4903">
        <row r="34">
          <cell r="A34" t="str">
            <v>Investments Govt Securities</v>
          </cell>
        </row>
      </sheetData>
      <sheetData sheetId="4904">
        <row r="34">
          <cell r="A34" t="str">
            <v>Investments Govt Securities</v>
          </cell>
        </row>
      </sheetData>
      <sheetData sheetId="4905">
        <row r="34">
          <cell r="A34" t="str">
            <v>Investments Govt Securities</v>
          </cell>
        </row>
      </sheetData>
      <sheetData sheetId="4906">
        <row r="34">
          <cell r="A34" t="str">
            <v>Investments Govt Securities</v>
          </cell>
        </row>
      </sheetData>
      <sheetData sheetId="4907">
        <row r="34">
          <cell r="A34" t="str">
            <v>Investments Govt Securities</v>
          </cell>
        </row>
      </sheetData>
      <sheetData sheetId="4908">
        <row r="34">
          <cell r="A34" t="str">
            <v>Investments Govt Securities</v>
          </cell>
        </row>
      </sheetData>
      <sheetData sheetId="4909">
        <row r="34">
          <cell r="A34" t="str">
            <v>Investments Govt Securities</v>
          </cell>
        </row>
      </sheetData>
      <sheetData sheetId="4910">
        <row r="34">
          <cell r="A34" t="str">
            <v>Investments Govt Securities</v>
          </cell>
        </row>
      </sheetData>
      <sheetData sheetId="4911">
        <row r="34">
          <cell r="A34" t="str">
            <v>Investments Govt Securities</v>
          </cell>
        </row>
      </sheetData>
      <sheetData sheetId="4912">
        <row r="34">
          <cell r="A34" t="str">
            <v>Investments Govt Securities</v>
          </cell>
        </row>
      </sheetData>
      <sheetData sheetId="4913">
        <row r="34">
          <cell r="A34" t="str">
            <v>Investments Govt Securities</v>
          </cell>
        </row>
      </sheetData>
      <sheetData sheetId="4914">
        <row r="34">
          <cell r="A34" t="str">
            <v>Investments Govt Securities</v>
          </cell>
        </row>
      </sheetData>
      <sheetData sheetId="4915">
        <row r="34">
          <cell r="A34" t="str">
            <v>Investments Govt Securities</v>
          </cell>
        </row>
      </sheetData>
      <sheetData sheetId="4916">
        <row r="34">
          <cell r="A34" t="str">
            <v>Investments Govt Securities</v>
          </cell>
        </row>
      </sheetData>
      <sheetData sheetId="4917">
        <row r="34">
          <cell r="A34" t="str">
            <v>Investments Govt Securities</v>
          </cell>
        </row>
      </sheetData>
      <sheetData sheetId="4918">
        <row r="34">
          <cell r="A34" t="str">
            <v>Investments Govt Securities</v>
          </cell>
        </row>
      </sheetData>
      <sheetData sheetId="4919">
        <row r="34">
          <cell r="A34" t="str">
            <v>Investments Govt Securities</v>
          </cell>
        </row>
      </sheetData>
      <sheetData sheetId="4920">
        <row r="34">
          <cell r="A34" t="str">
            <v>Investments Govt Securities</v>
          </cell>
        </row>
      </sheetData>
      <sheetData sheetId="4921">
        <row r="34">
          <cell r="A34" t="str">
            <v>Investments Govt Securities</v>
          </cell>
        </row>
      </sheetData>
      <sheetData sheetId="4922">
        <row r="34">
          <cell r="A34" t="str">
            <v>Investments Govt Securities</v>
          </cell>
        </row>
      </sheetData>
      <sheetData sheetId="4923">
        <row r="34">
          <cell r="A34" t="str">
            <v>Investments Govt Securities</v>
          </cell>
        </row>
      </sheetData>
      <sheetData sheetId="4924">
        <row r="34">
          <cell r="A34" t="str">
            <v>Investments Govt Securities</v>
          </cell>
        </row>
      </sheetData>
      <sheetData sheetId="4925">
        <row r="34">
          <cell r="A34" t="str">
            <v>Investments Govt Securities</v>
          </cell>
        </row>
      </sheetData>
      <sheetData sheetId="4926">
        <row r="34">
          <cell r="A34" t="str">
            <v>Investments Govt Securities</v>
          </cell>
        </row>
      </sheetData>
      <sheetData sheetId="4927">
        <row r="34">
          <cell r="A34" t="str">
            <v>Investments Govt Securities</v>
          </cell>
        </row>
      </sheetData>
      <sheetData sheetId="4928">
        <row r="34">
          <cell r="A34" t="str">
            <v>Investments Govt Securities</v>
          </cell>
        </row>
      </sheetData>
      <sheetData sheetId="4929">
        <row r="34">
          <cell r="A34" t="str">
            <v>Investments Govt Securities</v>
          </cell>
        </row>
      </sheetData>
      <sheetData sheetId="4930">
        <row r="34">
          <cell r="A34" t="str">
            <v>Investments Govt Securities</v>
          </cell>
        </row>
      </sheetData>
      <sheetData sheetId="4931">
        <row r="34">
          <cell r="A34" t="str">
            <v>Investments Govt Securities</v>
          </cell>
        </row>
      </sheetData>
      <sheetData sheetId="4932">
        <row r="34">
          <cell r="A34" t="str">
            <v>Investments Govt Securities</v>
          </cell>
        </row>
      </sheetData>
      <sheetData sheetId="4933">
        <row r="34">
          <cell r="A34" t="str">
            <v>Investments Govt Securities</v>
          </cell>
        </row>
      </sheetData>
      <sheetData sheetId="4934">
        <row r="34">
          <cell r="A34" t="str">
            <v>Investments Govt Securities</v>
          </cell>
        </row>
      </sheetData>
      <sheetData sheetId="4935">
        <row r="34">
          <cell r="A34" t="str">
            <v>Investments Govt Securities</v>
          </cell>
        </row>
      </sheetData>
      <sheetData sheetId="4936">
        <row r="34">
          <cell r="A34" t="str">
            <v>Investments Govt Securities</v>
          </cell>
        </row>
      </sheetData>
      <sheetData sheetId="4937">
        <row r="34">
          <cell r="A34" t="str">
            <v>Investments Govt Securities</v>
          </cell>
        </row>
      </sheetData>
      <sheetData sheetId="4938">
        <row r="34">
          <cell r="A34" t="str">
            <v>Investments Govt Securities</v>
          </cell>
        </row>
      </sheetData>
      <sheetData sheetId="4939">
        <row r="34">
          <cell r="A34" t="str">
            <v>Investments Govt Securities</v>
          </cell>
        </row>
      </sheetData>
      <sheetData sheetId="4940">
        <row r="34">
          <cell r="A34" t="str">
            <v>Investments Govt Securities</v>
          </cell>
        </row>
      </sheetData>
      <sheetData sheetId="4941">
        <row r="34">
          <cell r="A34" t="str">
            <v>Investments Govt Securities</v>
          </cell>
        </row>
      </sheetData>
      <sheetData sheetId="4942">
        <row r="34">
          <cell r="A34" t="str">
            <v>Investments Govt Securities</v>
          </cell>
        </row>
      </sheetData>
      <sheetData sheetId="4943">
        <row r="34">
          <cell r="A34" t="str">
            <v>Investments Govt Securities</v>
          </cell>
        </row>
      </sheetData>
      <sheetData sheetId="4944">
        <row r="34">
          <cell r="A34" t="str">
            <v>Investments Govt Securities</v>
          </cell>
        </row>
      </sheetData>
      <sheetData sheetId="4945">
        <row r="34">
          <cell r="A34" t="str">
            <v>Investments Govt Securities</v>
          </cell>
        </row>
      </sheetData>
      <sheetData sheetId="4946">
        <row r="34">
          <cell r="A34" t="str">
            <v>Investments Govt Securities</v>
          </cell>
        </row>
      </sheetData>
      <sheetData sheetId="4947">
        <row r="34">
          <cell r="A34" t="str">
            <v>Investments Govt Securities</v>
          </cell>
        </row>
      </sheetData>
      <sheetData sheetId="4948">
        <row r="34">
          <cell r="A34" t="str">
            <v>Investments Govt Securities</v>
          </cell>
        </row>
      </sheetData>
      <sheetData sheetId="4949">
        <row r="34">
          <cell r="A34" t="str">
            <v>Investments Govt Securities</v>
          </cell>
        </row>
      </sheetData>
      <sheetData sheetId="4950">
        <row r="34">
          <cell r="A34" t="str">
            <v>Investments Govt Securities</v>
          </cell>
        </row>
      </sheetData>
      <sheetData sheetId="4951">
        <row r="34">
          <cell r="A34" t="str">
            <v>Investments Govt Securities</v>
          </cell>
        </row>
      </sheetData>
      <sheetData sheetId="4952">
        <row r="34">
          <cell r="A34" t="str">
            <v>Investments Govt Securities</v>
          </cell>
        </row>
      </sheetData>
      <sheetData sheetId="4953">
        <row r="34">
          <cell r="A34" t="str">
            <v>Investments Govt Securities</v>
          </cell>
        </row>
      </sheetData>
      <sheetData sheetId="4954">
        <row r="34">
          <cell r="A34" t="str">
            <v>Investments Govt Securities</v>
          </cell>
        </row>
      </sheetData>
      <sheetData sheetId="4955">
        <row r="34">
          <cell r="A34" t="str">
            <v>Investments Govt Securities</v>
          </cell>
        </row>
      </sheetData>
      <sheetData sheetId="4956">
        <row r="34">
          <cell r="A34" t="str">
            <v>Investments Govt Securities</v>
          </cell>
        </row>
      </sheetData>
      <sheetData sheetId="4957">
        <row r="34">
          <cell r="A34" t="str">
            <v>Investments Govt Securities</v>
          </cell>
        </row>
      </sheetData>
      <sheetData sheetId="4958">
        <row r="34">
          <cell r="A34" t="str">
            <v>Investments Govt Securities</v>
          </cell>
        </row>
      </sheetData>
      <sheetData sheetId="4959">
        <row r="34">
          <cell r="A34" t="str">
            <v>Investments Govt Securities</v>
          </cell>
        </row>
      </sheetData>
      <sheetData sheetId="4960">
        <row r="34">
          <cell r="A34" t="str">
            <v>Investments Govt Securities</v>
          </cell>
        </row>
      </sheetData>
      <sheetData sheetId="4961">
        <row r="34">
          <cell r="A34" t="str">
            <v>Investments Govt Securities</v>
          </cell>
        </row>
      </sheetData>
      <sheetData sheetId="4962">
        <row r="34">
          <cell r="A34" t="str">
            <v>Investments Govt Securities</v>
          </cell>
        </row>
      </sheetData>
      <sheetData sheetId="4963">
        <row r="34">
          <cell r="A34" t="str">
            <v>Investments Govt Securities</v>
          </cell>
        </row>
      </sheetData>
      <sheetData sheetId="4964">
        <row r="34">
          <cell r="A34" t="str">
            <v>Investments Govt Securities</v>
          </cell>
        </row>
      </sheetData>
      <sheetData sheetId="4965">
        <row r="34">
          <cell r="A34" t="str">
            <v>Investments Govt Securities</v>
          </cell>
        </row>
      </sheetData>
      <sheetData sheetId="4966">
        <row r="34">
          <cell r="A34" t="str">
            <v>Investments Govt Securities</v>
          </cell>
        </row>
      </sheetData>
      <sheetData sheetId="4967">
        <row r="34">
          <cell r="A34" t="str">
            <v>Investments Govt Securities</v>
          </cell>
        </row>
      </sheetData>
      <sheetData sheetId="4968">
        <row r="34">
          <cell r="A34" t="str">
            <v>Investments Govt Securities</v>
          </cell>
        </row>
      </sheetData>
      <sheetData sheetId="4969">
        <row r="34">
          <cell r="A34" t="str">
            <v>Investments Govt Securities</v>
          </cell>
        </row>
      </sheetData>
      <sheetData sheetId="4970">
        <row r="34">
          <cell r="A34" t="str">
            <v>Investments Govt Securities</v>
          </cell>
        </row>
      </sheetData>
      <sheetData sheetId="4971">
        <row r="34">
          <cell r="A34" t="str">
            <v>Investments Govt Securities</v>
          </cell>
        </row>
      </sheetData>
      <sheetData sheetId="4972">
        <row r="34">
          <cell r="A34" t="str">
            <v>Investments Govt Securities</v>
          </cell>
        </row>
      </sheetData>
      <sheetData sheetId="4973">
        <row r="34">
          <cell r="A34" t="str">
            <v>Investments Govt Securities</v>
          </cell>
        </row>
      </sheetData>
      <sheetData sheetId="4974">
        <row r="34">
          <cell r="A34" t="str">
            <v>Investments Govt Securities</v>
          </cell>
        </row>
      </sheetData>
      <sheetData sheetId="4975">
        <row r="34">
          <cell r="A34" t="str">
            <v>Investments Govt Securities</v>
          </cell>
        </row>
      </sheetData>
      <sheetData sheetId="4976">
        <row r="34">
          <cell r="A34" t="str">
            <v>Investments Govt Securities</v>
          </cell>
        </row>
      </sheetData>
      <sheetData sheetId="4977">
        <row r="34">
          <cell r="A34" t="str">
            <v>Investments Govt Securities</v>
          </cell>
        </row>
      </sheetData>
      <sheetData sheetId="4978">
        <row r="34">
          <cell r="A34" t="str">
            <v>Investments Govt Securities</v>
          </cell>
        </row>
      </sheetData>
      <sheetData sheetId="4979">
        <row r="34">
          <cell r="A34" t="str">
            <v>Investments Govt Securities</v>
          </cell>
        </row>
      </sheetData>
      <sheetData sheetId="4980">
        <row r="34">
          <cell r="A34" t="str">
            <v>Investments Govt Securities</v>
          </cell>
        </row>
      </sheetData>
      <sheetData sheetId="4981">
        <row r="34">
          <cell r="A34" t="str">
            <v>Investments Govt Securities</v>
          </cell>
        </row>
      </sheetData>
      <sheetData sheetId="4982">
        <row r="34">
          <cell r="A34" t="str">
            <v>Investments Govt Securities</v>
          </cell>
        </row>
      </sheetData>
      <sheetData sheetId="4983">
        <row r="34">
          <cell r="A34" t="str">
            <v>Investments Govt Securities</v>
          </cell>
        </row>
      </sheetData>
      <sheetData sheetId="4984">
        <row r="34">
          <cell r="A34" t="str">
            <v>Investments Govt Securities</v>
          </cell>
        </row>
      </sheetData>
      <sheetData sheetId="4985">
        <row r="34">
          <cell r="A34" t="str">
            <v>Investments Govt Securities</v>
          </cell>
        </row>
      </sheetData>
      <sheetData sheetId="4986">
        <row r="34">
          <cell r="A34" t="str">
            <v>Investments Govt Securities</v>
          </cell>
        </row>
      </sheetData>
      <sheetData sheetId="4987">
        <row r="34">
          <cell r="A34" t="str">
            <v>Investments Govt Securities</v>
          </cell>
        </row>
      </sheetData>
      <sheetData sheetId="4988">
        <row r="34">
          <cell r="A34" t="str">
            <v>Investments Govt Securities</v>
          </cell>
        </row>
      </sheetData>
      <sheetData sheetId="4989">
        <row r="34">
          <cell r="A34" t="str">
            <v>Investments Govt Securities</v>
          </cell>
        </row>
      </sheetData>
      <sheetData sheetId="4990">
        <row r="34">
          <cell r="A34" t="str">
            <v>Investments Govt Securities</v>
          </cell>
        </row>
      </sheetData>
      <sheetData sheetId="4991">
        <row r="34">
          <cell r="A34" t="str">
            <v>Investments Govt Securities</v>
          </cell>
        </row>
      </sheetData>
      <sheetData sheetId="4992">
        <row r="34">
          <cell r="A34" t="str">
            <v>Investments Govt Securities</v>
          </cell>
        </row>
      </sheetData>
      <sheetData sheetId="4993">
        <row r="34">
          <cell r="A34" t="str">
            <v>Investments Govt Securities</v>
          </cell>
        </row>
      </sheetData>
      <sheetData sheetId="4994">
        <row r="34">
          <cell r="A34" t="str">
            <v>Investments Govt Securities</v>
          </cell>
        </row>
      </sheetData>
      <sheetData sheetId="4995">
        <row r="34">
          <cell r="A34" t="str">
            <v>Investments Govt Securities</v>
          </cell>
        </row>
      </sheetData>
      <sheetData sheetId="4996">
        <row r="34">
          <cell r="A34" t="str">
            <v>Investments Govt Securities</v>
          </cell>
        </row>
      </sheetData>
      <sheetData sheetId="4997">
        <row r="34">
          <cell r="A34" t="str">
            <v>Investments Govt Securities</v>
          </cell>
        </row>
      </sheetData>
      <sheetData sheetId="4998">
        <row r="34">
          <cell r="A34" t="str">
            <v>Investments Govt Securities</v>
          </cell>
        </row>
      </sheetData>
      <sheetData sheetId="4999">
        <row r="34">
          <cell r="A34" t="str">
            <v>Investments Govt Securities</v>
          </cell>
        </row>
      </sheetData>
      <sheetData sheetId="5000">
        <row r="34">
          <cell r="A34" t="str">
            <v>Investments Govt Securities</v>
          </cell>
        </row>
      </sheetData>
      <sheetData sheetId="5001">
        <row r="34">
          <cell r="A34" t="str">
            <v>Investments Govt Securities</v>
          </cell>
        </row>
      </sheetData>
      <sheetData sheetId="5002">
        <row r="34">
          <cell r="A34" t="str">
            <v>Investments Govt Securities</v>
          </cell>
        </row>
      </sheetData>
      <sheetData sheetId="5003">
        <row r="34">
          <cell r="A34" t="str">
            <v>Investments Govt Securities</v>
          </cell>
        </row>
      </sheetData>
      <sheetData sheetId="5004">
        <row r="34">
          <cell r="A34" t="str">
            <v>Investments Govt Securities</v>
          </cell>
        </row>
      </sheetData>
      <sheetData sheetId="5005">
        <row r="34">
          <cell r="A34" t="str">
            <v>Investments Govt Securities</v>
          </cell>
        </row>
      </sheetData>
      <sheetData sheetId="5006">
        <row r="34">
          <cell r="A34" t="str">
            <v>Investments Govt Securities</v>
          </cell>
        </row>
      </sheetData>
      <sheetData sheetId="5007">
        <row r="34">
          <cell r="A34" t="str">
            <v>Investments Govt Securities</v>
          </cell>
        </row>
      </sheetData>
      <sheetData sheetId="5008">
        <row r="34">
          <cell r="A34" t="str">
            <v>Investments Govt Securities</v>
          </cell>
        </row>
      </sheetData>
      <sheetData sheetId="5009">
        <row r="34">
          <cell r="A34" t="str">
            <v>Investments Govt Securities</v>
          </cell>
        </row>
      </sheetData>
      <sheetData sheetId="5010">
        <row r="34">
          <cell r="A34" t="str">
            <v>Investments Govt Securities</v>
          </cell>
        </row>
      </sheetData>
      <sheetData sheetId="5011">
        <row r="34">
          <cell r="A34" t="str">
            <v>Investments Govt Securities</v>
          </cell>
        </row>
      </sheetData>
      <sheetData sheetId="5012">
        <row r="34">
          <cell r="A34" t="str">
            <v>Investments Govt Securities</v>
          </cell>
        </row>
      </sheetData>
      <sheetData sheetId="5013">
        <row r="34">
          <cell r="A34" t="str">
            <v>Investments Govt Securities</v>
          </cell>
        </row>
      </sheetData>
      <sheetData sheetId="5014">
        <row r="34">
          <cell r="A34" t="str">
            <v>Investments Govt Securities</v>
          </cell>
        </row>
      </sheetData>
      <sheetData sheetId="5015">
        <row r="34">
          <cell r="A34" t="str">
            <v>Investments Govt Securities</v>
          </cell>
        </row>
      </sheetData>
      <sheetData sheetId="5016">
        <row r="34">
          <cell r="A34" t="str">
            <v>Investments Govt Securities</v>
          </cell>
        </row>
      </sheetData>
      <sheetData sheetId="5017">
        <row r="34">
          <cell r="A34" t="str">
            <v>Investments Govt Securities</v>
          </cell>
        </row>
      </sheetData>
      <sheetData sheetId="5018">
        <row r="34">
          <cell r="A34" t="str">
            <v>Investments Govt Securities</v>
          </cell>
        </row>
      </sheetData>
      <sheetData sheetId="5019">
        <row r="34">
          <cell r="A34" t="str">
            <v>Investments Govt Securities</v>
          </cell>
        </row>
      </sheetData>
      <sheetData sheetId="5020">
        <row r="34">
          <cell r="A34" t="str">
            <v>Investments Govt Securities</v>
          </cell>
        </row>
      </sheetData>
      <sheetData sheetId="5021">
        <row r="34">
          <cell r="A34" t="str">
            <v>Investments Govt Securities</v>
          </cell>
        </row>
      </sheetData>
      <sheetData sheetId="5022">
        <row r="34">
          <cell r="A34" t="str">
            <v>Investments Govt Securities</v>
          </cell>
        </row>
      </sheetData>
      <sheetData sheetId="5023">
        <row r="34">
          <cell r="A34" t="str">
            <v>Investments Govt Securities</v>
          </cell>
        </row>
      </sheetData>
      <sheetData sheetId="5024">
        <row r="34">
          <cell r="A34" t="str">
            <v>Investments Govt Securities</v>
          </cell>
        </row>
      </sheetData>
      <sheetData sheetId="5025">
        <row r="34">
          <cell r="A34" t="str">
            <v>Investments Govt Securities</v>
          </cell>
        </row>
      </sheetData>
      <sheetData sheetId="5026">
        <row r="34">
          <cell r="A34" t="str">
            <v>Investments Govt Securities</v>
          </cell>
        </row>
      </sheetData>
      <sheetData sheetId="5027">
        <row r="34">
          <cell r="A34" t="str">
            <v>Investments Govt Securities</v>
          </cell>
        </row>
      </sheetData>
      <sheetData sheetId="5028">
        <row r="34">
          <cell r="A34" t="str">
            <v>Investments Govt Securities</v>
          </cell>
        </row>
      </sheetData>
      <sheetData sheetId="5029">
        <row r="34">
          <cell r="A34" t="str">
            <v>Investments Govt Securities</v>
          </cell>
        </row>
      </sheetData>
      <sheetData sheetId="5030">
        <row r="34">
          <cell r="A34" t="str">
            <v>Investments Govt Securities</v>
          </cell>
        </row>
      </sheetData>
      <sheetData sheetId="5031">
        <row r="34">
          <cell r="A34" t="str">
            <v>Investments Govt Securities</v>
          </cell>
        </row>
      </sheetData>
      <sheetData sheetId="5032">
        <row r="34">
          <cell r="A34" t="str">
            <v>Investments Govt Securities</v>
          </cell>
        </row>
      </sheetData>
      <sheetData sheetId="5033">
        <row r="34">
          <cell r="A34" t="str">
            <v>Investments Govt Securities</v>
          </cell>
        </row>
      </sheetData>
      <sheetData sheetId="5034">
        <row r="34">
          <cell r="A34" t="str">
            <v>Investments Govt Securities</v>
          </cell>
        </row>
      </sheetData>
      <sheetData sheetId="5035">
        <row r="34">
          <cell r="A34" t="str">
            <v>Investments Govt Securities</v>
          </cell>
        </row>
      </sheetData>
      <sheetData sheetId="5036">
        <row r="34">
          <cell r="A34" t="str">
            <v>Investments Govt Securities</v>
          </cell>
        </row>
      </sheetData>
      <sheetData sheetId="5037">
        <row r="34">
          <cell r="A34" t="str">
            <v>Investments Govt Securities</v>
          </cell>
        </row>
      </sheetData>
      <sheetData sheetId="5038">
        <row r="34">
          <cell r="A34" t="str">
            <v>Investments Govt Securities</v>
          </cell>
        </row>
      </sheetData>
      <sheetData sheetId="5039">
        <row r="34">
          <cell r="A34" t="str">
            <v>Investments Govt Securities</v>
          </cell>
        </row>
      </sheetData>
      <sheetData sheetId="5040">
        <row r="34">
          <cell r="A34" t="str">
            <v>Investments Govt Securities</v>
          </cell>
        </row>
      </sheetData>
      <sheetData sheetId="5041">
        <row r="34">
          <cell r="A34" t="str">
            <v>Investments Govt Securities</v>
          </cell>
        </row>
      </sheetData>
      <sheetData sheetId="5042">
        <row r="34">
          <cell r="A34" t="str">
            <v>Investments Govt Securities</v>
          </cell>
        </row>
      </sheetData>
      <sheetData sheetId="5043">
        <row r="34">
          <cell r="A34" t="str">
            <v>Investments Govt Securities</v>
          </cell>
        </row>
      </sheetData>
      <sheetData sheetId="5044">
        <row r="34">
          <cell r="A34" t="str">
            <v>Investments Govt Securities</v>
          </cell>
        </row>
      </sheetData>
      <sheetData sheetId="5045">
        <row r="34">
          <cell r="A34" t="str">
            <v>Investments Govt Securities</v>
          </cell>
        </row>
      </sheetData>
      <sheetData sheetId="5046">
        <row r="34">
          <cell r="A34" t="str">
            <v>Investments Govt Securities</v>
          </cell>
        </row>
      </sheetData>
      <sheetData sheetId="5047">
        <row r="34">
          <cell r="A34" t="str">
            <v>Investments Govt Securities</v>
          </cell>
        </row>
      </sheetData>
      <sheetData sheetId="5048">
        <row r="34">
          <cell r="A34" t="str">
            <v>Investments Govt Securities</v>
          </cell>
        </row>
      </sheetData>
      <sheetData sheetId="5049">
        <row r="34">
          <cell r="A34" t="str">
            <v>Investments Govt Securities</v>
          </cell>
        </row>
      </sheetData>
      <sheetData sheetId="5050">
        <row r="34">
          <cell r="A34" t="str">
            <v>Investments Govt Securities</v>
          </cell>
        </row>
      </sheetData>
      <sheetData sheetId="5051">
        <row r="34">
          <cell r="A34" t="str">
            <v>Investments Govt Securities</v>
          </cell>
        </row>
      </sheetData>
      <sheetData sheetId="5052">
        <row r="34">
          <cell r="A34" t="str">
            <v>Investments Govt Securities</v>
          </cell>
        </row>
      </sheetData>
      <sheetData sheetId="5053">
        <row r="34">
          <cell r="A34" t="str">
            <v>Investments Govt Securities</v>
          </cell>
        </row>
      </sheetData>
      <sheetData sheetId="5054">
        <row r="34">
          <cell r="A34" t="str">
            <v>Investments Govt Securities</v>
          </cell>
        </row>
      </sheetData>
      <sheetData sheetId="5055">
        <row r="34">
          <cell r="A34" t="str">
            <v>Investments Govt Securities</v>
          </cell>
        </row>
      </sheetData>
      <sheetData sheetId="5056">
        <row r="34">
          <cell r="A34" t="str">
            <v>Investments Govt Securities</v>
          </cell>
        </row>
      </sheetData>
      <sheetData sheetId="5057">
        <row r="34">
          <cell r="A34" t="str">
            <v>Investments Govt Securities</v>
          </cell>
        </row>
      </sheetData>
      <sheetData sheetId="5058">
        <row r="34">
          <cell r="A34" t="str">
            <v>Investments Govt Securities</v>
          </cell>
        </row>
      </sheetData>
      <sheetData sheetId="5059">
        <row r="34">
          <cell r="A34" t="str">
            <v>Investments Govt Securities</v>
          </cell>
        </row>
      </sheetData>
      <sheetData sheetId="5060">
        <row r="34">
          <cell r="A34" t="str">
            <v>Investments Govt Securities</v>
          </cell>
        </row>
      </sheetData>
      <sheetData sheetId="5061">
        <row r="34">
          <cell r="A34" t="str">
            <v>Investments Govt Securities</v>
          </cell>
        </row>
      </sheetData>
      <sheetData sheetId="5062">
        <row r="34">
          <cell r="A34" t="str">
            <v>Investments Govt Securities</v>
          </cell>
        </row>
      </sheetData>
      <sheetData sheetId="5063">
        <row r="34">
          <cell r="A34" t="str">
            <v>Investments Govt Securities</v>
          </cell>
        </row>
      </sheetData>
      <sheetData sheetId="5064">
        <row r="34">
          <cell r="A34" t="str">
            <v>Investments Govt Securities</v>
          </cell>
        </row>
      </sheetData>
      <sheetData sheetId="5065">
        <row r="34">
          <cell r="A34" t="str">
            <v>Investments Govt Securities</v>
          </cell>
        </row>
      </sheetData>
      <sheetData sheetId="5066">
        <row r="34">
          <cell r="A34" t="str">
            <v>Investments Govt Securities</v>
          </cell>
        </row>
      </sheetData>
      <sheetData sheetId="5067">
        <row r="34">
          <cell r="A34" t="str">
            <v>Investments Govt Securities</v>
          </cell>
        </row>
      </sheetData>
      <sheetData sheetId="5068">
        <row r="34">
          <cell r="A34" t="str">
            <v>Investments Govt Securities</v>
          </cell>
        </row>
      </sheetData>
      <sheetData sheetId="5069">
        <row r="34">
          <cell r="A34" t="str">
            <v>Investments Govt Securities</v>
          </cell>
        </row>
      </sheetData>
      <sheetData sheetId="5070">
        <row r="34">
          <cell r="A34" t="str">
            <v>Investments Govt Securities</v>
          </cell>
        </row>
      </sheetData>
      <sheetData sheetId="5071">
        <row r="34">
          <cell r="A34" t="str">
            <v>Investments Govt Securities</v>
          </cell>
        </row>
      </sheetData>
      <sheetData sheetId="5072">
        <row r="34">
          <cell r="A34" t="str">
            <v>Investments Govt Securities</v>
          </cell>
        </row>
      </sheetData>
      <sheetData sheetId="5073">
        <row r="34">
          <cell r="A34" t="str">
            <v>Investments Govt Securities</v>
          </cell>
        </row>
      </sheetData>
      <sheetData sheetId="5074">
        <row r="34">
          <cell r="A34" t="str">
            <v>Investments Govt Securities</v>
          </cell>
        </row>
      </sheetData>
      <sheetData sheetId="5075">
        <row r="34">
          <cell r="A34" t="str">
            <v>Investments Govt Securities</v>
          </cell>
        </row>
      </sheetData>
      <sheetData sheetId="5076">
        <row r="34">
          <cell r="A34" t="str">
            <v>Investments Govt Securities</v>
          </cell>
        </row>
      </sheetData>
      <sheetData sheetId="5077">
        <row r="34">
          <cell r="A34" t="str">
            <v>Investments Govt Securities</v>
          </cell>
        </row>
      </sheetData>
      <sheetData sheetId="5078">
        <row r="34">
          <cell r="A34" t="str">
            <v>Investments Govt Securities</v>
          </cell>
        </row>
      </sheetData>
      <sheetData sheetId="5079">
        <row r="34">
          <cell r="A34" t="str">
            <v>Investments Govt Securities</v>
          </cell>
        </row>
      </sheetData>
      <sheetData sheetId="5080">
        <row r="34">
          <cell r="A34" t="str">
            <v>Investments Govt Securities</v>
          </cell>
        </row>
      </sheetData>
      <sheetData sheetId="5081">
        <row r="34">
          <cell r="A34" t="str">
            <v>Investments Govt Securities</v>
          </cell>
        </row>
      </sheetData>
      <sheetData sheetId="5082">
        <row r="34">
          <cell r="A34" t="str">
            <v>Investments Govt Securities</v>
          </cell>
        </row>
      </sheetData>
      <sheetData sheetId="5083">
        <row r="34">
          <cell r="A34" t="str">
            <v>Investments Govt Securities</v>
          </cell>
        </row>
      </sheetData>
      <sheetData sheetId="5084">
        <row r="34">
          <cell r="A34" t="str">
            <v>Investments Govt Securities</v>
          </cell>
        </row>
      </sheetData>
      <sheetData sheetId="5085">
        <row r="34">
          <cell r="A34" t="str">
            <v>Investments Govt Securities</v>
          </cell>
        </row>
      </sheetData>
      <sheetData sheetId="5086">
        <row r="34">
          <cell r="A34" t="str">
            <v>Investments Govt Securities</v>
          </cell>
        </row>
      </sheetData>
      <sheetData sheetId="5087">
        <row r="34">
          <cell r="A34" t="str">
            <v>Investments Govt Securities</v>
          </cell>
        </row>
      </sheetData>
      <sheetData sheetId="5088">
        <row r="34">
          <cell r="A34" t="str">
            <v>Investments Govt Securities</v>
          </cell>
        </row>
      </sheetData>
      <sheetData sheetId="5089">
        <row r="34">
          <cell r="A34" t="str">
            <v>Investments Govt Securities</v>
          </cell>
        </row>
      </sheetData>
      <sheetData sheetId="5090">
        <row r="34">
          <cell r="A34" t="str">
            <v>Investments Govt Securities</v>
          </cell>
        </row>
      </sheetData>
      <sheetData sheetId="5091">
        <row r="34">
          <cell r="A34" t="str">
            <v>Investments Govt Securities</v>
          </cell>
        </row>
      </sheetData>
      <sheetData sheetId="5092">
        <row r="34">
          <cell r="A34" t="str">
            <v>Investments Govt Securities</v>
          </cell>
        </row>
      </sheetData>
      <sheetData sheetId="5093">
        <row r="34">
          <cell r="A34" t="str">
            <v>Investments Govt Securities</v>
          </cell>
        </row>
      </sheetData>
      <sheetData sheetId="5094">
        <row r="34">
          <cell r="A34" t="str">
            <v>Investments Govt Securities</v>
          </cell>
        </row>
      </sheetData>
      <sheetData sheetId="5095">
        <row r="34">
          <cell r="A34" t="str">
            <v>Investments Govt Securities</v>
          </cell>
        </row>
      </sheetData>
      <sheetData sheetId="5096">
        <row r="34">
          <cell r="A34" t="str">
            <v>Investments Govt Securities</v>
          </cell>
        </row>
      </sheetData>
      <sheetData sheetId="5097">
        <row r="34">
          <cell r="A34" t="str">
            <v>Investments Govt Securities</v>
          </cell>
        </row>
      </sheetData>
      <sheetData sheetId="5098">
        <row r="34">
          <cell r="A34" t="str">
            <v>Investments Govt Securities</v>
          </cell>
        </row>
      </sheetData>
      <sheetData sheetId="5099">
        <row r="34">
          <cell r="A34" t="str">
            <v>Investments Govt Securities</v>
          </cell>
        </row>
      </sheetData>
      <sheetData sheetId="5100">
        <row r="34">
          <cell r="A34" t="str">
            <v>Investments Govt Securities</v>
          </cell>
        </row>
      </sheetData>
      <sheetData sheetId="5101">
        <row r="34">
          <cell r="A34" t="str">
            <v>Investments Govt Securities</v>
          </cell>
        </row>
      </sheetData>
      <sheetData sheetId="5102">
        <row r="34">
          <cell r="A34" t="str">
            <v>Investments Govt Securities</v>
          </cell>
        </row>
      </sheetData>
      <sheetData sheetId="5103">
        <row r="34">
          <cell r="A34" t="str">
            <v>Investments Govt Securities</v>
          </cell>
        </row>
      </sheetData>
      <sheetData sheetId="5104">
        <row r="34">
          <cell r="A34" t="str">
            <v>Investments Govt Securities</v>
          </cell>
        </row>
      </sheetData>
      <sheetData sheetId="5105">
        <row r="34">
          <cell r="A34" t="str">
            <v>Investments Govt Securities</v>
          </cell>
        </row>
      </sheetData>
      <sheetData sheetId="5106">
        <row r="34">
          <cell r="A34" t="str">
            <v>Investments Govt Securities</v>
          </cell>
        </row>
      </sheetData>
      <sheetData sheetId="5107">
        <row r="34">
          <cell r="A34" t="str">
            <v>Investments Govt Securities</v>
          </cell>
        </row>
      </sheetData>
      <sheetData sheetId="5108">
        <row r="34">
          <cell r="A34" t="str">
            <v>Investments Govt Securities</v>
          </cell>
        </row>
      </sheetData>
      <sheetData sheetId="5109">
        <row r="34">
          <cell r="A34" t="str">
            <v>Investments Govt Securities</v>
          </cell>
        </row>
      </sheetData>
      <sheetData sheetId="5110">
        <row r="34">
          <cell r="A34" t="str">
            <v>Investments Govt Securities</v>
          </cell>
        </row>
      </sheetData>
      <sheetData sheetId="5111">
        <row r="34">
          <cell r="A34" t="str">
            <v>Investments Govt Securities</v>
          </cell>
        </row>
      </sheetData>
      <sheetData sheetId="5112">
        <row r="34">
          <cell r="A34" t="str">
            <v>Investments Govt Securities</v>
          </cell>
        </row>
      </sheetData>
      <sheetData sheetId="5113">
        <row r="34">
          <cell r="A34" t="str">
            <v>Investments Govt Securities</v>
          </cell>
        </row>
      </sheetData>
      <sheetData sheetId="5114">
        <row r="34">
          <cell r="A34" t="str">
            <v>Investments Govt Securities</v>
          </cell>
        </row>
      </sheetData>
      <sheetData sheetId="5115">
        <row r="34">
          <cell r="A34" t="str">
            <v>Investments Govt Securities</v>
          </cell>
        </row>
      </sheetData>
      <sheetData sheetId="5116">
        <row r="34">
          <cell r="A34" t="str">
            <v>Investments Govt Securities</v>
          </cell>
        </row>
      </sheetData>
      <sheetData sheetId="5117">
        <row r="34">
          <cell r="A34" t="str">
            <v>Investments Govt Securities</v>
          </cell>
        </row>
      </sheetData>
      <sheetData sheetId="5118">
        <row r="34">
          <cell r="A34" t="str">
            <v>Investments Govt Securities</v>
          </cell>
        </row>
      </sheetData>
      <sheetData sheetId="5119">
        <row r="34">
          <cell r="A34" t="str">
            <v>Investments Govt Securities</v>
          </cell>
        </row>
      </sheetData>
      <sheetData sheetId="5120">
        <row r="34">
          <cell r="A34" t="str">
            <v>Investments Govt Securities</v>
          </cell>
        </row>
      </sheetData>
      <sheetData sheetId="5121">
        <row r="34">
          <cell r="A34" t="str">
            <v>Investments Govt Securities</v>
          </cell>
        </row>
      </sheetData>
      <sheetData sheetId="5122">
        <row r="34">
          <cell r="A34" t="str">
            <v>Investments Govt Securities</v>
          </cell>
        </row>
      </sheetData>
      <sheetData sheetId="5123">
        <row r="34">
          <cell r="A34" t="str">
            <v>Investments Govt Securities</v>
          </cell>
        </row>
      </sheetData>
      <sheetData sheetId="5124">
        <row r="34">
          <cell r="A34" t="str">
            <v>Investments Govt Securities</v>
          </cell>
        </row>
      </sheetData>
      <sheetData sheetId="5125">
        <row r="34">
          <cell r="A34" t="str">
            <v>Investments Govt Securities</v>
          </cell>
        </row>
      </sheetData>
      <sheetData sheetId="5126">
        <row r="34">
          <cell r="A34" t="str">
            <v>Investments Govt Securities</v>
          </cell>
        </row>
      </sheetData>
      <sheetData sheetId="5127">
        <row r="34">
          <cell r="A34" t="str">
            <v>Investments Govt Securities</v>
          </cell>
        </row>
      </sheetData>
      <sheetData sheetId="5128">
        <row r="34">
          <cell r="A34" t="str">
            <v>Investments Govt Securities</v>
          </cell>
        </row>
      </sheetData>
      <sheetData sheetId="5129">
        <row r="34">
          <cell r="A34" t="str">
            <v>Investments Govt Securities</v>
          </cell>
        </row>
      </sheetData>
      <sheetData sheetId="5130">
        <row r="34">
          <cell r="A34" t="str">
            <v>Investments Govt Securities</v>
          </cell>
        </row>
      </sheetData>
      <sheetData sheetId="5131">
        <row r="34">
          <cell r="A34" t="str">
            <v>Investments Govt Securities</v>
          </cell>
        </row>
      </sheetData>
      <sheetData sheetId="5132">
        <row r="34">
          <cell r="A34" t="str">
            <v>Investments Govt Securities</v>
          </cell>
        </row>
      </sheetData>
      <sheetData sheetId="5133">
        <row r="34">
          <cell r="A34" t="str">
            <v>Investments Govt Securities</v>
          </cell>
        </row>
      </sheetData>
      <sheetData sheetId="5134">
        <row r="34">
          <cell r="A34" t="str">
            <v>Investments Govt Securities</v>
          </cell>
        </row>
      </sheetData>
      <sheetData sheetId="5135">
        <row r="34">
          <cell r="A34" t="str">
            <v>Investments Govt Securities</v>
          </cell>
        </row>
      </sheetData>
      <sheetData sheetId="5136">
        <row r="34">
          <cell r="A34" t="str">
            <v>Investments Govt Securities</v>
          </cell>
        </row>
      </sheetData>
      <sheetData sheetId="5137">
        <row r="34">
          <cell r="A34" t="str">
            <v>Investments Govt Securities</v>
          </cell>
        </row>
      </sheetData>
      <sheetData sheetId="5138">
        <row r="34">
          <cell r="A34" t="str">
            <v>Investments Govt Securities</v>
          </cell>
        </row>
      </sheetData>
      <sheetData sheetId="5139">
        <row r="34">
          <cell r="A34" t="str">
            <v>Investments Govt Securities</v>
          </cell>
        </row>
      </sheetData>
      <sheetData sheetId="5140">
        <row r="34">
          <cell r="A34" t="str">
            <v>Investments Govt Securities</v>
          </cell>
        </row>
      </sheetData>
      <sheetData sheetId="5141">
        <row r="34">
          <cell r="A34" t="str">
            <v>Investments Govt Securities</v>
          </cell>
        </row>
      </sheetData>
      <sheetData sheetId="5142">
        <row r="34">
          <cell r="A34" t="str">
            <v>Investments Govt Securities</v>
          </cell>
        </row>
      </sheetData>
      <sheetData sheetId="5143">
        <row r="34">
          <cell r="A34" t="str">
            <v>Investments Govt Securities</v>
          </cell>
        </row>
      </sheetData>
      <sheetData sheetId="5144">
        <row r="34">
          <cell r="A34" t="str">
            <v>Investments Govt Securities</v>
          </cell>
        </row>
      </sheetData>
      <sheetData sheetId="5145">
        <row r="34">
          <cell r="A34" t="str">
            <v>Investments Govt Securities</v>
          </cell>
        </row>
      </sheetData>
      <sheetData sheetId="5146">
        <row r="34">
          <cell r="A34" t="str">
            <v>Investments Govt Securities</v>
          </cell>
        </row>
      </sheetData>
      <sheetData sheetId="5147">
        <row r="34">
          <cell r="A34" t="str">
            <v>Investments Govt Securities</v>
          </cell>
        </row>
      </sheetData>
      <sheetData sheetId="5148">
        <row r="34">
          <cell r="A34" t="str">
            <v>Investments Govt Securities</v>
          </cell>
        </row>
      </sheetData>
      <sheetData sheetId="5149">
        <row r="34">
          <cell r="A34" t="str">
            <v>Investments Govt Securities</v>
          </cell>
        </row>
      </sheetData>
      <sheetData sheetId="5150">
        <row r="34">
          <cell r="A34" t="str">
            <v>Investments Govt Securities</v>
          </cell>
        </row>
      </sheetData>
      <sheetData sheetId="5151">
        <row r="34">
          <cell r="A34" t="str">
            <v>Investments Govt Securities</v>
          </cell>
        </row>
      </sheetData>
      <sheetData sheetId="5152">
        <row r="34">
          <cell r="A34" t="str">
            <v>Investments Govt Securities</v>
          </cell>
        </row>
      </sheetData>
      <sheetData sheetId="5153">
        <row r="34">
          <cell r="A34" t="str">
            <v>Investments Govt Securities</v>
          </cell>
        </row>
      </sheetData>
      <sheetData sheetId="5154">
        <row r="34">
          <cell r="A34" t="str">
            <v>Investments Govt Securities</v>
          </cell>
        </row>
      </sheetData>
      <sheetData sheetId="5155">
        <row r="34">
          <cell r="A34" t="str">
            <v>Investments Govt Securities</v>
          </cell>
        </row>
      </sheetData>
      <sheetData sheetId="5156">
        <row r="34">
          <cell r="A34" t="str">
            <v>Investments Govt Securities</v>
          </cell>
        </row>
      </sheetData>
      <sheetData sheetId="5157">
        <row r="34">
          <cell r="A34" t="str">
            <v>Investments Govt Securities</v>
          </cell>
        </row>
      </sheetData>
      <sheetData sheetId="5158">
        <row r="34">
          <cell r="A34" t="str">
            <v>Investments Govt Securities</v>
          </cell>
        </row>
      </sheetData>
      <sheetData sheetId="5159">
        <row r="34">
          <cell r="A34" t="str">
            <v>Investments Govt Securities</v>
          </cell>
        </row>
      </sheetData>
      <sheetData sheetId="5160">
        <row r="34">
          <cell r="A34" t="str">
            <v>Investments Govt Securities</v>
          </cell>
        </row>
      </sheetData>
      <sheetData sheetId="5161">
        <row r="34">
          <cell r="A34" t="str">
            <v>Investments Govt Securities</v>
          </cell>
        </row>
      </sheetData>
      <sheetData sheetId="5162">
        <row r="34">
          <cell r="A34" t="str">
            <v>Investments Govt Securities</v>
          </cell>
        </row>
      </sheetData>
      <sheetData sheetId="5163">
        <row r="34">
          <cell r="A34" t="str">
            <v>Investments Govt Securities</v>
          </cell>
        </row>
      </sheetData>
      <sheetData sheetId="5164">
        <row r="34">
          <cell r="A34" t="str">
            <v>Investments Govt Securities</v>
          </cell>
        </row>
      </sheetData>
      <sheetData sheetId="5165">
        <row r="34">
          <cell r="A34" t="str">
            <v>Investments Govt Securities</v>
          </cell>
        </row>
      </sheetData>
      <sheetData sheetId="5166">
        <row r="34">
          <cell r="A34" t="str">
            <v>Investments Govt Securities</v>
          </cell>
        </row>
      </sheetData>
      <sheetData sheetId="5167">
        <row r="34">
          <cell r="A34" t="str">
            <v>Investments Govt Securities</v>
          </cell>
        </row>
      </sheetData>
      <sheetData sheetId="5168">
        <row r="34">
          <cell r="A34" t="str">
            <v>Investments Govt Securities</v>
          </cell>
        </row>
      </sheetData>
      <sheetData sheetId="5169">
        <row r="34">
          <cell r="A34" t="str">
            <v>Investments Govt Securities</v>
          </cell>
        </row>
      </sheetData>
      <sheetData sheetId="5170">
        <row r="34">
          <cell r="A34" t="str">
            <v>Investments Govt Securities</v>
          </cell>
        </row>
      </sheetData>
      <sheetData sheetId="5171">
        <row r="34">
          <cell r="A34" t="str">
            <v>Investments Govt Securities</v>
          </cell>
        </row>
      </sheetData>
      <sheetData sheetId="5172">
        <row r="34">
          <cell r="A34" t="str">
            <v>Investments Govt Securities</v>
          </cell>
        </row>
      </sheetData>
      <sheetData sheetId="5173">
        <row r="34">
          <cell r="A34" t="str">
            <v>Investments Govt Securities</v>
          </cell>
        </row>
      </sheetData>
      <sheetData sheetId="5174">
        <row r="34">
          <cell r="A34" t="str">
            <v>Investments Govt Securities</v>
          </cell>
        </row>
      </sheetData>
      <sheetData sheetId="5175">
        <row r="34">
          <cell r="A34" t="str">
            <v>Investments Govt Securities</v>
          </cell>
        </row>
      </sheetData>
      <sheetData sheetId="5176">
        <row r="34">
          <cell r="A34" t="str">
            <v>Investments Govt Securities</v>
          </cell>
        </row>
      </sheetData>
      <sheetData sheetId="5177">
        <row r="34">
          <cell r="A34" t="str">
            <v>Investments Govt Securities</v>
          </cell>
        </row>
      </sheetData>
      <sheetData sheetId="5178">
        <row r="34">
          <cell r="A34" t="str">
            <v>Investments Govt Securities</v>
          </cell>
        </row>
      </sheetData>
      <sheetData sheetId="5179">
        <row r="34">
          <cell r="A34" t="str">
            <v>Investments Govt Securities</v>
          </cell>
        </row>
      </sheetData>
      <sheetData sheetId="5180">
        <row r="34">
          <cell r="A34" t="str">
            <v>Investments Govt Securities</v>
          </cell>
        </row>
      </sheetData>
      <sheetData sheetId="5181">
        <row r="34">
          <cell r="A34" t="str">
            <v>Investments Govt Securities</v>
          </cell>
        </row>
      </sheetData>
      <sheetData sheetId="5182">
        <row r="34">
          <cell r="A34" t="str">
            <v>Investments Govt Securities</v>
          </cell>
        </row>
      </sheetData>
      <sheetData sheetId="5183">
        <row r="34">
          <cell r="A34" t="str">
            <v>Investments Govt Securities</v>
          </cell>
        </row>
      </sheetData>
      <sheetData sheetId="5184">
        <row r="34">
          <cell r="A34" t="str">
            <v>Investments Govt Securities</v>
          </cell>
        </row>
      </sheetData>
      <sheetData sheetId="5185">
        <row r="34">
          <cell r="A34" t="str">
            <v>Investments Govt Securities</v>
          </cell>
        </row>
      </sheetData>
      <sheetData sheetId="5186">
        <row r="34">
          <cell r="A34" t="str">
            <v>Investments Govt Securities</v>
          </cell>
        </row>
      </sheetData>
      <sheetData sheetId="5187">
        <row r="34">
          <cell r="A34" t="str">
            <v>Investments Govt Securities</v>
          </cell>
        </row>
      </sheetData>
      <sheetData sheetId="5188">
        <row r="34">
          <cell r="A34" t="str">
            <v>Investments Govt Securities</v>
          </cell>
        </row>
      </sheetData>
      <sheetData sheetId="5189">
        <row r="34">
          <cell r="A34" t="str">
            <v>Investments Govt Securities</v>
          </cell>
        </row>
      </sheetData>
      <sheetData sheetId="5190">
        <row r="34">
          <cell r="A34" t="str">
            <v>Investments Govt Securities</v>
          </cell>
        </row>
      </sheetData>
      <sheetData sheetId="5191">
        <row r="34">
          <cell r="A34" t="str">
            <v>Investments Govt Securities</v>
          </cell>
        </row>
      </sheetData>
      <sheetData sheetId="5192">
        <row r="34">
          <cell r="A34" t="str">
            <v>Investments Govt Securities</v>
          </cell>
        </row>
      </sheetData>
      <sheetData sheetId="5193">
        <row r="34">
          <cell r="A34" t="str">
            <v>Investments Govt Securities</v>
          </cell>
        </row>
      </sheetData>
      <sheetData sheetId="5194">
        <row r="34">
          <cell r="A34" t="str">
            <v>Investments Govt Securities</v>
          </cell>
        </row>
      </sheetData>
      <sheetData sheetId="5195">
        <row r="34">
          <cell r="A34" t="str">
            <v>Investments Govt Securities</v>
          </cell>
        </row>
      </sheetData>
      <sheetData sheetId="5196">
        <row r="34">
          <cell r="A34" t="str">
            <v>Investments Govt Securities</v>
          </cell>
        </row>
      </sheetData>
      <sheetData sheetId="5197">
        <row r="34">
          <cell r="A34" t="str">
            <v>Investments Govt Securities</v>
          </cell>
        </row>
      </sheetData>
      <sheetData sheetId="5198">
        <row r="34">
          <cell r="A34" t="str">
            <v>Investments Govt Securities</v>
          </cell>
        </row>
      </sheetData>
      <sheetData sheetId="5199">
        <row r="34">
          <cell r="A34" t="str">
            <v>Investments Govt Securities</v>
          </cell>
        </row>
      </sheetData>
      <sheetData sheetId="5200">
        <row r="34">
          <cell r="A34" t="str">
            <v>Investments Govt Securities</v>
          </cell>
        </row>
      </sheetData>
      <sheetData sheetId="5201">
        <row r="34">
          <cell r="A34" t="str">
            <v>Investments Govt Securities</v>
          </cell>
        </row>
      </sheetData>
      <sheetData sheetId="5202">
        <row r="34">
          <cell r="A34" t="str">
            <v>Investments Govt Securities</v>
          </cell>
        </row>
      </sheetData>
      <sheetData sheetId="5203">
        <row r="34">
          <cell r="A34" t="str">
            <v>Investments Govt Securities</v>
          </cell>
        </row>
      </sheetData>
      <sheetData sheetId="5204">
        <row r="34">
          <cell r="A34" t="str">
            <v>Investments Govt Securities</v>
          </cell>
        </row>
      </sheetData>
      <sheetData sheetId="5205">
        <row r="34">
          <cell r="A34" t="str">
            <v>Investments Govt Securities</v>
          </cell>
        </row>
      </sheetData>
      <sheetData sheetId="5206">
        <row r="34">
          <cell r="A34" t="str">
            <v>Investments Govt Securities</v>
          </cell>
        </row>
      </sheetData>
      <sheetData sheetId="5207">
        <row r="34">
          <cell r="A34" t="str">
            <v>Investments Govt Securities</v>
          </cell>
        </row>
      </sheetData>
      <sheetData sheetId="5208">
        <row r="34">
          <cell r="A34" t="str">
            <v>Investments Govt Securities</v>
          </cell>
        </row>
      </sheetData>
      <sheetData sheetId="5209">
        <row r="34">
          <cell r="A34" t="str">
            <v>Investments Govt Securities</v>
          </cell>
        </row>
      </sheetData>
      <sheetData sheetId="5210">
        <row r="34">
          <cell r="A34" t="str">
            <v>Investments Govt Securities</v>
          </cell>
        </row>
      </sheetData>
      <sheetData sheetId="5211">
        <row r="34">
          <cell r="A34" t="str">
            <v>Investments Govt Securities</v>
          </cell>
        </row>
      </sheetData>
      <sheetData sheetId="5212">
        <row r="34">
          <cell r="A34" t="str">
            <v>Investments Govt Securities</v>
          </cell>
        </row>
      </sheetData>
      <sheetData sheetId="5213">
        <row r="34">
          <cell r="A34" t="str">
            <v>Investments Govt Securities</v>
          </cell>
        </row>
      </sheetData>
      <sheetData sheetId="5214">
        <row r="34">
          <cell r="A34" t="str">
            <v>Investments Govt Securities</v>
          </cell>
        </row>
      </sheetData>
      <sheetData sheetId="5215">
        <row r="34">
          <cell r="A34" t="str">
            <v>Investments Govt Securities</v>
          </cell>
        </row>
      </sheetData>
      <sheetData sheetId="5216">
        <row r="34">
          <cell r="A34" t="str">
            <v>Investments Govt Securities</v>
          </cell>
        </row>
      </sheetData>
      <sheetData sheetId="5217">
        <row r="34">
          <cell r="A34" t="str">
            <v>Investments Govt Securities</v>
          </cell>
        </row>
      </sheetData>
      <sheetData sheetId="5218">
        <row r="34">
          <cell r="A34" t="str">
            <v>Investments Govt Securities</v>
          </cell>
        </row>
      </sheetData>
      <sheetData sheetId="5219">
        <row r="34">
          <cell r="A34" t="str">
            <v>Investments Govt Securities</v>
          </cell>
        </row>
      </sheetData>
      <sheetData sheetId="5220">
        <row r="34">
          <cell r="A34" t="str">
            <v>Investments Govt Securities</v>
          </cell>
        </row>
      </sheetData>
      <sheetData sheetId="5221">
        <row r="34">
          <cell r="A34" t="str">
            <v>Investments Govt Securities</v>
          </cell>
        </row>
      </sheetData>
      <sheetData sheetId="5222">
        <row r="34">
          <cell r="A34" t="str">
            <v>Investments Govt Securities</v>
          </cell>
        </row>
      </sheetData>
      <sheetData sheetId="5223">
        <row r="34">
          <cell r="A34" t="str">
            <v>Investments Govt Securities</v>
          </cell>
        </row>
      </sheetData>
      <sheetData sheetId="5224">
        <row r="34">
          <cell r="A34" t="str">
            <v>Investments Govt Securities</v>
          </cell>
        </row>
      </sheetData>
      <sheetData sheetId="5225">
        <row r="34">
          <cell r="A34" t="str">
            <v>Investments Govt Securities</v>
          </cell>
        </row>
      </sheetData>
      <sheetData sheetId="5226">
        <row r="34">
          <cell r="A34" t="str">
            <v>Investments Govt Securities</v>
          </cell>
        </row>
      </sheetData>
      <sheetData sheetId="5227">
        <row r="34">
          <cell r="A34" t="str">
            <v>Investments Govt Securities</v>
          </cell>
        </row>
      </sheetData>
      <sheetData sheetId="5228">
        <row r="34">
          <cell r="A34" t="str">
            <v>Investments Govt Securities</v>
          </cell>
        </row>
      </sheetData>
      <sheetData sheetId="5229">
        <row r="34">
          <cell r="A34" t="str">
            <v>Investments Govt Securities</v>
          </cell>
        </row>
      </sheetData>
      <sheetData sheetId="5230">
        <row r="34">
          <cell r="A34" t="str">
            <v>Investments Govt Securities</v>
          </cell>
        </row>
      </sheetData>
      <sheetData sheetId="5231">
        <row r="34">
          <cell r="A34" t="str">
            <v>Investments Govt Securities</v>
          </cell>
        </row>
      </sheetData>
      <sheetData sheetId="5232">
        <row r="34">
          <cell r="A34" t="str">
            <v>Investments Govt Securities</v>
          </cell>
        </row>
      </sheetData>
      <sheetData sheetId="5233">
        <row r="34">
          <cell r="A34" t="str">
            <v>Investments Govt Securities</v>
          </cell>
        </row>
      </sheetData>
      <sheetData sheetId="5234">
        <row r="34">
          <cell r="A34" t="str">
            <v>Investments Govt Securities</v>
          </cell>
        </row>
      </sheetData>
      <sheetData sheetId="5235">
        <row r="34">
          <cell r="A34" t="str">
            <v>Investments Govt Securities</v>
          </cell>
        </row>
      </sheetData>
      <sheetData sheetId="5236">
        <row r="34">
          <cell r="A34" t="str">
            <v>Investments Govt Securities</v>
          </cell>
        </row>
      </sheetData>
      <sheetData sheetId="5237">
        <row r="34">
          <cell r="A34" t="str">
            <v>Investments Govt Securities</v>
          </cell>
        </row>
      </sheetData>
      <sheetData sheetId="5238">
        <row r="34">
          <cell r="A34" t="str">
            <v>Investments Govt Securities</v>
          </cell>
        </row>
      </sheetData>
      <sheetData sheetId="5239">
        <row r="34">
          <cell r="A34" t="str">
            <v>Investments Govt Securities</v>
          </cell>
        </row>
      </sheetData>
      <sheetData sheetId="5240">
        <row r="34">
          <cell r="A34" t="str">
            <v>Investments Govt Securities</v>
          </cell>
        </row>
      </sheetData>
      <sheetData sheetId="5241">
        <row r="34">
          <cell r="A34" t="str">
            <v>Investments Govt Securities</v>
          </cell>
        </row>
      </sheetData>
      <sheetData sheetId="5242">
        <row r="34">
          <cell r="A34" t="str">
            <v>Investments Govt Securities</v>
          </cell>
        </row>
      </sheetData>
      <sheetData sheetId="5243">
        <row r="34">
          <cell r="A34" t="str">
            <v>Investments Govt Securities</v>
          </cell>
        </row>
      </sheetData>
      <sheetData sheetId="5244">
        <row r="34">
          <cell r="A34" t="str">
            <v>Investments Govt Securities</v>
          </cell>
        </row>
      </sheetData>
      <sheetData sheetId="5245">
        <row r="34">
          <cell r="A34" t="str">
            <v>Investments Govt Securities</v>
          </cell>
        </row>
      </sheetData>
      <sheetData sheetId="5246">
        <row r="34">
          <cell r="A34" t="str">
            <v>Investments Govt Securities</v>
          </cell>
        </row>
      </sheetData>
      <sheetData sheetId="5247">
        <row r="34">
          <cell r="A34" t="str">
            <v>Investments Govt Securities</v>
          </cell>
        </row>
      </sheetData>
      <sheetData sheetId="5248">
        <row r="34">
          <cell r="A34" t="str">
            <v>Investments Govt Securities</v>
          </cell>
        </row>
      </sheetData>
      <sheetData sheetId="5249">
        <row r="34">
          <cell r="A34" t="str">
            <v>Investments Govt Securities</v>
          </cell>
        </row>
      </sheetData>
      <sheetData sheetId="5250">
        <row r="34">
          <cell r="A34" t="str">
            <v>Investments Govt Securities</v>
          </cell>
        </row>
      </sheetData>
      <sheetData sheetId="5251">
        <row r="34">
          <cell r="A34" t="str">
            <v>Investments Govt Securities</v>
          </cell>
        </row>
      </sheetData>
      <sheetData sheetId="5252">
        <row r="34">
          <cell r="A34" t="str">
            <v>Investments Govt Securities</v>
          </cell>
        </row>
      </sheetData>
      <sheetData sheetId="5253">
        <row r="34">
          <cell r="A34" t="str">
            <v>Investments Govt Securities</v>
          </cell>
        </row>
      </sheetData>
      <sheetData sheetId="5254">
        <row r="34">
          <cell r="A34" t="str">
            <v>Investments Govt Securities</v>
          </cell>
        </row>
      </sheetData>
      <sheetData sheetId="5255">
        <row r="34">
          <cell r="A34" t="str">
            <v>Investments Govt Securities</v>
          </cell>
        </row>
      </sheetData>
      <sheetData sheetId="5256">
        <row r="34">
          <cell r="A34" t="str">
            <v>Investments Govt Securities</v>
          </cell>
        </row>
      </sheetData>
      <sheetData sheetId="5257">
        <row r="34">
          <cell r="A34" t="str">
            <v>Investments Govt Securities</v>
          </cell>
        </row>
      </sheetData>
      <sheetData sheetId="5258">
        <row r="34">
          <cell r="A34" t="str">
            <v>Investments Govt Securities</v>
          </cell>
        </row>
      </sheetData>
      <sheetData sheetId="5259">
        <row r="34">
          <cell r="A34" t="str">
            <v>Investments Govt Securities</v>
          </cell>
        </row>
      </sheetData>
      <sheetData sheetId="5260">
        <row r="34">
          <cell r="A34" t="str">
            <v>Investments Govt Securities</v>
          </cell>
        </row>
      </sheetData>
      <sheetData sheetId="5261">
        <row r="34">
          <cell r="A34" t="str">
            <v>Investments Govt Securities</v>
          </cell>
        </row>
      </sheetData>
      <sheetData sheetId="5262">
        <row r="34">
          <cell r="A34" t="str">
            <v>Investments Govt Securities</v>
          </cell>
        </row>
      </sheetData>
      <sheetData sheetId="5263">
        <row r="34">
          <cell r="A34" t="str">
            <v>Investments Govt Securities</v>
          </cell>
        </row>
      </sheetData>
      <sheetData sheetId="5264">
        <row r="34">
          <cell r="A34" t="str">
            <v>Investments Govt Securities</v>
          </cell>
        </row>
      </sheetData>
      <sheetData sheetId="5265">
        <row r="34">
          <cell r="A34" t="str">
            <v>Investments Govt Securities</v>
          </cell>
        </row>
      </sheetData>
      <sheetData sheetId="5266">
        <row r="34">
          <cell r="A34" t="str">
            <v>Investments Govt Securities</v>
          </cell>
        </row>
      </sheetData>
      <sheetData sheetId="5267">
        <row r="34">
          <cell r="A34" t="str">
            <v>Investments Govt Securities</v>
          </cell>
        </row>
      </sheetData>
      <sheetData sheetId="5268">
        <row r="34">
          <cell r="A34" t="str">
            <v>Investments Govt Securities</v>
          </cell>
        </row>
      </sheetData>
      <sheetData sheetId="5269">
        <row r="34">
          <cell r="A34" t="str">
            <v>Investments Govt Securities</v>
          </cell>
        </row>
      </sheetData>
      <sheetData sheetId="5270">
        <row r="34">
          <cell r="A34" t="str">
            <v>Investments Govt Securities</v>
          </cell>
        </row>
      </sheetData>
      <sheetData sheetId="5271">
        <row r="34">
          <cell r="A34" t="str">
            <v>Investments Govt Securities</v>
          </cell>
        </row>
      </sheetData>
      <sheetData sheetId="5272">
        <row r="34">
          <cell r="A34" t="str">
            <v>Investments Govt Securities</v>
          </cell>
        </row>
      </sheetData>
      <sheetData sheetId="5273">
        <row r="34">
          <cell r="A34" t="str">
            <v>Investments Govt Securities</v>
          </cell>
        </row>
      </sheetData>
      <sheetData sheetId="5274">
        <row r="34">
          <cell r="A34" t="str">
            <v>Investments Govt Securities</v>
          </cell>
        </row>
      </sheetData>
      <sheetData sheetId="5275">
        <row r="34">
          <cell r="A34" t="str">
            <v>Investments Govt Securities</v>
          </cell>
        </row>
      </sheetData>
      <sheetData sheetId="5276">
        <row r="34">
          <cell r="A34" t="str">
            <v>Investments Govt Securities</v>
          </cell>
        </row>
      </sheetData>
      <sheetData sheetId="5277">
        <row r="34">
          <cell r="A34" t="str">
            <v>Investments Govt Securities</v>
          </cell>
        </row>
      </sheetData>
      <sheetData sheetId="5278">
        <row r="34">
          <cell r="A34" t="str">
            <v>Investments Govt Securities</v>
          </cell>
        </row>
      </sheetData>
      <sheetData sheetId="5279">
        <row r="34">
          <cell r="A34" t="str">
            <v>Investments Govt Securities</v>
          </cell>
        </row>
      </sheetData>
      <sheetData sheetId="5280">
        <row r="34">
          <cell r="A34" t="str">
            <v>Investments Govt Securities</v>
          </cell>
        </row>
      </sheetData>
      <sheetData sheetId="5281">
        <row r="34">
          <cell r="A34" t="str">
            <v>Investments Govt Securities</v>
          </cell>
        </row>
      </sheetData>
      <sheetData sheetId="5282">
        <row r="34">
          <cell r="A34" t="str">
            <v>Investments Govt Securities</v>
          </cell>
        </row>
      </sheetData>
      <sheetData sheetId="5283">
        <row r="34">
          <cell r="A34" t="str">
            <v>Investments Govt Securities</v>
          </cell>
        </row>
      </sheetData>
      <sheetData sheetId="5284">
        <row r="34">
          <cell r="A34" t="str">
            <v>Investments Govt Securities</v>
          </cell>
        </row>
      </sheetData>
      <sheetData sheetId="5285">
        <row r="34">
          <cell r="A34" t="str">
            <v>Investments Govt Securities</v>
          </cell>
        </row>
      </sheetData>
      <sheetData sheetId="5286">
        <row r="34">
          <cell r="A34" t="str">
            <v>Investments Govt Securities</v>
          </cell>
        </row>
      </sheetData>
      <sheetData sheetId="5287">
        <row r="34">
          <cell r="A34" t="str">
            <v>Investments Govt Securities</v>
          </cell>
        </row>
      </sheetData>
      <sheetData sheetId="5288">
        <row r="34">
          <cell r="A34" t="str">
            <v>Investments Govt Securities</v>
          </cell>
        </row>
      </sheetData>
      <sheetData sheetId="5289">
        <row r="34">
          <cell r="A34" t="str">
            <v>Investments Govt Securities</v>
          </cell>
        </row>
      </sheetData>
      <sheetData sheetId="5290">
        <row r="34">
          <cell r="A34" t="str">
            <v>Investments Govt Securities</v>
          </cell>
        </row>
      </sheetData>
      <sheetData sheetId="5291">
        <row r="34">
          <cell r="A34" t="str">
            <v>Investments Govt Securities</v>
          </cell>
        </row>
      </sheetData>
      <sheetData sheetId="5292">
        <row r="34">
          <cell r="A34" t="str">
            <v>Investments Govt Securities</v>
          </cell>
        </row>
      </sheetData>
      <sheetData sheetId="5293">
        <row r="34">
          <cell r="A34" t="str">
            <v>Investments Govt Securities</v>
          </cell>
        </row>
      </sheetData>
      <sheetData sheetId="5294">
        <row r="34">
          <cell r="A34" t="str">
            <v>Investments Govt Securities</v>
          </cell>
        </row>
      </sheetData>
      <sheetData sheetId="5295">
        <row r="34">
          <cell r="A34" t="str">
            <v>Investments Govt Securities</v>
          </cell>
        </row>
      </sheetData>
      <sheetData sheetId="5296">
        <row r="34">
          <cell r="A34" t="str">
            <v>Investments Govt Securities</v>
          </cell>
        </row>
      </sheetData>
      <sheetData sheetId="5297">
        <row r="34">
          <cell r="A34" t="str">
            <v>Investments Govt Securities</v>
          </cell>
        </row>
      </sheetData>
      <sheetData sheetId="5298">
        <row r="34">
          <cell r="A34" t="str">
            <v>Investments Govt Securities</v>
          </cell>
        </row>
      </sheetData>
      <sheetData sheetId="5299">
        <row r="34">
          <cell r="A34" t="str">
            <v>Investments Govt Securities</v>
          </cell>
        </row>
      </sheetData>
      <sheetData sheetId="5300">
        <row r="34">
          <cell r="A34" t="str">
            <v>Investments Govt Securities</v>
          </cell>
        </row>
      </sheetData>
      <sheetData sheetId="5301">
        <row r="34">
          <cell r="A34" t="str">
            <v>Investments Govt Securities</v>
          </cell>
        </row>
      </sheetData>
      <sheetData sheetId="5302">
        <row r="34">
          <cell r="A34" t="str">
            <v>Investments Govt Securities</v>
          </cell>
        </row>
      </sheetData>
      <sheetData sheetId="5303">
        <row r="34">
          <cell r="A34" t="str">
            <v>Investments Govt Securities</v>
          </cell>
        </row>
      </sheetData>
      <sheetData sheetId="5304">
        <row r="34">
          <cell r="A34" t="str">
            <v>Investments Govt Securities</v>
          </cell>
        </row>
      </sheetData>
      <sheetData sheetId="5305">
        <row r="34">
          <cell r="A34" t="str">
            <v>Investments Govt Securities</v>
          </cell>
        </row>
      </sheetData>
      <sheetData sheetId="5306">
        <row r="34">
          <cell r="A34" t="str">
            <v>Investments Govt Securities</v>
          </cell>
        </row>
      </sheetData>
      <sheetData sheetId="5307">
        <row r="34">
          <cell r="A34" t="str">
            <v>Investments Govt Securities</v>
          </cell>
        </row>
      </sheetData>
      <sheetData sheetId="5308">
        <row r="34">
          <cell r="A34" t="str">
            <v>Investments Govt Securities</v>
          </cell>
        </row>
      </sheetData>
      <sheetData sheetId="5309">
        <row r="34">
          <cell r="A34" t="str">
            <v>Investments Govt Securities</v>
          </cell>
        </row>
      </sheetData>
      <sheetData sheetId="5310">
        <row r="34">
          <cell r="A34" t="str">
            <v>Investments Govt Securities</v>
          </cell>
        </row>
      </sheetData>
      <sheetData sheetId="5311">
        <row r="34">
          <cell r="A34" t="str">
            <v>Investments Govt Securities</v>
          </cell>
        </row>
      </sheetData>
      <sheetData sheetId="5312">
        <row r="34">
          <cell r="A34" t="str">
            <v>Investments Govt Securities</v>
          </cell>
        </row>
      </sheetData>
      <sheetData sheetId="5313">
        <row r="34">
          <cell r="A34" t="str">
            <v>Investments Govt Securities</v>
          </cell>
        </row>
      </sheetData>
      <sheetData sheetId="5314">
        <row r="34">
          <cell r="A34" t="str">
            <v>Investments Govt Securities</v>
          </cell>
        </row>
      </sheetData>
      <sheetData sheetId="5315">
        <row r="34">
          <cell r="A34" t="str">
            <v>Investments Govt Securities</v>
          </cell>
        </row>
      </sheetData>
      <sheetData sheetId="5316">
        <row r="34">
          <cell r="A34" t="str">
            <v>Investments Govt Securities</v>
          </cell>
        </row>
      </sheetData>
      <sheetData sheetId="5317">
        <row r="34">
          <cell r="A34" t="str">
            <v>Investments Govt Securities</v>
          </cell>
        </row>
      </sheetData>
      <sheetData sheetId="5318">
        <row r="34">
          <cell r="A34" t="str">
            <v>Investments Govt Securities</v>
          </cell>
        </row>
      </sheetData>
      <sheetData sheetId="5319">
        <row r="34">
          <cell r="A34" t="str">
            <v>Investments Govt Securities</v>
          </cell>
        </row>
      </sheetData>
      <sheetData sheetId="5320">
        <row r="34">
          <cell r="A34" t="str">
            <v>Investments Govt Securities</v>
          </cell>
        </row>
      </sheetData>
      <sheetData sheetId="5321">
        <row r="34">
          <cell r="A34" t="str">
            <v>Investments Govt Securities</v>
          </cell>
        </row>
      </sheetData>
      <sheetData sheetId="5322">
        <row r="34">
          <cell r="A34" t="str">
            <v>Investments Govt Securities</v>
          </cell>
        </row>
      </sheetData>
      <sheetData sheetId="5323">
        <row r="34">
          <cell r="A34" t="str">
            <v>Investments Govt Securities</v>
          </cell>
        </row>
      </sheetData>
      <sheetData sheetId="5324">
        <row r="34">
          <cell r="A34" t="str">
            <v>Investments Govt Securities</v>
          </cell>
        </row>
      </sheetData>
      <sheetData sheetId="5325">
        <row r="34">
          <cell r="A34" t="str">
            <v>Investments Govt Securities</v>
          </cell>
        </row>
      </sheetData>
      <sheetData sheetId="5326">
        <row r="34">
          <cell r="A34" t="str">
            <v>Investments Govt Securities</v>
          </cell>
        </row>
      </sheetData>
      <sheetData sheetId="5327">
        <row r="34">
          <cell r="A34" t="str">
            <v>Investments Govt Securities</v>
          </cell>
        </row>
      </sheetData>
      <sheetData sheetId="5328">
        <row r="34">
          <cell r="A34" t="str">
            <v>Investments Govt Securities</v>
          </cell>
        </row>
      </sheetData>
      <sheetData sheetId="5329">
        <row r="34">
          <cell r="A34" t="str">
            <v>Investments Govt Securities</v>
          </cell>
        </row>
      </sheetData>
      <sheetData sheetId="5330">
        <row r="34">
          <cell r="A34" t="str">
            <v>Investments Govt Securities</v>
          </cell>
        </row>
      </sheetData>
      <sheetData sheetId="5331">
        <row r="34">
          <cell r="A34" t="str">
            <v>Investments Govt Securities</v>
          </cell>
        </row>
      </sheetData>
      <sheetData sheetId="5332">
        <row r="34">
          <cell r="A34" t="str">
            <v>Investments Govt Securities</v>
          </cell>
        </row>
      </sheetData>
      <sheetData sheetId="5333">
        <row r="34">
          <cell r="A34" t="str">
            <v>Investments Govt Securities</v>
          </cell>
        </row>
      </sheetData>
      <sheetData sheetId="5334">
        <row r="34">
          <cell r="A34" t="str">
            <v>Investments Govt Securities</v>
          </cell>
        </row>
      </sheetData>
      <sheetData sheetId="5335">
        <row r="34">
          <cell r="A34" t="str">
            <v>Investments Govt Securities</v>
          </cell>
        </row>
      </sheetData>
      <sheetData sheetId="5336">
        <row r="34">
          <cell r="A34" t="str">
            <v>Investments Govt Securities</v>
          </cell>
        </row>
      </sheetData>
      <sheetData sheetId="5337">
        <row r="34">
          <cell r="A34" t="str">
            <v>Investments Govt Securities</v>
          </cell>
        </row>
      </sheetData>
      <sheetData sheetId="5338">
        <row r="34">
          <cell r="A34" t="str">
            <v>Investments Govt Securities</v>
          </cell>
        </row>
      </sheetData>
      <sheetData sheetId="5339">
        <row r="34">
          <cell r="A34" t="str">
            <v>Investments Govt Securities</v>
          </cell>
        </row>
      </sheetData>
      <sheetData sheetId="5340">
        <row r="34">
          <cell r="A34" t="str">
            <v>Investments Govt Securities</v>
          </cell>
        </row>
      </sheetData>
      <sheetData sheetId="5341">
        <row r="34">
          <cell r="A34" t="str">
            <v>Investments Govt Securities</v>
          </cell>
        </row>
      </sheetData>
      <sheetData sheetId="5342">
        <row r="34">
          <cell r="A34" t="str">
            <v>Investments Govt Securities</v>
          </cell>
        </row>
      </sheetData>
      <sheetData sheetId="5343">
        <row r="34">
          <cell r="A34" t="str">
            <v>Investments Govt Securities</v>
          </cell>
        </row>
      </sheetData>
      <sheetData sheetId="5344">
        <row r="34">
          <cell r="A34" t="str">
            <v>Investments Govt Securities</v>
          </cell>
        </row>
      </sheetData>
      <sheetData sheetId="5345">
        <row r="34">
          <cell r="A34" t="str">
            <v>Investments Govt Securities</v>
          </cell>
        </row>
      </sheetData>
      <sheetData sheetId="5346">
        <row r="34">
          <cell r="A34" t="str">
            <v>Investments Govt Securities</v>
          </cell>
        </row>
      </sheetData>
      <sheetData sheetId="5347">
        <row r="34">
          <cell r="A34" t="str">
            <v>Investments Govt Securities</v>
          </cell>
        </row>
      </sheetData>
      <sheetData sheetId="5348">
        <row r="34">
          <cell r="A34" t="str">
            <v>Investments Govt Securities</v>
          </cell>
        </row>
      </sheetData>
      <sheetData sheetId="5349">
        <row r="34">
          <cell r="A34" t="str">
            <v>Investments Govt Securities</v>
          </cell>
        </row>
      </sheetData>
      <sheetData sheetId="5350">
        <row r="34">
          <cell r="A34" t="str">
            <v>Investments Govt Securities</v>
          </cell>
        </row>
      </sheetData>
      <sheetData sheetId="5351">
        <row r="34">
          <cell r="A34" t="str">
            <v>Investments Govt Securities</v>
          </cell>
        </row>
      </sheetData>
      <sheetData sheetId="5352">
        <row r="34">
          <cell r="A34" t="str">
            <v>Investments Govt Securities</v>
          </cell>
        </row>
      </sheetData>
      <sheetData sheetId="5353">
        <row r="34">
          <cell r="A34" t="str">
            <v>Investments Govt Securities</v>
          </cell>
        </row>
      </sheetData>
      <sheetData sheetId="5354">
        <row r="34">
          <cell r="A34" t="str">
            <v>Investments Govt Securities</v>
          </cell>
        </row>
      </sheetData>
      <sheetData sheetId="5355">
        <row r="34">
          <cell r="A34" t="str">
            <v>Investments Govt Securities</v>
          </cell>
        </row>
      </sheetData>
      <sheetData sheetId="5356">
        <row r="34">
          <cell r="A34" t="str">
            <v>Investments Govt Securities</v>
          </cell>
        </row>
      </sheetData>
      <sheetData sheetId="5357">
        <row r="34">
          <cell r="A34" t="str">
            <v>Investments Govt Securities</v>
          </cell>
        </row>
      </sheetData>
      <sheetData sheetId="5358">
        <row r="34">
          <cell r="A34" t="str">
            <v>Investments Govt Securities</v>
          </cell>
        </row>
      </sheetData>
      <sheetData sheetId="5359">
        <row r="34">
          <cell r="A34" t="str">
            <v>Investments Govt Securities</v>
          </cell>
        </row>
      </sheetData>
      <sheetData sheetId="5360">
        <row r="34">
          <cell r="A34" t="str">
            <v>Investments Govt Securities</v>
          </cell>
        </row>
      </sheetData>
      <sheetData sheetId="5361">
        <row r="34">
          <cell r="A34" t="str">
            <v>Investments Govt Securities</v>
          </cell>
        </row>
      </sheetData>
      <sheetData sheetId="5362">
        <row r="34">
          <cell r="A34" t="str">
            <v>Investments Govt Securities</v>
          </cell>
        </row>
      </sheetData>
      <sheetData sheetId="5363">
        <row r="34">
          <cell r="A34" t="str">
            <v>Investments Govt Securities</v>
          </cell>
        </row>
      </sheetData>
      <sheetData sheetId="5364">
        <row r="34">
          <cell r="A34" t="str">
            <v>Investments Govt Securities</v>
          </cell>
        </row>
      </sheetData>
      <sheetData sheetId="5365">
        <row r="34">
          <cell r="A34" t="str">
            <v>Investments Govt Securities</v>
          </cell>
        </row>
      </sheetData>
      <sheetData sheetId="5366">
        <row r="34">
          <cell r="A34" t="str">
            <v>Investments Govt Securities</v>
          </cell>
        </row>
      </sheetData>
      <sheetData sheetId="5367">
        <row r="34">
          <cell r="A34" t="str">
            <v>Investments Govt Securities</v>
          </cell>
        </row>
      </sheetData>
      <sheetData sheetId="5368">
        <row r="34">
          <cell r="A34" t="str">
            <v>Investments Govt Securities</v>
          </cell>
        </row>
      </sheetData>
      <sheetData sheetId="5369">
        <row r="34">
          <cell r="A34" t="str">
            <v>Investments Govt Securities</v>
          </cell>
        </row>
      </sheetData>
      <sheetData sheetId="5370">
        <row r="34">
          <cell r="A34" t="str">
            <v>Investments Govt Securities</v>
          </cell>
        </row>
      </sheetData>
      <sheetData sheetId="5371">
        <row r="34">
          <cell r="A34" t="str">
            <v>Investments Govt Securities</v>
          </cell>
        </row>
      </sheetData>
      <sheetData sheetId="5372">
        <row r="34">
          <cell r="A34" t="str">
            <v>Investments Govt Securities</v>
          </cell>
        </row>
      </sheetData>
      <sheetData sheetId="5373">
        <row r="34">
          <cell r="A34" t="str">
            <v>Investments Govt Securities</v>
          </cell>
        </row>
      </sheetData>
      <sheetData sheetId="5374">
        <row r="34">
          <cell r="A34" t="str">
            <v>Investments Govt Securities</v>
          </cell>
        </row>
      </sheetData>
      <sheetData sheetId="5375">
        <row r="34">
          <cell r="A34" t="str">
            <v>Investments Govt Securities</v>
          </cell>
        </row>
      </sheetData>
      <sheetData sheetId="5376">
        <row r="34">
          <cell r="A34" t="str">
            <v>Investments Govt Securities</v>
          </cell>
        </row>
      </sheetData>
      <sheetData sheetId="5377">
        <row r="34">
          <cell r="A34" t="str">
            <v>Investments Govt Securities</v>
          </cell>
        </row>
      </sheetData>
      <sheetData sheetId="5378">
        <row r="34">
          <cell r="A34" t="str">
            <v>Investments Govt Securities</v>
          </cell>
        </row>
      </sheetData>
      <sheetData sheetId="5379">
        <row r="34">
          <cell r="A34" t="str">
            <v>Investments Govt Securities</v>
          </cell>
        </row>
      </sheetData>
      <sheetData sheetId="5380">
        <row r="34">
          <cell r="A34" t="str">
            <v>Investments Govt Securities</v>
          </cell>
        </row>
      </sheetData>
      <sheetData sheetId="5381">
        <row r="34">
          <cell r="A34" t="str">
            <v>Investments Govt Securities</v>
          </cell>
        </row>
      </sheetData>
      <sheetData sheetId="5382">
        <row r="34">
          <cell r="A34" t="str">
            <v>Investments Govt Securities</v>
          </cell>
        </row>
      </sheetData>
      <sheetData sheetId="5383">
        <row r="34">
          <cell r="A34" t="str">
            <v>Investments Govt Securities</v>
          </cell>
        </row>
      </sheetData>
      <sheetData sheetId="5384">
        <row r="34">
          <cell r="A34" t="str">
            <v>Investments Govt Securities</v>
          </cell>
        </row>
      </sheetData>
      <sheetData sheetId="5385">
        <row r="34">
          <cell r="A34" t="str">
            <v>Investments Govt Securities</v>
          </cell>
        </row>
      </sheetData>
      <sheetData sheetId="5386">
        <row r="34">
          <cell r="A34" t="str">
            <v>Investments Govt Securities</v>
          </cell>
        </row>
      </sheetData>
      <sheetData sheetId="5387">
        <row r="34">
          <cell r="A34" t="str">
            <v>Investments Govt Securities</v>
          </cell>
        </row>
      </sheetData>
      <sheetData sheetId="5388">
        <row r="34">
          <cell r="A34" t="str">
            <v>Investments Govt Securities</v>
          </cell>
        </row>
      </sheetData>
      <sheetData sheetId="5389">
        <row r="34">
          <cell r="A34" t="str">
            <v>Investments Govt Securities</v>
          </cell>
        </row>
      </sheetData>
      <sheetData sheetId="5390">
        <row r="34">
          <cell r="A34" t="str">
            <v>Investments Govt Securities</v>
          </cell>
        </row>
      </sheetData>
      <sheetData sheetId="5391">
        <row r="34">
          <cell r="A34" t="str">
            <v>Investments Govt Securities</v>
          </cell>
        </row>
      </sheetData>
      <sheetData sheetId="5392">
        <row r="34">
          <cell r="A34" t="str">
            <v>Investments Govt Securities</v>
          </cell>
        </row>
      </sheetData>
      <sheetData sheetId="5393">
        <row r="34">
          <cell r="A34" t="str">
            <v>Investments Govt Securities</v>
          </cell>
        </row>
      </sheetData>
      <sheetData sheetId="5394">
        <row r="34">
          <cell r="A34" t="str">
            <v>Investments Govt Securities</v>
          </cell>
        </row>
      </sheetData>
      <sheetData sheetId="5395">
        <row r="34">
          <cell r="A34" t="str">
            <v>Investments Govt Securities</v>
          </cell>
        </row>
      </sheetData>
      <sheetData sheetId="5396">
        <row r="34">
          <cell r="A34" t="str">
            <v>Investments Govt Securities</v>
          </cell>
        </row>
      </sheetData>
      <sheetData sheetId="5397">
        <row r="34">
          <cell r="A34" t="str">
            <v>Investments Govt Securities</v>
          </cell>
        </row>
      </sheetData>
      <sheetData sheetId="5398">
        <row r="34">
          <cell r="A34" t="str">
            <v>Investments Govt Securities</v>
          </cell>
        </row>
      </sheetData>
      <sheetData sheetId="5399">
        <row r="34">
          <cell r="A34" t="str">
            <v>Investments Govt Securities</v>
          </cell>
        </row>
      </sheetData>
      <sheetData sheetId="5400">
        <row r="34">
          <cell r="A34" t="str">
            <v>Investments Govt Securities</v>
          </cell>
        </row>
      </sheetData>
      <sheetData sheetId="5401">
        <row r="34">
          <cell r="A34" t="str">
            <v>Investments Govt Securities</v>
          </cell>
        </row>
      </sheetData>
      <sheetData sheetId="5402">
        <row r="34">
          <cell r="A34" t="str">
            <v>Investments Govt Securities</v>
          </cell>
        </row>
      </sheetData>
      <sheetData sheetId="5403">
        <row r="34">
          <cell r="A34" t="str">
            <v>Investments Govt Securities</v>
          </cell>
        </row>
      </sheetData>
      <sheetData sheetId="5404">
        <row r="34">
          <cell r="A34" t="str">
            <v>Investments Govt Securities</v>
          </cell>
        </row>
      </sheetData>
      <sheetData sheetId="5405">
        <row r="34">
          <cell r="A34" t="str">
            <v>Investments Govt Securities</v>
          </cell>
        </row>
      </sheetData>
      <sheetData sheetId="5406">
        <row r="34">
          <cell r="A34" t="str">
            <v>Investments Govt Securities</v>
          </cell>
        </row>
      </sheetData>
      <sheetData sheetId="5407">
        <row r="34">
          <cell r="A34" t="str">
            <v>Investments Govt Securities</v>
          </cell>
        </row>
      </sheetData>
      <sheetData sheetId="5408">
        <row r="34">
          <cell r="A34" t="str">
            <v>Investments Govt Securities</v>
          </cell>
        </row>
      </sheetData>
      <sheetData sheetId="5409">
        <row r="34">
          <cell r="A34" t="str">
            <v>Investments Govt Securities</v>
          </cell>
        </row>
      </sheetData>
      <sheetData sheetId="5410">
        <row r="34">
          <cell r="A34" t="str">
            <v>Investments Govt Securities</v>
          </cell>
        </row>
      </sheetData>
      <sheetData sheetId="5411">
        <row r="34">
          <cell r="A34" t="str">
            <v>Investments Govt Securities</v>
          </cell>
        </row>
      </sheetData>
      <sheetData sheetId="5412">
        <row r="34">
          <cell r="A34" t="str">
            <v>Investments Govt Securities</v>
          </cell>
        </row>
      </sheetData>
      <sheetData sheetId="5413">
        <row r="34">
          <cell r="A34" t="str">
            <v>Investments Govt Securities</v>
          </cell>
        </row>
      </sheetData>
      <sheetData sheetId="5414">
        <row r="34">
          <cell r="A34" t="str">
            <v>Investments Govt Securities</v>
          </cell>
        </row>
      </sheetData>
      <sheetData sheetId="5415">
        <row r="34">
          <cell r="A34" t="str">
            <v>Investments Govt Securities</v>
          </cell>
        </row>
      </sheetData>
      <sheetData sheetId="5416">
        <row r="34">
          <cell r="A34" t="str">
            <v>Investments Govt Securities</v>
          </cell>
        </row>
      </sheetData>
      <sheetData sheetId="5417">
        <row r="34">
          <cell r="A34" t="str">
            <v>Investments Govt Securities</v>
          </cell>
        </row>
      </sheetData>
      <sheetData sheetId="5418">
        <row r="34">
          <cell r="A34" t="str">
            <v>Investments Govt Securities</v>
          </cell>
        </row>
      </sheetData>
      <sheetData sheetId="5419">
        <row r="34">
          <cell r="A34" t="str">
            <v>Investments Govt Securities</v>
          </cell>
        </row>
      </sheetData>
      <sheetData sheetId="5420">
        <row r="34">
          <cell r="A34" t="str">
            <v>Investments Govt Securities</v>
          </cell>
        </row>
      </sheetData>
      <sheetData sheetId="5421">
        <row r="34">
          <cell r="A34" t="str">
            <v>Investments Govt Securities</v>
          </cell>
        </row>
      </sheetData>
      <sheetData sheetId="5422">
        <row r="34">
          <cell r="A34" t="str">
            <v>Investments Govt Securities</v>
          </cell>
        </row>
      </sheetData>
      <sheetData sheetId="5423">
        <row r="34">
          <cell r="A34" t="str">
            <v>Investments Govt Securities</v>
          </cell>
        </row>
      </sheetData>
      <sheetData sheetId="5424">
        <row r="34">
          <cell r="A34" t="str">
            <v>Investments Govt Securities</v>
          </cell>
        </row>
      </sheetData>
      <sheetData sheetId="5425">
        <row r="34">
          <cell r="A34" t="str">
            <v>Investments Govt Securities</v>
          </cell>
        </row>
      </sheetData>
      <sheetData sheetId="5426">
        <row r="34">
          <cell r="A34" t="str">
            <v>Investments Govt Securities</v>
          </cell>
        </row>
      </sheetData>
      <sheetData sheetId="5427">
        <row r="34">
          <cell r="A34" t="str">
            <v>Investments Govt Securities</v>
          </cell>
        </row>
      </sheetData>
      <sheetData sheetId="5428">
        <row r="34">
          <cell r="A34" t="str">
            <v>Investments Govt Securities</v>
          </cell>
        </row>
      </sheetData>
      <sheetData sheetId="5429">
        <row r="34">
          <cell r="A34" t="str">
            <v>Investments Govt Securities</v>
          </cell>
        </row>
      </sheetData>
      <sheetData sheetId="5430">
        <row r="34">
          <cell r="A34" t="str">
            <v>Investments Govt Securities</v>
          </cell>
        </row>
      </sheetData>
      <sheetData sheetId="5431">
        <row r="34">
          <cell r="A34" t="str">
            <v>Investments Govt Securities</v>
          </cell>
        </row>
      </sheetData>
      <sheetData sheetId="5432">
        <row r="34">
          <cell r="A34" t="str">
            <v>Investments Govt Securities</v>
          </cell>
        </row>
      </sheetData>
      <sheetData sheetId="5433">
        <row r="34">
          <cell r="A34" t="str">
            <v>Investments Govt Securities</v>
          </cell>
        </row>
      </sheetData>
      <sheetData sheetId="5434">
        <row r="34">
          <cell r="A34" t="str">
            <v>Investments Govt Securities</v>
          </cell>
        </row>
      </sheetData>
      <sheetData sheetId="5435">
        <row r="34">
          <cell r="A34" t="str">
            <v>Investments Govt Securities</v>
          </cell>
        </row>
      </sheetData>
      <sheetData sheetId="5436">
        <row r="34">
          <cell r="A34" t="str">
            <v>Investments Govt Securities</v>
          </cell>
        </row>
      </sheetData>
      <sheetData sheetId="5437">
        <row r="34">
          <cell r="A34" t="str">
            <v>Investments Govt Securities</v>
          </cell>
        </row>
      </sheetData>
      <sheetData sheetId="5438">
        <row r="34">
          <cell r="A34" t="str">
            <v>Investments Govt Securities</v>
          </cell>
        </row>
      </sheetData>
      <sheetData sheetId="5439">
        <row r="34">
          <cell r="A34" t="str">
            <v>Investments Govt Securities</v>
          </cell>
        </row>
      </sheetData>
      <sheetData sheetId="5440">
        <row r="34">
          <cell r="A34" t="str">
            <v>Investments Govt Securities</v>
          </cell>
        </row>
      </sheetData>
      <sheetData sheetId="5441">
        <row r="34">
          <cell r="A34" t="str">
            <v>Investments Govt Securities</v>
          </cell>
        </row>
      </sheetData>
      <sheetData sheetId="5442">
        <row r="34">
          <cell r="A34" t="str">
            <v>Investments Govt Securities</v>
          </cell>
        </row>
      </sheetData>
      <sheetData sheetId="5443">
        <row r="34">
          <cell r="A34" t="str">
            <v>Investments Govt Securities</v>
          </cell>
        </row>
      </sheetData>
      <sheetData sheetId="5444">
        <row r="34">
          <cell r="A34" t="str">
            <v>Investments Govt Securities</v>
          </cell>
        </row>
      </sheetData>
      <sheetData sheetId="5445">
        <row r="34">
          <cell r="A34" t="str">
            <v>Investments Govt Securities</v>
          </cell>
        </row>
      </sheetData>
      <sheetData sheetId="5446">
        <row r="34">
          <cell r="A34" t="str">
            <v>Investments Govt Securities</v>
          </cell>
        </row>
      </sheetData>
      <sheetData sheetId="5447">
        <row r="34">
          <cell r="A34" t="str">
            <v>Investments Govt Securities</v>
          </cell>
        </row>
      </sheetData>
      <sheetData sheetId="5448">
        <row r="34">
          <cell r="A34" t="str">
            <v>Investments Govt Securities</v>
          </cell>
        </row>
      </sheetData>
      <sheetData sheetId="5449">
        <row r="34">
          <cell r="A34" t="str">
            <v>Investments Govt Securities</v>
          </cell>
        </row>
      </sheetData>
      <sheetData sheetId="5450">
        <row r="34">
          <cell r="A34" t="str">
            <v>Investments Govt Securities</v>
          </cell>
        </row>
      </sheetData>
      <sheetData sheetId="5451">
        <row r="34">
          <cell r="A34" t="str">
            <v>Investments Govt Securities</v>
          </cell>
        </row>
      </sheetData>
      <sheetData sheetId="5452">
        <row r="34">
          <cell r="A34" t="str">
            <v>Investments Govt Securities</v>
          </cell>
        </row>
      </sheetData>
      <sheetData sheetId="5453">
        <row r="34">
          <cell r="A34" t="str">
            <v>Investments Govt Securities</v>
          </cell>
        </row>
      </sheetData>
      <sheetData sheetId="5454">
        <row r="34">
          <cell r="A34" t="str">
            <v>Investments Govt Securities</v>
          </cell>
        </row>
      </sheetData>
      <sheetData sheetId="5455">
        <row r="34">
          <cell r="A34" t="str">
            <v>Investments Govt Securities</v>
          </cell>
        </row>
      </sheetData>
      <sheetData sheetId="5456">
        <row r="34">
          <cell r="A34" t="str">
            <v>Investments Govt Securities</v>
          </cell>
        </row>
      </sheetData>
      <sheetData sheetId="5457">
        <row r="34">
          <cell r="A34" t="str">
            <v>Investments Govt Securities</v>
          </cell>
        </row>
      </sheetData>
      <sheetData sheetId="5458">
        <row r="34">
          <cell r="A34" t="str">
            <v>Investments Govt Securities</v>
          </cell>
        </row>
      </sheetData>
      <sheetData sheetId="5459">
        <row r="34">
          <cell r="A34" t="str">
            <v>Investments Govt Securities</v>
          </cell>
        </row>
      </sheetData>
      <sheetData sheetId="5460">
        <row r="34">
          <cell r="A34" t="str">
            <v>Investments Govt Securities</v>
          </cell>
        </row>
      </sheetData>
      <sheetData sheetId="5461">
        <row r="34">
          <cell r="A34" t="str">
            <v>Investments Govt Securities</v>
          </cell>
        </row>
      </sheetData>
      <sheetData sheetId="5462">
        <row r="34">
          <cell r="A34" t="str">
            <v>Investments Govt Securities</v>
          </cell>
        </row>
      </sheetData>
      <sheetData sheetId="5463">
        <row r="34">
          <cell r="A34" t="str">
            <v>Investments Govt Securities</v>
          </cell>
        </row>
      </sheetData>
      <sheetData sheetId="5464">
        <row r="34">
          <cell r="A34" t="str">
            <v>Investments Govt Securities</v>
          </cell>
        </row>
      </sheetData>
      <sheetData sheetId="5465">
        <row r="34">
          <cell r="A34" t="str">
            <v>Investments Govt Securities</v>
          </cell>
        </row>
      </sheetData>
      <sheetData sheetId="5466">
        <row r="34">
          <cell r="A34" t="str">
            <v>Investments Govt Securities</v>
          </cell>
        </row>
      </sheetData>
      <sheetData sheetId="5467">
        <row r="34">
          <cell r="A34" t="str">
            <v>Investments Govt Securities</v>
          </cell>
        </row>
      </sheetData>
      <sheetData sheetId="5468">
        <row r="34">
          <cell r="A34" t="str">
            <v>Investments Govt Securities</v>
          </cell>
        </row>
      </sheetData>
      <sheetData sheetId="5469">
        <row r="34">
          <cell r="A34" t="str">
            <v>Investments Govt Securities</v>
          </cell>
        </row>
      </sheetData>
      <sheetData sheetId="5470">
        <row r="34">
          <cell r="A34" t="str">
            <v>Investments Govt Securities</v>
          </cell>
        </row>
      </sheetData>
      <sheetData sheetId="5471">
        <row r="34">
          <cell r="A34" t="str">
            <v>Investments Govt Securities</v>
          </cell>
        </row>
      </sheetData>
      <sheetData sheetId="5472">
        <row r="34">
          <cell r="A34" t="str">
            <v>Investments Govt Securities</v>
          </cell>
        </row>
      </sheetData>
      <sheetData sheetId="5473">
        <row r="34">
          <cell r="A34" t="str">
            <v>Investments Govt Securities</v>
          </cell>
        </row>
      </sheetData>
      <sheetData sheetId="5474">
        <row r="34">
          <cell r="A34" t="str">
            <v>Investments Govt Securities</v>
          </cell>
        </row>
      </sheetData>
      <sheetData sheetId="5475">
        <row r="34">
          <cell r="A34" t="str">
            <v>Investments Govt Securities</v>
          </cell>
        </row>
      </sheetData>
      <sheetData sheetId="5476">
        <row r="34">
          <cell r="A34" t="str">
            <v>Investments Govt Securities</v>
          </cell>
        </row>
      </sheetData>
      <sheetData sheetId="5477">
        <row r="34">
          <cell r="A34" t="str">
            <v>Investments Govt Securities</v>
          </cell>
        </row>
      </sheetData>
      <sheetData sheetId="5478">
        <row r="34">
          <cell r="A34" t="str">
            <v>Investments Govt Securities</v>
          </cell>
        </row>
      </sheetData>
      <sheetData sheetId="5479">
        <row r="34">
          <cell r="A34" t="str">
            <v>Investments Govt Securities</v>
          </cell>
        </row>
      </sheetData>
      <sheetData sheetId="5480">
        <row r="34">
          <cell r="A34" t="str">
            <v>Investments Govt Securities</v>
          </cell>
        </row>
      </sheetData>
      <sheetData sheetId="5481">
        <row r="34">
          <cell r="A34" t="str">
            <v>Investments Govt Securities</v>
          </cell>
        </row>
      </sheetData>
      <sheetData sheetId="5482">
        <row r="34">
          <cell r="A34" t="str">
            <v>Investments Govt Securities</v>
          </cell>
        </row>
      </sheetData>
      <sheetData sheetId="5483">
        <row r="34">
          <cell r="A34" t="str">
            <v>Investments Govt Securities</v>
          </cell>
        </row>
      </sheetData>
      <sheetData sheetId="5484">
        <row r="34">
          <cell r="A34" t="str">
            <v>Investments Govt Securities</v>
          </cell>
        </row>
      </sheetData>
      <sheetData sheetId="5485">
        <row r="34">
          <cell r="A34" t="str">
            <v>Investments Govt Securities</v>
          </cell>
        </row>
      </sheetData>
      <sheetData sheetId="5486">
        <row r="34">
          <cell r="A34" t="str">
            <v>Investments Govt Securities</v>
          </cell>
        </row>
      </sheetData>
      <sheetData sheetId="5487">
        <row r="34">
          <cell r="A34" t="str">
            <v>Investments Govt Securities</v>
          </cell>
        </row>
      </sheetData>
      <sheetData sheetId="5488">
        <row r="34">
          <cell r="A34" t="str">
            <v>Investments Govt Securities</v>
          </cell>
        </row>
      </sheetData>
      <sheetData sheetId="5489">
        <row r="34">
          <cell r="A34" t="str">
            <v>Investments Govt Securities</v>
          </cell>
        </row>
      </sheetData>
      <sheetData sheetId="5490">
        <row r="34">
          <cell r="A34" t="str">
            <v>Investments Govt Securities</v>
          </cell>
        </row>
      </sheetData>
      <sheetData sheetId="5491">
        <row r="34">
          <cell r="A34" t="str">
            <v>Investments Govt Securities</v>
          </cell>
        </row>
      </sheetData>
      <sheetData sheetId="5492">
        <row r="34">
          <cell r="A34" t="str">
            <v>Investments Govt Securities</v>
          </cell>
        </row>
      </sheetData>
      <sheetData sheetId="5493">
        <row r="34">
          <cell r="A34" t="str">
            <v>Investments Govt Securities</v>
          </cell>
        </row>
      </sheetData>
      <sheetData sheetId="5494">
        <row r="34">
          <cell r="A34" t="str">
            <v>Investments Govt Securities</v>
          </cell>
        </row>
      </sheetData>
      <sheetData sheetId="5495">
        <row r="34">
          <cell r="A34" t="str">
            <v>Investments Govt Securities</v>
          </cell>
        </row>
      </sheetData>
      <sheetData sheetId="5496">
        <row r="34">
          <cell r="A34" t="str">
            <v>Investments Govt Securities</v>
          </cell>
        </row>
      </sheetData>
      <sheetData sheetId="5497">
        <row r="34">
          <cell r="A34" t="str">
            <v>Investments Govt Securities</v>
          </cell>
        </row>
      </sheetData>
      <sheetData sheetId="5498">
        <row r="34">
          <cell r="A34" t="str">
            <v>Investments Govt Securities</v>
          </cell>
        </row>
      </sheetData>
      <sheetData sheetId="5499">
        <row r="34">
          <cell r="A34" t="str">
            <v>Investments Govt Securities</v>
          </cell>
        </row>
      </sheetData>
      <sheetData sheetId="5500">
        <row r="34">
          <cell r="A34" t="str">
            <v>Investments Govt Securities</v>
          </cell>
        </row>
      </sheetData>
      <sheetData sheetId="5501">
        <row r="34">
          <cell r="A34" t="str">
            <v>Investments Govt Securities</v>
          </cell>
        </row>
      </sheetData>
      <sheetData sheetId="5502">
        <row r="34">
          <cell r="A34" t="str">
            <v>Investments Govt Securities</v>
          </cell>
        </row>
      </sheetData>
      <sheetData sheetId="5503">
        <row r="34">
          <cell r="A34" t="str">
            <v>Investments Govt Securities</v>
          </cell>
        </row>
      </sheetData>
      <sheetData sheetId="5504">
        <row r="34">
          <cell r="A34" t="str">
            <v>Investments Govt Securities</v>
          </cell>
        </row>
      </sheetData>
      <sheetData sheetId="5505">
        <row r="34">
          <cell r="A34" t="str">
            <v>Investments Govt Securities</v>
          </cell>
        </row>
      </sheetData>
      <sheetData sheetId="5506">
        <row r="34">
          <cell r="A34" t="str">
            <v>Investments Govt Securities</v>
          </cell>
        </row>
      </sheetData>
      <sheetData sheetId="5507">
        <row r="34">
          <cell r="A34" t="str">
            <v>Investments Govt Securities</v>
          </cell>
        </row>
      </sheetData>
      <sheetData sheetId="5508">
        <row r="34">
          <cell r="A34" t="str">
            <v>Investments Govt Securities</v>
          </cell>
        </row>
      </sheetData>
      <sheetData sheetId="5509">
        <row r="34">
          <cell r="A34" t="str">
            <v>Investments Govt Securities</v>
          </cell>
        </row>
      </sheetData>
      <sheetData sheetId="5510">
        <row r="34">
          <cell r="A34" t="str">
            <v>Investments Govt Securities</v>
          </cell>
        </row>
      </sheetData>
      <sheetData sheetId="5511">
        <row r="34">
          <cell r="A34" t="str">
            <v>Investments Govt Securities</v>
          </cell>
        </row>
      </sheetData>
      <sheetData sheetId="5512">
        <row r="34">
          <cell r="A34" t="str">
            <v>Investments Govt Securities</v>
          </cell>
        </row>
      </sheetData>
      <sheetData sheetId="5513">
        <row r="34">
          <cell r="A34" t="str">
            <v>Investments Govt Securities</v>
          </cell>
        </row>
      </sheetData>
      <sheetData sheetId="5514">
        <row r="34">
          <cell r="A34" t="str">
            <v>Investments Govt Securities</v>
          </cell>
        </row>
      </sheetData>
      <sheetData sheetId="5515">
        <row r="34">
          <cell r="A34" t="str">
            <v>Investments Govt Securities</v>
          </cell>
        </row>
      </sheetData>
      <sheetData sheetId="5516">
        <row r="34">
          <cell r="A34" t="str">
            <v>Investments Govt Securities</v>
          </cell>
        </row>
      </sheetData>
      <sheetData sheetId="5517">
        <row r="34">
          <cell r="A34" t="str">
            <v>Investments Govt Securities</v>
          </cell>
        </row>
      </sheetData>
      <sheetData sheetId="5518">
        <row r="34">
          <cell r="A34" t="str">
            <v>Investments Govt Securities</v>
          </cell>
        </row>
      </sheetData>
      <sheetData sheetId="5519">
        <row r="34">
          <cell r="A34" t="str">
            <v>Investments Govt Securities</v>
          </cell>
        </row>
      </sheetData>
      <sheetData sheetId="5520">
        <row r="34">
          <cell r="A34" t="str">
            <v>Investments Govt Securities</v>
          </cell>
        </row>
      </sheetData>
      <sheetData sheetId="5521">
        <row r="34">
          <cell r="A34" t="str">
            <v>Investments Govt Securities</v>
          </cell>
        </row>
      </sheetData>
      <sheetData sheetId="5522">
        <row r="34">
          <cell r="A34" t="str">
            <v>Investments Govt Securities</v>
          </cell>
        </row>
      </sheetData>
      <sheetData sheetId="5523">
        <row r="34">
          <cell r="A34" t="str">
            <v>Investments Govt Securities</v>
          </cell>
        </row>
      </sheetData>
      <sheetData sheetId="5524">
        <row r="34">
          <cell r="A34" t="str">
            <v>Investments Govt Securities</v>
          </cell>
        </row>
      </sheetData>
      <sheetData sheetId="5525">
        <row r="34">
          <cell r="A34" t="str">
            <v>Investments Govt Securities</v>
          </cell>
        </row>
      </sheetData>
      <sheetData sheetId="5526">
        <row r="34">
          <cell r="A34" t="str">
            <v>Investments Govt Securities</v>
          </cell>
        </row>
      </sheetData>
      <sheetData sheetId="5527">
        <row r="34">
          <cell r="A34" t="str">
            <v>Investments Govt Securities</v>
          </cell>
        </row>
      </sheetData>
      <sheetData sheetId="5528">
        <row r="34">
          <cell r="A34" t="str">
            <v>Investments Govt Securities</v>
          </cell>
        </row>
      </sheetData>
      <sheetData sheetId="5529">
        <row r="34">
          <cell r="A34" t="str">
            <v>Investments Govt Securities</v>
          </cell>
        </row>
      </sheetData>
      <sheetData sheetId="5530">
        <row r="34">
          <cell r="A34" t="str">
            <v>Investments Govt Securities</v>
          </cell>
        </row>
      </sheetData>
      <sheetData sheetId="5531">
        <row r="34">
          <cell r="A34" t="str">
            <v>Investments Govt Securities</v>
          </cell>
        </row>
      </sheetData>
      <sheetData sheetId="5532">
        <row r="34">
          <cell r="A34" t="str">
            <v>Investments Govt Securities</v>
          </cell>
        </row>
      </sheetData>
      <sheetData sheetId="5533">
        <row r="34">
          <cell r="A34" t="str">
            <v>Investments Govt Securities</v>
          </cell>
        </row>
      </sheetData>
      <sheetData sheetId="5534">
        <row r="34">
          <cell r="A34" t="str">
            <v>Investments Govt Securities</v>
          </cell>
        </row>
      </sheetData>
      <sheetData sheetId="5535">
        <row r="34">
          <cell r="A34" t="str">
            <v>Investments Govt Securities</v>
          </cell>
        </row>
      </sheetData>
      <sheetData sheetId="5536">
        <row r="34">
          <cell r="A34" t="str">
            <v>Investments Govt Securities</v>
          </cell>
        </row>
      </sheetData>
      <sheetData sheetId="5537">
        <row r="34">
          <cell r="A34" t="str">
            <v>Investments Govt Securities</v>
          </cell>
        </row>
      </sheetData>
      <sheetData sheetId="5538">
        <row r="34">
          <cell r="A34" t="str">
            <v>Investments Govt Securities</v>
          </cell>
        </row>
      </sheetData>
      <sheetData sheetId="5539">
        <row r="34">
          <cell r="A34" t="str">
            <v>Investments Govt Securities</v>
          </cell>
        </row>
      </sheetData>
      <sheetData sheetId="5540">
        <row r="34">
          <cell r="A34" t="str">
            <v>Investments Govt Securities</v>
          </cell>
        </row>
      </sheetData>
      <sheetData sheetId="5541">
        <row r="34">
          <cell r="A34" t="str">
            <v>Investments Govt Securities</v>
          </cell>
        </row>
      </sheetData>
      <sheetData sheetId="5542">
        <row r="34">
          <cell r="A34" t="str">
            <v>Investments Govt Securities</v>
          </cell>
        </row>
      </sheetData>
      <sheetData sheetId="5543">
        <row r="34">
          <cell r="A34" t="str">
            <v>Investments Govt Securities</v>
          </cell>
        </row>
      </sheetData>
      <sheetData sheetId="5544">
        <row r="34">
          <cell r="A34" t="str">
            <v>Investments Govt Securities</v>
          </cell>
        </row>
      </sheetData>
      <sheetData sheetId="5545">
        <row r="34">
          <cell r="A34" t="str">
            <v>Investments Govt Securities</v>
          </cell>
        </row>
      </sheetData>
      <sheetData sheetId="5546">
        <row r="34">
          <cell r="A34" t="str">
            <v>Investments Govt Securities</v>
          </cell>
        </row>
      </sheetData>
      <sheetData sheetId="5547">
        <row r="34">
          <cell r="A34" t="str">
            <v>Investments Govt Securities</v>
          </cell>
        </row>
      </sheetData>
      <sheetData sheetId="5548">
        <row r="34">
          <cell r="A34" t="str">
            <v>Investments Govt Securities</v>
          </cell>
        </row>
      </sheetData>
      <sheetData sheetId="5549">
        <row r="34">
          <cell r="A34" t="str">
            <v>Investments Govt Securities</v>
          </cell>
        </row>
      </sheetData>
      <sheetData sheetId="5550">
        <row r="34">
          <cell r="A34" t="str">
            <v>Investments Govt Securities</v>
          </cell>
        </row>
      </sheetData>
      <sheetData sheetId="5551">
        <row r="34">
          <cell r="A34" t="str">
            <v>Investments Govt Securities</v>
          </cell>
        </row>
      </sheetData>
      <sheetData sheetId="5552">
        <row r="34">
          <cell r="A34" t="str">
            <v>Investments Govt Securities</v>
          </cell>
        </row>
      </sheetData>
      <sheetData sheetId="5553">
        <row r="34">
          <cell r="A34" t="str">
            <v>Investments Govt Securities</v>
          </cell>
        </row>
      </sheetData>
      <sheetData sheetId="5554">
        <row r="34">
          <cell r="A34" t="str">
            <v>Investments Govt Securities</v>
          </cell>
        </row>
      </sheetData>
      <sheetData sheetId="5555">
        <row r="34">
          <cell r="A34" t="str">
            <v>Investments Govt Securities</v>
          </cell>
        </row>
      </sheetData>
      <sheetData sheetId="5556">
        <row r="34">
          <cell r="A34" t="str">
            <v>Investments Govt Securities</v>
          </cell>
        </row>
      </sheetData>
      <sheetData sheetId="5557">
        <row r="34">
          <cell r="A34" t="str">
            <v>Investments Govt Securities</v>
          </cell>
        </row>
      </sheetData>
      <sheetData sheetId="5558">
        <row r="34">
          <cell r="A34" t="str">
            <v>Investments Govt Securities</v>
          </cell>
        </row>
      </sheetData>
      <sheetData sheetId="5559">
        <row r="34">
          <cell r="A34" t="str">
            <v>Investments Govt Securities</v>
          </cell>
        </row>
      </sheetData>
      <sheetData sheetId="5560">
        <row r="34">
          <cell r="A34" t="str">
            <v>Investments Govt Securities</v>
          </cell>
        </row>
      </sheetData>
      <sheetData sheetId="5561">
        <row r="34">
          <cell r="A34" t="str">
            <v>Investments Govt Securities</v>
          </cell>
        </row>
      </sheetData>
      <sheetData sheetId="5562">
        <row r="34">
          <cell r="A34" t="str">
            <v>Investments Govt Securities</v>
          </cell>
        </row>
      </sheetData>
      <sheetData sheetId="5563">
        <row r="34">
          <cell r="A34" t="str">
            <v>Investments Govt Securities</v>
          </cell>
        </row>
      </sheetData>
      <sheetData sheetId="5564">
        <row r="34">
          <cell r="A34" t="str">
            <v>Investments Govt Securities</v>
          </cell>
        </row>
      </sheetData>
      <sheetData sheetId="5565">
        <row r="34">
          <cell r="A34" t="str">
            <v>Investments Govt Securities</v>
          </cell>
        </row>
      </sheetData>
      <sheetData sheetId="5566">
        <row r="34">
          <cell r="A34" t="str">
            <v>Investments Govt Securities</v>
          </cell>
        </row>
      </sheetData>
      <sheetData sheetId="5567">
        <row r="34">
          <cell r="A34" t="str">
            <v>Investments Govt Securities</v>
          </cell>
        </row>
      </sheetData>
      <sheetData sheetId="5568">
        <row r="34">
          <cell r="A34" t="str">
            <v>Investments Govt Securities</v>
          </cell>
        </row>
      </sheetData>
      <sheetData sheetId="5569">
        <row r="34">
          <cell r="A34" t="str">
            <v>Investments Govt Securities</v>
          </cell>
        </row>
      </sheetData>
      <sheetData sheetId="5570">
        <row r="34">
          <cell r="A34" t="str">
            <v>Investments Govt Securities</v>
          </cell>
        </row>
      </sheetData>
      <sheetData sheetId="5571">
        <row r="34">
          <cell r="A34" t="str">
            <v>Investments Govt Securities</v>
          </cell>
        </row>
      </sheetData>
      <sheetData sheetId="5572">
        <row r="34">
          <cell r="A34" t="str">
            <v>Investments Govt Securities</v>
          </cell>
        </row>
      </sheetData>
      <sheetData sheetId="5573">
        <row r="34">
          <cell r="A34" t="str">
            <v>Investments Govt Securities</v>
          </cell>
        </row>
      </sheetData>
      <sheetData sheetId="5574">
        <row r="34">
          <cell r="A34" t="str">
            <v>Investments Govt Securities</v>
          </cell>
        </row>
      </sheetData>
      <sheetData sheetId="5575">
        <row r="34">
          <cell r="A34" t="str">
            <v>Investments Govt Securities</v>
          </cell>
        </row>
      </sheetData>
      <sheetData sheetId="5576">
        <row r="34">
          <cell r="A34" t="str">
            <v>Investments Govt Securities</v>
          </cell>
        </row>
      </sheetData>
      <sheetData sheetId="5577">
        <row r="34">
          <cell r="A34" t="str">
            <v>Investments Govt Securities</v>
          </cell>
        </row>
      </sheetData>
      <sheetData sheetId="5578">
        <row r="34">
          <cell r="A34" t="str">
            <v>Investments Govt Securities</v>
          </cell>
        </row>
      </sheetData>
      <sheetData sheetId="5579">
        <row r="34">
          <cell r="A34" t="str">
            <v>Investments Govt Securities</v>
          </cell>
        </row>
      </sheetData>
      <sheetData sheetId="5580">
        <row r="34">
          <cell r="A34" t="str">
            <v>Investments Govt Securities</v>
          </cell>
        </row>
      </sheetData>
      <sheetData sheetId="5581">
        <row r="34">
          <cell r="A34" t="str">
            <v>Investments Govt Securities</v>
          </cell>
        </row>
      </sheetData>
      <sheetData sheetId="5582">
        <row r="34">
          <cell r="A34" t="str">
            <v>Investments Govt Securities</v>
          </cell>
        </row>
      </sheetData>
      <sheetData sheetId="5583">
        <row r="34">
          <cell r="A34" t="str">
            <v>Investments Govt Securities</v>
          </cell>
        </row>
      </sheetData>
      <sheetData sheetId="5584">
        <row r="34">
          <cell r="A34" t="str">
            <v>Investments Govt Securities</v>
          </cell>
        </row>
      </sheetData>
      <sheetData sheetId="5585">
        <row r="34">
          <cell r="A34" t="str">
            <v>Investments Govt Securities</v>
          </cell>
        </row>
      </sheetData>
      <sheetData sheetId="5586">
        <row r="34">
          <cell r="A34" t="str">
            <v>Investments Govt Securities</v>
          </cell>
        </row>
      </sheetData>
      <sheetData sheetId="5587">
        <row r="34">
          <cell r="A34" t="str">
            <v>Investments Govt Securities</v>
          </cell>
        </row>
      </sheetData>
      <sheetData sheetId="5588">
        <row r="34">
          <cell r="A34" t="str">
            <v>Investments Govt Securities</v>
          </cell>
        </row>
      </sheetData>
      <sheetData sheetId="5589">
        <row r="34">
          <cell r="A34" t="str">
            <v>Investments Govt Securities</v>
          </cell>
        </row>
      </sheetData>
      <sheetData sheetId="5590">
        <row r="34">
          <cell r="A34" t="str">
            <v>Investments Govt Securities</v>
          </cell>
        </row>
      </sheetData>
      <sheetData sheetId="5591">
        <row r="34">
          <cell r="A34" t="str">
            <v>Investments Govt Securities</v>
          </cell>
        </row>
      </sheetData>
      <sheetData sheetId="5592">
        <row r="34">
          <cell r="A34" t="str">
            <v>Investments Govt Securities</v>
          </cell>
        </row>
      </sheetData>
      <sheetData sheetId="5593">
        <row r="34">
          <cell r="A34" t="str">
            <v>Investments Govt Securities</v>
          </cell>
        </row>
      </sheetData>
      <sheetData sheetId="5594">
        <row r="34">
          <cell r="A34" t="str">
            <v>Investments Govt Securities</v>
          </cell>
        </row>
      </sheetData>
      <sheetData sheetId="5595">
        <row r="34">
          <cell r="A34" t="str">
            <v>Investments Govt Securities</v>
          </cell>
        </row>
      </sheetData>
      <sheetData sheetId="5596">
        <row r="34">
          <cell r="A34" t="str">
            <v>Investments Govt Securities</v>
          </cell>
        </row>
      </sheetData>
      <sheetData sheetId="5597">
        <row r="34">
          <cell r="A34" t="str">
            <v>Investments Govt Securities</v>
          </cell>
        </row>
      </sheetData>
      <sheetData sheetId="5598">
        <row r="34">
          <cell r="A34" t="str">
            <v>Investments Govt Securities</v>
          </cell>
        </row>
      </sheetData>
      <sheetData sheetId="5599">
        <row r="34">
          <cell r="A34" t="str">
            <v>Investments Govt Securities</v>
          </cell>
        </row>
      </sheetData>
      <sheetData sheetId="5600">
        <row r="34">
          <cell r="A34" t="str">
            <v>Investments Govt Securities</v>
          </cell>
        </row>
      </sheetData>
      <sheetData sheetId="5601">
        <row r="34">
          <cell r="A34" t="str">
            <v>Investments Govt Securities</v>
          </cell>
        </row>
      </sheetData>
      <sheetData sheetId="5602">
        <row r="34">
          <cell r="A34" t="str">
            <v>Investments Govt Securities</v>
          </cell>
        </row>
      </sheetData>
      <sheetData sheetId="5603">
        <row r="34">
          <cell r="A34" t="str">
            <v>Investments Govt Securities</v>
          </cell>
        </row>
      </sheetData>
      <sheetData sheetId="5604">
        <row r="34">
          <cell r="A34" t="str">
            <v>Investments Govt Securities</v>
          </cell>
        </row>
      </sheetData>
      <sheetData sheetId="5605">
        <row r="34">
          <cell r="A34" t="str">
            <v>Investments Govt Securities</v>
          </cell>
        </row>
      </sheetData>
      <sheetData sheetId="5606">
        <row r="34">
          <cell r="A34" t="str">
            <v>Investments Govt Securities</v>
          </cell>
        </row>
      </sheetData>
      <sheetData sheetId="5607">
        <row r="34">
          <cell r="A34" t="str">
            <v>Investments Govt Securities</v>
          </cell>
        </row>
      </sheetData>
      <sheetData sheetId="5608">
        <row r="34">
          <cell r="A34" t="str">
            <v>Investments Govt Securities</v>
          </cell>
        </row>
      </sheetData>
      <sheetData sheetId="5609">
        <row r="34">
          <cell r="A34" t="str">
            <v>Investments Govt Securities</v>
          </cell>
        </row>
      </sheetData>
      <sheetData sheetId="5610">
        <row r="34">
          <cell r="A34" t="str">
            <v>Investments Govt Securities</v>
          </cell>
        </row>
      </sheetData>
      <sheetData sheetId="5611">
        <row r="34">
          <cell r="A34" t="str">
            <v>Investments Govt Securities</v>
          </cell>
        </row>
      </sheetData>
      <sheetData sheetId="5612">
        <row r="34">
          <cell r="A34" t="str">
            <v>Investments Govt Securities</v>
          </cell>
        </row>
      </sheetData>
      <sheetData sheetId="5613">
        <row r="34">
          <cell r="A34" t="str">
            <v>Investments Govt Securities</v>
          </cell>
        </row>
      </sheetData>
      <sheetData sheetId="5614">
        <row r="34">
          <cell r="A34" t="str">
            <v>Investments Govt Securities</v>
          </cell>
        </row>
      </sheetData>
      <sheetData sheetId="5615">
        <row r="34">
          <cell r="A34" t="str">
            <v>Investments Govt Securities</v>
          </cell>
        </row>
      </sheetData>
      <sheetData sheetId="5616">
        <row r="34">
          <cell r="A34" t="str">
            <v>Investments Govt Securities</v>
          </cell>
        </row>
      </sheetData>
      <sheetData sheetId="5617">
        <row r="34">
          <cell r="A34" t="str">
            <v>Investments Govt Securities</v>
          </cell>
        </row>
      </sheetData>
      <sheetData sheetId="5618">
        <row r="34">
          <cell r="A34" t="str">
            <v>Investments Govt Securities</v>
          </cell>
        </row>
      </sheetData>
      <sheetData sheetId="5619">
        <row r="34">
          <cell r="A34" t="str">
            <v>Investments Govt Securities</v>
          </cell>
        </row>
      </sheetData>
      <sheetData sheetId="5620">
        <row r="34">
          <cell r="A34" t="str">
            <v>Investments Govt Securities</v>
          </cell>
        </row>
      </sheetData>
      <sheetData sheetId="5621">
        <row r="34">
          <cell r="A34" t="str">
            <v>Investments Govt Securities</v>
          </cell>
        </row>
      </sheetData>
      <sheetData sheetId="5622">
        <row r="34">
          <cell r="A34" t="str">
            <v>Investments Govt Securities</v>
          </cell>
        </row>
      </sheetData>
      <sheetData sheetId="5623">
        <row r="34">
          <cell r="A34" t="str">
            <v>Investments Govt Securities</v>
          </cell>
        </row>
      </sheetData>
      <sheetData sheetId="5624">
        <row r="34">
          <cell r="A34" t="str">
            <v>Investments Govt Securities</v>
          </cell>
        </row>
      </sheetData>
      <sheetData sheetId="5625">
        <row r="34">
          <cell r="A34" t="str">
            <v>Investments Govt Securities</v>
          </cell>
        </row>
      </sheetData>
      <sheetData sheetId="5626">
        <row r="34">
          <cell r="A34" t="str">
            <v>Investments Govt Securities</v>
          </cell>
        </row>
      </sheetData>
      <sheetData sheetId="5627">
        <row r="34">
          <cell r="A34" t="str">
            <v>Investments Govt Securities</v>
          </cell>
        </row>
      </sheetData>
      <sheetData sheetId="5628">
        <row r="34">
          <cell r="A34" t="str">
            <v>Investments Govt Securities</v>
          </cell>
        </row>
      </sheetData>
      <sheetData sheetId="5629">
        <row r="34">
          <cell r="A34" t="str">
            <v>Investments Govt Securities</v>
          </cell>
        </row>
      </sheetData>
      <sheetData sheetId="5630">
        <row r="34">
          <cell r="A34" t="str">
            <v>Investments Govt Securities</v>
          </cell>
        </row>
      </sheetData>
      <sheetData sheetId="5631">
        <row r="34">
          <cell r="A34" t="str">
            <v>Investments Govt Securities</v>
          </cell>
        </row>
      </sheetData>
      <sheetData sheetId="5632">
        <row r="34">
          <cell r="A34" t="str">
            <v>Investments Govt Securities</v>
          </cell>
        </row>
      </sheetData>
      <sheetData sheetId="5633">
        <row r="34">
          <cell r="A34" t="str">
            <v>Investments Govt Securities</v>
          </cell>
        </row>
      </sheetData>
      <sheetData sheetId="5634">
        <row r="34">
          <cell r="A34" t="str">
            <v>Investments Govt Securities</v>
          </cell>
        </row>
      </sheetData>
      <sheetData sheetId="5635">
        <row r="34">
          <cell r="A34" t="str">
            <v>Investments Govt Securities</v>
          </cell>
        </row>
      </sheetData>
      <sheetData sheetId="5636">
        <row r="34">
          <cell r="A34" t="str">
            <v>Investments Govt Securities</v>
          </cell>
        </row>
      </sheetData>
      <sheetData sheetId="5637">
        <row r="34">
          <cell r="A34" t="str">
            <v>Investments Govt Securities</v>
          </cell>
        </row>
      </sheetData>
      <sheetData sheetId="5638">
        <row r="34">
          <cell r="A34" t="str">
            <v>Investments Govt Securities</v>
          </cell>
        </row>
      </sheetData>
      <sheetData sheetId="5639">
        <row r="34">
          <cell r="A34" t="str">
            <v>Investments Govt Securities</v>
          </cell>
        </row>
      </sheetData>
      <sheetData sheetId="5640">
        <row r="34">
          <cell r="A34" t="str">
            <v>Investments Govt Securities</v>
          </cell>
        </row>
      </sheetData>
      <sheetData sheetId="5641">
        <row r="34">
          <cell r="A34" t="str">
            <v>Investments Govt Securities</v>
          </cell>
        </row>
      </sheetData>
      <sheetData sheetId="5642">
        <row r="34">
          <cell r="A34" t="str">
            <v>Investments Govt Securities</v>
          </cell>
        </row>
      </sheetData>
      <sheetData sheetId="5643">
        <row r="34">
          <cell r="A34" t="str">
            <v>Investments Govt Securities</v>
          </cell>
        </row>
      </sheetData>
      <sheetData sheetId="5644">
        <row r="34">
          <cell r="A34" t="str">
            <v>Investments Govt Securities</v>
          </cell>
        </row>
      </sheetData>
      <sheetData sheetId="5645">
        <row r="34">
          <cell r="A34" t="str">
            <v>Investments Govt Securities</v>
          </cell>
        </row>
      </sheetData>
      <sheetData sheetId="5646">
        <row r="34">
          <cell r="A34" t="str">
            <v>Investments Govt Securities</v>
          </cell>
        </row>
      </sheetData>
      <sheetData sheetId="5647">
        <row r="34">
          <cell r="A34" t="str">
            <v>Investments Govt Securities</v>
          </cell>
        </row>
      </sheetData>
      <sheetData sheetId="5648">
        <row r="34">
          <cell r="A34" t="str">
            <v>Investments Govt Securities</v>
          </cell>
        </row>
      </sheetData>
      <sheetData sheetId="5649">
        <row r="34">
          <cell r="A34" t="str">
            <v>Investments Govt Securities</v>
          </cell>
        </row>
      </sheetData>
      <sheetData sheetId="5650">
        <row r="34">
          <cell r="A34" t="str">
            <v>Investments Govt Securities</v>
          </cell>
        </row>
      </sheetData>
      <sheetData sheetId="5651">
        <row r="34">
          <cell r="A34" t="str">
            <v>Investments Govt Securities</v>
          </cell>
        </row>
      </sheetData>
      <sheetData sheetId="5652">
        <row r="34">
          <cell r="A34" t="str">
            <v>Investments Govt Securities</v>
          </cell>
        </row>
      </sheetData>
      <sheetData sheetId="5653">
        <row r="34">
          <cell r="A34" t="str">
            <v>Investments Govt Securities</v>
          </cell>
        </row>
      </sheetData>
      <sheetData sheetId="5654">
        <row r="34">
          <cell r="A34" t="str">
            <v>Investments Govt Securities</v>
          </cell>
        </row>
      </sheetData>
      <sheetData sheetId="5655">
        <row r="34">
          <cell r="A34" t="str">
            <v>Investments Govt Securities</v>
          </cell>
        </row>
      </sheetData>
      <sheetData sheetId="5656">
        <row r="34">
          <cell r="A34" t="str">
            <v>Investments Govt Securities</v>
          </cell>
        </row>
      </sheetData>
      <sheetData sheetId="5657">
        <row r="34">
          <cell r="A34" t="str">
            <v>Investments Govt Securities</v>
          </cell>
        </row>
      </sheetData>
      <sheetData sheetId="5658">
        <row r="34">
          <cell r="A34" t="str">
            <v>Investments Govt Securities</v>
          </cell>
        </row>
      </sheetData>
      <sheetData sheetId="5659">
        <row r="34">
          <cell r="A34" t="str">
            <v>Investments Govt Securities</v>
          </cell>
        </row>
      </sheetData>
      <sheetData sheetId="5660">
        <row r="34">
          <cell r="A34" t="str">
            <v>Investments Govt Securities</v>
          </cell>
        </row>
      </sheetData>
      <sheetData sheetId="5661">
        <row r="34">
          <cell r="A34" t="str">
            <v>Investments Govt Securities</v>
          </cell>
        </row>
      </sheetData>
      <sheetData sheetId="5662">
        <row r="34">
          <cell r="A34" t="str">
            <v>Investments Govt Securities</v>
          </cell>
        </row>
      </sheetData>
      <sheetData sheetId="5663">
        <row r="34">
          <cell r="A34" t="str">
            <v>Investments Govt Securities</v>
          </cell>
        </row>
      </sheetData>
      <sheetData sheetId="5664">
        <row r="34">
          <cell r="A34" t="str">
            <v>Investments Govt Securities</v>
          </cell>
        </row>
      </sheetData>
      <sheetData sheetId="5665">
        <row r="34">
          <cell r="A34" t="str">
            <v>Investments Govt Securities</v>
          </cell>
        </row>
      </sheetData>
      <sheetData sheetId="5666">
        <row r="34">
          <cell r="A34" t="str">
            <v>Investments Govt Securities</v>
          </cell>
        </row>
      </sheetData>
      <sheetData sheetId="5667">
        <row r="34">
          <cell r="A34" t="str">
            <v>Investments Govt Securities</v>
          </cell>
        </row>
      </sheetData>
      <sheetData sheetId="5668">
        <row r="34">
          <cell r="A34" t="str">
            <v>Investments Govt Securities</v>
          </cell>
        </row>
      </sheetData>
      <sheetData sheetId="5669">
        <row r="34">
          <cell r="A34" t="str">
            <v>Investments Govt Securities</v>
          </cell>
        </row>
      </sheetData>
      <sheetData sheetId="5670">
        <row r="34">
          <cell r="A34" t="str">
            <v>Investments Govt Securities</v>
          </cell>
        </row>
      </sheetData>
      <sheetData sheetId="5671">
        <row r="34">
          <cell r="A34" t="str">
            <v>Investments Govt Securities</v>
          </cell>
        </row>
      </sheetData>
      <sheetData sheetId="5672">
        <row r="34">
          <cell r="A34" t="str">
            <v>Investments Govt Securities</v>
          </cell>
        </row>
      </sheetData>
      <sheetData sheetId="5673">
        <row r="34">
          <cell r="A34" t="str">
            <v>Investments Govt Securities</v>
          </cell>
        </row>
      </sheetData>
      <sheetData sheetId="5674">
        <row r="34">
          <cell r="A34" t="str">
            <v>Investments Govt Securities</v>
          </cell>
        </row>
      </sheetData>
      <sheetData sheetId="5675">
        <row r="34">
          <cell r="A34" t="str">
            <v>Investments Govt Securities</v>
          </cell>
        </row>
      </sheetData>
      <sheetData sheetId="5676">
        <row r="34">
          <cell r="A34" t="str">
            <v>Investments Govt Securities</v>
          </cell>
        </row>
      </sheetData>
      <sheetData sheetId="5677">
        <row r="34">
          <cell r="A34" t="str">
            <v>Investments Govt Securities</v>
          </cell>
        </row>
      </sheetData>
      <sheetData sheetId="5678">
        <row r="34">
          <cell r="A34" t="str">
            <v>Investments Govt Securities</v>
          </cell>
        </row>
      </sheetData>
      <sheetData sheetId="5679">
        <row r="34">
          <cell r="A34" t="str">
            <v>Investments Govt Securities</v>
          </cell>
        </row>
      </sheetData>
      <sheetData sheetId="5680">
        <row r="34">
          <cell r="A34" t="str">
            <v>Investments Govt Securities</v>
          </cell>
        </row>
      </sheetData>
      <sheetData sheetId="5681">
        <row r="34">
          <cell r="A34" t="str">
            <v>Investments Govt Securities</v>
          </cell>
        </row>
      </sheetData>
      <sheetData sheetId="5682">
        <row r="34">
          <cell r="A34" t="str">
            <v>Investments Govt Securities</v>
          </cell>
        </row>
      </sheetData>
      <sheetData sheetId="5683">
        <row r="34">
          <cell r="A34" t="str">
            <v>Investments Govt Securities</v>
          </cell>
        </row>
      </sheetData>
      <sheetData sheetId="5684">
        <row r="34">
          <cell r="A34" t="str">
            <v>Investments Govt Securities</v>
          </cell>
        </row>
      </sheetData>
      <sheetData sheetId="5685">
        <row r="34">
          <cell r="A34" t="str">
            <v>Investments Govt Securities</v>
          </cell>
        </row>
      </sheetData>
      <sheetData sheetId="5686">
        <row r="34">
          <cell r="A34" t="str">
            <v>Investments Govt Securities</v>
          </cell>
        </row>
      </sheetData>
      <sheetData sheetId="5687">
        <row r="34">
          <cell r="A34" t="str">
            <v>Investments Govt Securities</v>
          </cell>
        </row>
      </sheetData>
      <sheetData sheetId="5688">
        <row r="34">
          <cell r="A34" t="str">
            <v>Investments Govt Securities</v>
          </cell>
        </row>
      </sheetData>
      <sheetData sheetId="5689">
        <row r="34">
          <cell r="A34" t="str">
            <v>Investments Govt Securities</v>
          </cell>
        </row>
      </sheetData>
      <sheetData sheetId="5690">
        <row r="34">
          <cell r="A34" t="str">
            <v>Investments Govt Securities</v>
          </cell>
        </row>
      </sheetData>
      <sheetData sheetId="5691">
        <row r="34">
          <cell r="A34" t="str">
            <v>Investments Govt Securities</v>
          </cell>
        </row>
      </sheetData>
      <sheetData sheetId="5692">
        <row r="34">
          <cell r="A34" t="str">
            <v>Investments Govt Securities</v>
          </cell>
        </row>
      </sheetData>
      <sheetData sheetId="5693">
        <row r="34">
          <cell r="A34" t="str">
            <v>Investments Govt Securities</v>
          </cell>
        </row>
      </sheetData>
      <sheetData sheetId="5694">
        <row r="34">
          <cell r="A34" t="str">
            <v>Investments Govt Securities</v>
          </cell>
        </row>
      </sheetData>
      <sheetData sheetId="5695">
        <row r="34">
          <cell r="A34" t="str">
            <v>Investments Govt Securities</v>
          </cell>
        </row>
      </sheetData>
      <sheetData sheetId="5696">
        <row r="34">
          <cell r="A34" t="str">
            <v>Investments Govt Securities</v>
          </cell>
        </row>
      </sheetData>
      <sheetData sheetId="5697">
        <row r="34">
          <cell r="A34" t="str">
            <v>Investments Govt Securities</v>
          </cell>
        </row>
      </sheetData>
      <sheetData sheetId="5698">
        <row r="34">
          <cell r="A34" t="str">
            <v>Investments Govt Securities</v>
          </cell>
        </row>
      </sheetData>
      <sheetData sheetId="5699">
        <row r="34">
          <cell r="A34" t="str">
            <v>Investments Govt Securities</v>
          </cell>
        </row>
      </sheetData>
      <sheetData sheetId="5700">
        <row r="34">
          <cell r="A34" t="str">
            <v>Investments Govt Securities</v>
          </cell>
        </row>
      </sheetData>
      <sheetData sheetId="5701">
        <row r="34">
          <cell r="A34" t="str">
            <v>Investments Govt Securities</v>
          </cell>
        </row>
      </sheetData>
      <sheetData sheetId="5702">
        <row r="34">
          <cell r="A34" t="str">
            <v>Investments Govt Securities</v>
          </cell>
        </row>
      </sheetData>
      <sheetData sheetId="5703">
        <row r="34">
          <cell r="A34" t="str">
            <v>Investments Govt Securities</v>
          </cell>
        </row>
      </sheetData>
      <sheetData sheetId="5704">
        <row r="34">
          <cell r="A34" t="str">
            <v>Investments Govt Securities</v>
          </cell>
        </row>
      </sheetData>
      <sheetData sheetId="5705">
        <row r="34">
          <cell r="A34" t="str">
            <v>Investments Govt Securities</v>
          </cell>
        </row>
      </sheetData>
      <sheetData sheetId="5706">
        <row r="34">
          <cell r="A34" t="str">
            <v>Investments Govt Securities</v>
          </cell>
        </row>
      </sheetData>
      <sheetData sheetId="5707">
        <row r="34">
          <cell r="A34" t="str">
            <v>Investments Govt Securities</v>
          </cell>
        </row>
      </sheetData>
      <sheetData sheetId="5708">
        <row r="34">
          <cell r="A34" t="str">
            <v>Investments Govt Securities</v>
          </cell>
        </row>
      </sheetData>
      <sheetData sheetId="5709">
        <row r="34">
          <cell r="A34" t="str">
            <v>Investments Govt Securities</v>
          </cell>
        </row>
      </sheetData>
      <sheetData sheetId="5710">
        <row r="34">
          <cell r="A34" t="str">
            <v>Investments Govt Securities</v>
          </cell>
        </row>
      </sheetData>
      <sheetData sheetId="5711">
        <row r="34">
          <cell r="A34" t="str">
            <v>Investments Govt Securities</v>
          </cell>
        </row>
      </sheetData>
      <sheetData sheetId="5712">
        <row r="34">
          <cell r="A34" t="str">
            <v>Investments Govt Securities</v>
          </cell>
        </row>
      </sheetData>
      <sheetData sheetId="5713">
        <row r="34">
          <cell r="A34" t="str">
            <v>Investments Govt Securities</v>
          </cell>
        </row>
      </sheetData>
      <sheetData sheetId="5714">
        <row r="34">
          <cell r="A34" t="str">
            <v>Investments Govt Securities</v>
          </cell>
        </row>
      </sheetData>
      <sheetData sheetId="5715">
        <row r="34">
          <cell r="A34" t="str">
            <v>Investments Govt Securities</v>
          </cell>
        </row>
      </sheetData>
      <sheetData sheetId="5716">
        <row r="34">
          <cell r="A34" t="str">
            <v>Investments Govt Securities</v>
          </cell>
        </row>
      </sheetData>
      <sheetData sheetId="5717">
        <row r="34">
          <cell r="A34" t="str">
            <v>Investments Govt Securities</v>
          </cell>
        </row>
      </sheetData>
      <sheetData sheetId="5718">
        <row r="34">
          <cell r="A34" t="str">
            <v>Investments Govt Securities</v>
          </cell>
        </row>
      </sheetData>
      <sheetData sheetId="5719">
        <row r="34">
          <cell r="A34" t="str">
            <v>Investments Govt Securities</v>
          </cell>
        </row>
      </sheetData>
      <sheetData sheetId="5720">
        <row r="34">
          <cell r="A34" t="str">
            <v>Investments Govt Securities</v>
          </cell>
        </row>
      </sheetData>
      <sheetData sheetId="5721">
        <row r="34">
          <cell r="A34" t="str">
            <v>Investments Govt Securities</v>
          </cell>
        </row>
      </sheetData>
      <sheetData sheetId="5722">
        <row r="34">
          <cell r="A34" t="str">
            <v>Investments Govt Securities</v>
          </cell>
        </row>
      </sheetData>
      <sheetData sheetId="5723">
        <row r="34">
          <cell r="A34" t="str">
            <v>Investments Govt Securities</v>
          </cell>
        </row>
      </sheetData>
      <sheetData sheetId="5724">
        <row r="34">
          <cell r="A34" t="str">
            <v>Investments Govt Securities</v>
          </cell>
        </row>
      </sheetData>
      <sheetData sheetId="5725">
        <row r="34">
          <cell r="A34" t="str">
            <v>Investments Govt Securities</v>
          </cell>
        </row>
      </sheetData>
      <sheetData sheetId="5726">
        <row r="34">
          <cell r="A34" t="str">
            <v>Investments Govt Securities</v>
          </cell>
        </row>
      </sheetData>
      <sheetData sheetId="5727">
        <row r="34">
          <cell r="A34" t="str">
            <v>Investments Govt Securities</v>
          </cell>
        </row>
      </sheetData>
      <sheetData sheetId="5728">
        <row r="34">
          <cell r="A34" t="str">
            <v>Investments Govt Securities</v>
          </cell>
        </row>
      </sheetData>
      <sheetData sheetId="5729">
        <row r="34">
          <cell r="A34" t="str">
            <v>Investments Govt Securities</v>
          </cell>
        </row>
      </sheetData>
      <sheetData sheetId="5730">
        <row r="34">
          <cell r="A34" t="str">
            <v>Investments Govt Securities</v>
          </cell>
        </row>
      </sheetData>
      <sheetData sheetId="5731">
        <row r="34">
          <cell r="A34" t="str">
            <v>Investments Govt Securities</v>
          </cell>
        </row>
      </sheetData>
      <sheetData sheetId="5732">
        <row r="34">
          <cell r="A34" t="str">
            <v>Investments Govt Securities</v>
          </cell>
        </row>
      </sheetData>
      <sheetData sheetId="5733">
        <row r="34">
          <cell r="A34" t="str">
            <v>Investments Govt Securities</v>
          </cell>
        </row>
      </sheetData>
      <sheetData sheetId="5734">
        <row r="34">
          <cell r="A34" t="str">
            <v>Investments Govt Securities</v>
          </cell>
        </row>
      </sheetData>
      <sheetData sheetId="5735">
        <row r="34">
          <cell r="A34" t="str">
            <v>Investments Govt Securities</v>
          </cell>
        </row>
      </sheetData>
      <sheetData sheetId="5736">
        <row r="34">
          <cell r="A34" t="str">
            <v>Investments Govt Securities</v>
          </cell>
        </row>
      </sheetData>
      <sheetData sheetId="5737">
        <row r="34">
          <cell r="A34" t="str">
            <v>Investments Govt Securities</v>
          </cell>
        </row>
      </sheetData>
      <sheetData sheetId="5738">
        <row r="34">
          <cell r="A34" t="str">
            <v>Investments Govt Securities</v>
          </cell>
        </row>
      </sheetData>
      <sheetData sheetId="5739">
        <row r="34">
          <cell r="A34" t="str">
            <v>Investments Govt Securities</v>
          </cell>
        </row>
      </sheetData>
      <sheetData sheetId="5740">
        <row r="34">
          <cell r="A34" t="str">
            <v>Investments Govt Securities</v>
          </cell>
        </row>
      </sheetData>
      <sheetData sheetId="5741">
        <row r="34">
          <cell r="A34" t="str">
            <v>Investments Govt Securities</v>
          </cell>
        </row>
      </sheetData>
      <sheetData sheetId="5742">
        <row r="34">
          <cell r="A34" t="str">
            <v>Investments Govt Securities</v>
          </cell>
        </row>
      </sheetData>
      <sheetData sheetId="5743">
        <row r="34">
          <cell r="A34" t="str">
            <v>Investments Govt Securities</v>
          </cell>
        </row>
      </sheetData>
      <sheetData sheetId="5744">
        <row r="34">
          <cell r="A34" t="str">
            <v>Investments Govt Securities</v>
          </cell>
        </row>
      </sheetData>
      <sheetData sheetId="5745">
        <row r="34">
          <cell r="A34" t="str">
            <v>Investments Govt Securities</v>
          </cell>
        </row>
      </sheetData>
      <sheetData sheetId="5746">
        <row r="34">
          <cell r="A34" t="str">
            <v>Investments Govt Securities</v>
          </cell>
        </row>
      </sheetData>
      <sheetData sheetId="5747">
        <row r="34">
          <cell r="A34" t="str">
            <v>Investments Govt Securities</v>
          </cell>
        </row>
      </sheetData>
      <sheetData sheetId="5748">
        <row r="34">
          <cell r="A34" t="str">
            <v>Investments Govt Securities</v>
          </cell>
        </row>
      </sheetData>
      <sheetData sheetId="5749">
        <row r="34">
          <cell r="A34" t="str">
            <v>Investments Govt Securities</v>
          </cell>
        </row>
      </sheetData>
      <sheetData sheetId="5750">
        <row r="34">
          <cell r="A34" t="str">
            <v>Investments Govt Securities</v>
          </cell>
        </row>
      </sheetData>
      <sheetData sheetId="5751">
        <row r="34">
          <cell r="A34" t="str">
            <v>Investments Govt Securities</v>
          </cell>
        </row>
      </sheetData>
      <sheetData sheetId="5752">
        <row r="34">
          <cell r="A34" t="str">
            <v>Investments Govt Securities</v>
          </cell>
        </row>
      </sheetData>
      <sheetData sheetId="5753">
        <row r="34">
          <cell r="A34" t="str">
            <v>Investments Govt Securities</v>
          </cell>
        </row>
      </sheetData>
      <sheetData sheetId="5754">
        <row r="34">
          <cell r="A34" t="str">
            <v>Investments Govt Securities</v>
          </cell>
        </row>
      </sheetData>
      <sheetData sheetId="5755">
        <row r="34">
          <cell r="A34" t="str">
            <v>Investments Govt Securities</v>
          </cell>
        </row>
      </sheetData>
      <sheetData sheetId="5756">
        <row r="34">
          <cell r="A34" t="str">
            <v>Investments Govt Securities</v>
          </cell>
        </row>
      </sheetData>
      <sheetData sheetId="5757">
        <row r="34">
          <cell r="A34" t="str">
            <v>Investments Govt Securities</v>
          </cell>
        </row>
      </sheetData>
      <sheetData sheetId="5758">
        <row r="34">
          <cell r="A34" t="str">
            <v>Investments Govt Securities</v>
          </cell>
        </row>
      </sheetData>
      <sheetData sheetId="5759">
        <row r="34">
          <cell r="A34" t="str">
            <v>Investments Govt Securities</v>
          </cell>
        </row>
      </sheetData>
      <sheetData sheetId="5760">
        <row r="34">
          <cell r="A34" t="str">
            <v>Investments Govt Securities</v>
          </cell>
        </row>
      </sheetData>
      <sheetData sheetId="5761">
        <row r="34">
          <cell r="A34" t="str">
            <v>Investments Govt Securities</v>
          </cell>
        </row>
      </sheetData>
      <sheetData sheetId="5762">
        <row r="34">
          <cell r="A34" t="str">
            <v>Investments Govt Securities</v>
          </cell>
        </row>
      </sheetData>
      <sheetData sheetId="5763">
        <row r="34">
          <cell r="A34" t="str">
            <v>Investments Govt Securities</v>
          </cell>
        </row>
      </sheetData>
      <sheetData sheetId="5764">
        <row r="34">
          <cell r="A34" t="str">
            <v>Investments Govt Securities</v>
          </cell>
        </row>
      </sheetData>
      <sheetData sheetId="5765">
        <row r="34">
          <cell r="A34" t="str">
            <v>Investments Govt Securities</v>
          </cell>
        </row>
      </sheetData>
      <sheetData sheetId="5766">
        <row r="34">
          <cell r="A34" t="str">
            <v>Investments Govt Securities</v>
          </cell>
        </row>
      </sheetData>
      <sheetData sheetId="5767">
        <row r="34">
          <cell r="A34" t="str">
            <v>Investments Govt Securities</v>
          </cell>
        </row>
      </sheetData>
      <sheetData sheetId="5768">
        <row r="34">
          <cell r="A34" t="str">
            <v>Investments Govt Securities</v>
          </cell>
        </row>
      </sheetData>
      <sheetData sheetId="5769">
        <row r="34">
          <cell r="A34" t="str">
            <v>Investments Govt Securities</v>
          </cell>
        </row>
      </sheetData>
      <sheetData sheetId="5770">
        <row r="34">
          <cell r="A34" t="str">
            <v>Investments Govt Securities</v>
          </cell>
        </row>
      </sheetData>
      <sheetData sheetId="5771">
        <row r="34">
          <cell r="A34" t="str">
            <v>Investments Govt Securities</v>
          </cell>
        </row>
      </sheetData>
      <sheetData sheetId="5772">
        <row r="34">
          <cell r="A34" t="str">
            <v>Investments Govt Securities</v>
          </cell>
        </row>
      </sheetData>
      <sheetData sheetId="5773">
        <row r="34">
          <cell r="A34" t="str">
            <v>Investments Govt Securities</v>
          </cell>
        </row>
      </sheetData>
      <sheetData sheetId="5774">
        <row r="34">
          <cell r="A34" t="str">
            <v>Investments Govt Securities</v>
          </cell>
        </row>
      </sheetData>
      <sheetData sheetId="5775">
        <row r="34">
          <cell r="A34" t="str">
            <v>Investments Govt Securities</v>
          </cell>
        </row>
      </sheetData>
      <sheetData sheetId="5776">
        <row r="34">
          <cell r="A34" t="str">
            <v>Investments Govt Securities</v>
          </cell>
        </row>
      </sheetData>
      <sheetData sheetId="5777" refreshError="1"/>
      <sheetData sheetId="5778" refreshError="1"/>
      <sheetData sheetId="5779">
        <row r="34">
          <cell r="A34" t="str">
            <v>Investments Govt Securities</v>
          </cell>
        </row>
      </sheetData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>
        <row r="34">
          <cell r="A34" t="str">
            <v>Investments Govt Securities</v>
          </cell>
        </row>
      </sheetData>
      <sheetData sheetId="5788">
        <row r="34">
          <cell r="A34" t="str">
            <v>Investments Govt Securities</v>
          </cell>
        </row>
      </sheetData>
      <sheetData sheetId="5789">
        <row r="34">
          <cell r="A34" t="str">
            <v>Investments Govt Securities</v>
          </cell>
        </row>
      </sheetData>
      <sheetData sheetId="5790">
        <row r="34">
          <cell r="A34" t="str">
            <v>Investments Govt Securities</v>
          </cell>
        </row>
      </sheetData>
      <sheetData sheetId="5791">
        <row r="34">
          <cell r="A34" t="str">
            <v>Investments Govt Securities</v>
          </cell>
        </row>
      </sheetData>
      <sheetData sheetId="5792">
        <row r="34">
          <cell r="A34" t="str">
            <v>Investments Govt Securities</v>
          </cell>
        </row>
      </sheetData>
      <sheetData sheetId="5793">
        <row r="34">
          <cell r="A34" t="str">
            <v>Investments Govt Securities</v>
          </cell>
        </row>
      </sheetData>
      <sheetData sheetId="5794">
        <row r="34">
          <cell r="A34" t="str">
            <v>Investments Govt Securities</v>
          </cell>
        </row>
      </sheetData>
      <sheetData sheetId="5795">
        <row r="34">
          <cell r="A34" t="str">
            <v>Investments Govt Securities</v>
          </cell>
        </row>
      </sheetData>
      <sheetData sheetId="5796">
        <row r="34">
          <cell r="A34" t="str">
            <v>Investments Govt Securities</v>
          </cell>
        </row>
      </sheetData>
      <sheetData sheetId="5797">
        <row r="34">
          <cell r="A34" t="str">
            <v>Investments Govt Securities</v>
          </cell>
        </row>
      </sheetData>
      <sheetData sheetId="5798">
        <row r="34">
          <cell r="A34" t="str">
            <v>Investments Govt Securities</v>
          </cell>
        </row>
      </sheetData>
      <sheetData sheetId="5799">
        <row r="34">
          <cell r="A34" t="str">
            <v>Investments Govt Securities</v>
          </cell>
        </row>
      </sheetData>
      <sheetData sheetId="5800">
        <row r="34">
          <cell r="A34" t="str">
            <v>Investments Govt Securities</v>
          </cell>
        </row>
      </sheetData>
      <sheetData sheetId="5801">
        <row r="34">
          <cell r="A34" t="str">
            <v>Investments Govt Securities</v>
          </cell>
        </row>
      </sheetData>
      <sheetData sheetId="5802">
        <row r="34">
          <cell r="A34" t="str">
            <v>Investments Govt Securities</v>
          </cell>
        </row>
      </sheetData>
      <sheetData sheetId="5803">
        <row r="34">
          <cell r="A34" t="str">
            <v>Investments Govt Securities</v>
          </cell>
        </row>
      </sheetData>
      <sheetData sheetId="5804">
        <row r="34">
          <cell r="A34" t="str">
            <v>Investments Govt Securities</v>
          </cell>
        </row>
      </sheetData>
      <sheetData sheetId="5805">
        <row r="34">
          <cell r="A34" t="str">
            <v>Investments Govt Securities</v>
          </cell>
        </row>
      </sheetData>
      <sheetData sheetId="5806">
        <row r="34">
          <cell r="A34" t="str">
            <v>Investments Govt Securities</v>
          </cell>
        </row>
      </sheetData>
      <sheetData sheetId="5807">
        <row r="34">
          <cell r="A34" t="str">
            <v>Investments Govt Securities</v>
          </cell>
        </row>
      </sheetData>
      <sheetData sheetId="5808">
        <row r="34">
          <cell r="A34" t="str">
            <v>Investments Govt Securities</v>
          </cell>
        </row>
      </sheetData>
      <sheetData sheetId="5809">
        <row r="34">
          <cell r="A34" t="str">
            <v>Investments Govt Securities</v>
          </cell>
        </row>
      </sheetData>
      <sheetData sheetId="5810">
        <row r="34">
          <cell r="A34" t="str">
            <v>Investments Govt Securities</v>
          </cell>
        </row>
      </sheetData>
      <sheetData sheetId="5811">
        <row r="34">
          <cell r="A34" t="str">
            <v>Investments Govt Securities</v>
          </cell>
        </row>
      </sheetData>
      <sheetData sheetId="5812">
        <row r="34">
          <cell r="A34" t="str">
            <v>Investments Govt Securities</v>
          </cell>
        </row>
      </sheetData>
      <sheetData sheetId="5813">
        <row r="34">
          <cell r="A34" t="str">
            <v>Investments Govt Securities</v>
          </cell>
        </row>
      </sheetData>
      <sheetData sheetId="5814">
        <row r="34">
          <cell r="A34" t="str">
            <v>Investments Govt Securities</v>
          </cell>
        </row>
      </sheetData>
      <sheetData sheetId="5815">
        <row r="34">
          <cell r="A34" t="str">
            <v>Investments Govt Securities</v>
          </cell>
        </row>
      </sheetData>
      <sheetData sheetId="5816">
        <row r="34">
          <cell r="A34" t="str">
            <v>Investments Govt Securities</v>
          </cell>
        </row>
      </sheetData>
      <sheetData sheetId="5817">
        <row r="34">
          <cell r="A34" t="str">
            <v>Investments Govt Securities</v>
          </cell>
        </row>
      </sheetData>
      <sheetData sheetId="5818">
        <row r="34">
          <cell r="A34" t="str">
            <v>Investments Govt Securities</v>
          </cell>
        </row>
      </sheetData>
      <sheetData sheetId="5819">
        <row r="34">
          <cell r="A34" t="str">
            <v>Investments Govt Securities</v>
          </cell>
        </row>
      </sheetData>
      <sheetData sheetId="5820">
        <row r="34">
          <cell r="A34" t="str">
            <v>Investments Govt Securities</v>
          </cell>
        </row>
      </sheetData>
      <sheetData sheetId="5821">
        <row r="34">
          <cell r="A34" t="str">
            <v>Investments Govt Securities</v>
          </cell>
        </row>
      </sheetData>
      <sheetData sheetId="5822">
        <row r="34">
          <cell r="A34" t="str">
            <v>Investments Govt Securities</v>
          </cell>
        </row>
      </sheetData>
      <sheetData sheetId="5823">
        <row r="34">
          <cell r="A34" t="str">
            <v>Investments Govt Securities</v>
          </cell>
        </row>
      </sheetData>
      <sheetData sheetId="5824">
        <row r="34">
          <cell r="A34" t="str">
            <v>Investments Govt Securities</v>
          </cell>
        </row>
      </sheetData>
      <sheetData sheetId="5825">
        <row r="34">
          <cell r="A34" t="str">
            <v>Investments Govt Securities</v>
          </cell>
        </row>
      </sheetData>
      <sheetData sheetId="5826">
        <row r="34">
          <cell r="A34" t="str">
            <v>Investments Govt Securities</v>
          </cell>
        </row>
      </sheetData>
      <sheetData sheetId="5827">
        <row r="34">
          <cell r="A34" t="str">
            <v>Investments Govt Securities</v>
          </cell>
        </row>
      </sheetData>
      <sheetData sheetId="5828">
        <row r="34">
          <cell r="A34" t="str">
            <v>Investments Govt Securities</v>
          </cell>
        </row>
      </sheetData>
      <sheetData sheetId="5829">
        <row r="34">
          <cell r="A34" t="str">
            <v>Investments Govt Securities</v>
          </cell>
        </row>
      </sheetData>
      <sheetData sheetId="5830">
        <row r="34">
          <cell r="A34" t="str">
            <v>Investments Govt Securities</v>
          </cell>
        </row>
      </sheetData>
      <sheetData sheetId="5831">
        <row r="34">
          <cell r="A34" t="str">
            <v>Investments Govt Securities</v>
          </cell>
        </row>
      </sheetData>
      <sheetData sheetId="5832">
        <row r="34">
          <cell r="A34" t="str">
            <v>Investments Govt Securities</v>
          </cell>
        </row>
      </sheetData>
      <sheetData sheetId="5833">
        <row r="34">
          <cell r="A34" t="str">
            <v>Investments Govt Securities</v>
          </cell>
        </row>
      </sheetData>
      <sheetData sheetId="5834">
        <row r="34">
          <cell r="A34" t="str">
            <v>Investments Govt Securities</v>
          </cell>
        </row>
      </sheetData>
      <sheetData sheetId="5835">
        <row r="34">
          <cell r="A34" t="str">
            <v>Investments Govt Securities</v>
          </cell>
        </row>
      </sheetData>
      <sheetData sheetId="5836">
        <row r="34">
          <cell r="A34" t="str">
            <v>Investments Govt Securities</v>
          </cell>
        </row>
      </sheetData>
      <sheetData sheetId="5837">
        <row r="34">
          <cell r="A34" t="str">
            <v>Investments Govt Securities</v>
          </cell>
        </row>
      </sheetData>
      <sheetData sheetId="5838">
        <row r="34">
          <cell r="A34" t="str">
            <v>Investments Govt Securities</v>
          </cell>
        </row>
      </sheetData>
      <sheetData sheetId="5839">
        <row r="34">
          <cell r="A34" t="str">
            <v>Investments Govt Securities</v>
          </cell>
        </row>
      </sheetData>
      <sheetData sheetId="5840">
        <row r="34">
          <cell r="A34" t="str">
            <v>Investments Govt Securities</v>
          </cell>
        </row>
      </sheetData>
      <sheetData sheetId="5841">
        <row r="34">
          <cell r="A34" t="str">
            <v>Investments Govt Securities</v>
          </cell>
        </row>
      </sheetData>
      <sheetData sheetId="5842">
        <row r="34">
          <cell r="A34" t="str">
            <v>Investments Govt Securities</v>
          </cell>
        </row>
      </sheetData>
      <sheetData sheetId="5843">
        <row r="34">
          <cell r="A34" t="str">
            <v>Investments Govt Securities</v>
          </cell>
        </row>
      </sheetData>
      <sheetData sheetId="5844">
        <row r="34">
          <cell r="A34" t="str">
            <v>Investments Govt Securities</v>
          </cell>
        </row>
      </sheetData>
      <sheetData sheetId="5845">
        <row r="34">
          <cell r="A34" t="str">
            <v>Investments Govt Securities</v>
          </cell>
        </row>
      </sheetData>
      <sheetData sheetId="5846">
        <row r="34">
          <cell r="A34" t="str">
            <v>Investments Govt Securities</v>
          </cell>
        </row>
      </sheetData>
      <sheetData sheetId="5847">
        <row r="34">
          <cell r="A34" t="str">
            <v>Investments Govt Securities</v>
          </cell>
        </row>
      </sheetData>
      <sheetData sheetId="5848">
        <row r="34">
          <cell r="A34" t="str">
            <v>Investments Govt Securities</v>
          </cell>
        </row>
      </sheetData>
      <sheetData sheetId="5849">
        <row r="34">
          <cell r="A34" t="str">
            <v>Investments Govt Securities</v>
          </cell>
        </row>
      </sheetData>
      <sheetData sheetId="5850">
        <row r="34">
          <cell r="A34" t="str">
            <v>Investments Govt Securities</v>
          </cell>
        </row>
      </sheetData>
      <sheetData sheetId="5851">
        <row r="34">
          <cell r="A34" t="str">
            <v>Investments Govt Securities</v>
          </cell>
        </row>
      </sheetData>
      <sheetData sheetId="5852">
        <row r="34">
          <cell r="A34" t="str">
            <v>Investments Govt Securities</v>
          </cell>
        </row>
      </sheetData>
      <sheetData sheetId="5853">
        <row r="34">
          <cell r="A34" t="str">
            <v>Investments Govt Securities</v>
          </cell>
        </row>
      </sheetData>
      <sheetData sheetId="5854">
        <row r="34">
          <cell r="A34" t="str">
            <v>Investments Govt Securities</v>
          </cell>
        </row>
      </sheetData>
      <sheetData sheetId="5855">
        <row r="34">
          <cell r="A34" t="str">
            <v>Investments Govt Securities</v>
          </cell>
        </row>
      </sheetData>
      <sheetData sheetId="5856">
        <row r="34">
          <cell r="A34" t="str">
            <v>Investments Govt Securities</v>
          </cell>
        </row>
      </sheetData>
      <sheetData sheetId="5857">
        <row r="34">
          <cell r="A34" t="str">
            <v>Investments Govt Securities</v>
          </cell>
        </row>
      </sheetData>
      <sheetData sheetId="5858">
        <row r="34">
          <cell r="A34" t="str">
            <v>Investments Govt Securities</v>
          </cell>
        </row>
      </sheetData>
      <sheetData sheetId="5859">
        <row r="34">
          <cell r="A34" t="str">
            <v>Investments Govt Securities</v>
          </cell>
        </row>
      </sheetData>
      <sheetData sheetId="5860">
        <row r="34">
          <cell r="A34" t="str">
            <v>Investments Govt Securities</v>
          </cell>
        </row>
      </sheetData>
      <sheetData sheetId="5861">
        <row r="34">
          <cell r="A34" t="str">
            <v>Investments Govt Securities</v>
          </cell>
        </row>
      </sheetData>
      <sheetData sheetId="5862">
        <row r="34">
          <cell r="A34" t="str">
            <v>Investments Govt Securities</v>
          </cell>
        </row>
      </sheetData>
      <sheetData sheetId="5863">
        <row r="34">
          <cell r="A34" t="str">
            <v>Investments Govt Securities</v>
          </cell>
        </row>
      </sheetData>
      <sheetData sheetId="5864">
        <row r="34">
          <cell r="A34" t="str">
            <v>Investments Govt Securities</v>
          </cell>
        </row>
      </sheetData>
      <sheetData sheetId="5865">
        <row r="34">
          <cell r="A34" t="str">
            <v>Investments Govt Securities</v>
          </cell>
        </row>
      </sheetData>
      <sheetData sheetId="5866">
        <row r="34">
          <cell r="A34" t="str">
            <v>Investments Govt Securities</v>
          </cell>
        </row>
      </sheetData>
      <sheetData sheetId="5867">
        <row r="34">
          <cell r="A34" t="str">
            <v>Investments Govt Securities</v>
          </cell>
        </row>
      </sheetData>
      <sheetData sheetId="5868">
        <row r="34">
          <cell r="A34" t="str">
            <v>Investments Govt Securities</v>
          </cell>
        </row>
      </sheetData>
      <sheetData sheetId="5869">
        <row r="34">
          <cell r="A34" t="str">
            <v>Investments Govt Securities</v>
          </cell>
        </row>
      </sheetData>
      <sheetData sheetId="5870">
        <row r="34">
          <cell r="A34" t="str">
            <v>Investments Govt Securities</v>
          </cell>
        </row>
      </sheetData>
      <sheetData sheetId="5871">
        <row r="34">
          <cell r="A34" t="str">
            <v>Investments Govt Securities</v>
          </cell>
        </row>
      </sheetData>
      <sheetData sheetId="5872">
        <row r="34">
          <cell r="A34" t="str">
            <v>Investments Govt Securities</v>
          </cell>
        </row>
      </sheetData>
      <sheetData sheetId="5873">
        <row r="34">
          <cell r="A34" t="str">
            <v>Investments Govt Securities</v>
          </cell>
        </row>
      </sheetData>
      <sheetData sheetId="5874">
        <row r="34">
          <cell r="A34" t="str">
            <v>Investments Govt Securities</v>
          </cell>
        </row>
      </sheetData>
      <sheetData sheetId="5875">
        <row r="34">
          <cell r="A34" t="str">
            <v>Investments Govt Securities</v>
          </cell>
        </row>
      </sheetData>
      <sheetData sheetId="5876">
        <row r="34">
          <cell r="A34" t="str">
            <v>Investments Govt Securities</v>
          </cell>
        </row>
      </sheetData>
      <sheetData sheetId="5877">
        <row r="34">
          <cell r="A34" t="str">
            <v>Investments Govt Securities</v>
          </cell>
        </row>
      </sheetData>
      <sheetData sheetId="5878">
        <row r="34">
          <cell r="A34" t="str">
            <v>Investments Govt Securities</v>
          </cell>
        </row>
      </sheetData>
      <sheetData sheetId="5879">
        <row r="34">
          <cell r="A34" t="str">
            <v>Investments Govt Securities</v>
          </cell>
        </row>
      </sheetData>
      <sheetData sheetId="5880">
        <row r="34">
          <cell r="A34" t="str">
            <v>Investments Govt Securities</v>
          </cell>
        </row>
      </sheetData>
      <sheetData sheetId="5881">
        <row r="34">
          <cell r="A34" t="str">
            <v>Investments Govt Securities</v>
          </cell>
        </row>
      </sheetData>
      <sheetData sheetId="5882">
        <row r="34">
          <cell r="A34" t="str">
            <v>Investments Govt Securities</v>
          </cell>
        </row>
      </sheetData>
      <sheetData sheetId="5883">
        <row r="34">
          <cell r="A34" t="str">
            <v>Investments Govt Securities</v>
          </cell>
        </row>
      </sheetData>
      <sheetData sheetId="5884">
        <row r="34">
          <cell r="A34" t="str">
            <v>Investments Govt Securities</v>
          </cell>
        </row>
      </sheetData>
      <sheetData sheetId="5885">
        <row r="34">
          <cell r="A34" t="str">
            <v>Investments Govt Securities</v>
          </cell>
        </row>
      </sheetData>
      <sheetData sheetId="5886">
        <row r="34">
          <cell r="A34" t="str">
            <v>Investments Govt Securities</v>
          </cell>
        </row>
      </sheetData>
      <sheetData sheetId="5887">
        <row r="34">
          <cell r="A34" t="str">
            <v>Investments Govt Securities</v>
          </cell>
        </row>
      </sheetData>
      <sheetData sheetId="5888">
        <row r="34">
          <cell r="A34" t="str">
            <v>Investments Govt Securities</v>
          </cell>
        </row>
      </sheetData>
      <sheetData sheetId="5889">
        <row r="34">
          <cell r="A34" t="str">
            <v>Investments Govt Securities</v>
          </cell>
        </row>
      </sheetData>
      <sheetData sheetId="5890">
        <row r="34">
          <cell r="A34" t="str">
            <v>Investments Govt Securities</v>
          </cell>
        </row>
      </sheetData>
      <sheetData sheetId="5891">
        <row r="34">
          <cell r="A34" t="str">
            <v>Investments Govt Securities</v>
          </cell>
        </row>
      </sheetData>
      <sheetData sheetId="5892">
        <row r="34">
          <cell r="A34" t="str">
            <v>Investments Govt Securities</v>
          </cell>
        </row>
      </sheetData>
      <sheetData sheetId="5893">
        <row r="34">
          <cell r="A34" t="str">
            <v>Investments Govt Securities</v>
          </cell>
        </row>
      </sheetData>
      <sheetData sheetId="5894">
        <row r="34">
          <cell r="A34" t="str">
            <v>Investments Govt Securities</v>
          </cell>
        </row>
      </sheetData>
      <sheetData sheetId="5895">
        <row r="34">
          <cell r="A34" t="str">
            <v>Investments Govt Securities</v>
          </cell>
        </row>
      </sheetData>
      <sheetData sheetId="5896">
        <row r="34">
          <cell r="A34" t="str">
            <v>Investments Govt Securities</v>
          </cell>
        </row>
      </sheetData>
      <sheetData sheetId="5897">
        <row r="34">
          <cell r="A34" t="str">
            <v>Investments Govt Securities</v>
          </cell>
        </row>
      </sheetData>
      <sheetData sheetId="5898">
        <row r="34">
          <cell r="A34" t="str">
            <v>Investments Govt Securities</v>
          </cell>
        </row>
      </sheetData>
      <sheetData sheetId="5899">
        <row r="34">
          <cell r="A34" t="str">
            <v>Investments Govt Securities</v>
          </cell>
        </row>
      </sheetData>
      <sheetData sheetId="5900">
        <row r="34">
          <cell r="A34" t="str">
            <v>Investments Govt Securities</v>
          </cell>
        </row>
      </sheetData>
      <sheetData sheetId="5901">
        <row r="34">
          <cell r="A34" t="str">
            <v>Investments Govt Securities</v>
          </cell>
        </row>
      </sheetData>
      <sheetData sheetId="5902">
        <row r="34">
          <cell r="A34" t="str">
            <v>Investments Govt Securities</v>
          </cell>
        </row>
      </sheetData>
      <sheetData sheetId="5903">
        <row r="34">
          <cell r="A34" t="str">
            <v>Investments Govt Securities</v>
          </cell>
        </row>
      </sheetData>
      <sheetData sheetId="5904">
        <row r="34">
          <cell r="A34" t="str">
            <v>Investments Govt Securities</v>
          </cell>
        </row>
      </sheetData>
      <sheetData sheetId="5905">
        <row r="34">
          <cell r="A34" t="str">
            <v>Investments Govt Securities</v>
          </cell>
        </row>
      </sheetData>
      <sheetData sheetId="5906">
        <row r="34">
          <cell r="A34" t="str">
            <v>Investments Govt Securities</v>
          </cell>
        </row>
      </sheetData>
      <sheetData sheetId="5907">
        <row r="34">
          <cell r="A34" t="str">
            <v>Investments Govt Securities</v>
          </cell>
        </row>
      </sheetData>
      <sheetData sheetId="5908">
        <row r="34">
          <cell r="A34" t="str">
            <v>Investments Govt Securities</v>
          </cell>
        </row>
      </sheetData>
      <sheetData sheetId="5909">
        <row r="34">
          <cell r="A34" t="str">
            <v>Investments Govt Securities</v>
          </cell>
        </row>
      </sheetData>
      <sheetData sheetId="5910">
        <row r="34">
          <cell r="A34" t="str">
            <v>Investments Govt Securities</v>
          </cell>
        </row>
      </sheetData>
      <sheetData sheetId="5911">
        <row r="34">
          <cell r="A34" t="str">
            <v>Investments Govt Securities</v>
          </cell>
        </row>
      </sheetData>
      <sheetData sheetId="5912">
        <row r="34">
          <cell r="A34" t="str">
            <v>Investments Govt Securities</v>
          </cell>
        </row>
      </sheetData>
      <sheetData sheetId="5913">
        <row r="34">
          <cell r="A34" t="str">
            <v>Investments Govt Securities</v>
          </cell>
        </row>
      </sheetData>
      <sheetData sheetId="5914">
        <row r="34">
          <cell r="A34" t="str">
            <v>Investments Govt Securities</v>
          </cell>
        </row>
      </sheetData>
      <sheetData sheetId="5915">
        <row r="34">
          <cell r="A34" t="str">
            <v>Investments Govt Securities</v>
          </cell>
        </row>
      </sheetData>
      <sheetData sheetId="5916">
        <row r="34">
          <cell r="A34" t="str">
            <v>Investments Govt Securities</v>
          </cell>
        </row>
      </sheetData>
      <sheetData sheetId="5917">
        <row r="34">
          <cell r="A34" t="str">
            <v>Investments Govt Securities</v>
          </cell>
        </row>
      </sheetData>
      <sheetData sheetId="5918">
        <row r="34">
          <cell r="A34" t="str">
            <v>Investments Govt Securities</v>
          </cell>
        </row>
      </sheetData>
      <sheetData sheetId="5919">
        <row r="34">
          <cell r="A34" t="str">
            <v>Investments Govt Securities</v>
          </cell>
        </row>
      </sheetData>
      <sheetData sheetId="5920">
        <row r="34">
          <cell r="A34" t="str">
            <v>Investments Govt Securities</v>
          </cell>
        </row>
      </sheetData>
      <sheetData sheetId="5921">
        <row r="34">
          <cell r="A34" t="str">
            <v>Investments Govt Securities</v>
          </cell>
        </row>
      </sheetData>
      <sheetData sheetId="5922">
        <row r="34">
          <cell r="A34" t="str">
            <v>Investments Govt Securities</v>
          </cell>
        </row>
      </sheetData>
      <sheetData sheetId="5923">
        <row r="34">
          <cell r="A34" t="str">
            <v>Investments Govt Securities</v>
          </cell>
        </row>
      </sheetData>
      <sheetData sheetId="5924">
        <row r="34">
          <cell r="A34" t="str">
            <v>Investments Govt Securities</v>
          </cell>
        </row>
      </sheetData>
      <sheetData sheetId="5925">
        <row r="34">
          <cell r="A34" t="str">
            <v>Investments Govt Securities</v>
          </cell>
        </row>
      </sheetData>
      <sheetData sheetId="5926">
        <row r="34">
          <cell r="A34" t="str">
            <v>Investments Govt Securities</v>
          </cell>
        </row>
      </sheetData>
      <sheetData sheetId="5927">
        <row r="34">
          <cell r="A34" t="str">
            <v>Investments Govt Securities</v>
          </cell>
        </row>
      </sheetData>
      <sheetData sheetId="5928">
        <row r="34">
          <cell r="A34" t="str">
            <v>Investments Govt Securities</v>
          </cell>
        </row>
      </sheetData>
      <sheetData sheetId="5929">
        <row r="34">
          <cell r="A34" t="str">
            <v>Investments Govt Securities</v>
          </cell>
        </row>
      </sheetData>
      <sheetData sheetId="5930">
        <row r="34">
          <cell r="A34" t="str">
            <v>Investments Govt Securities</v>
          </cell>
        </row>
      </sheetData>
      <sheetData sheetId="5931">
        <row r="34">
          <cell r="A34" t="str">
            <v>Investments Govt Securities</v>
          </cell>
        </row>
      </sheetData>
      <sheetData sheetId="5932">
        <row r="34">
          <cell r="A34" t="str">
            <v>Investments Govt Securities</v>
          </cell>
        </row>
      </sheetData>
      <sheetData sheetId="5933">
        <row r="34">
          <cell r="A34" t="str">
            <v>Investments Govt Securities</v>
          </cell>
        </row>
      </sheetData>
      <sheetData sheetId="5934">
        <row r="34">
          <cell r="A34" t="str">
            <v>Investments Govt Securities</v>
          </cell>
        </row>
      </sheetData>
      <sheetData sheetId="5935">
        <row r="34">
          <cell r="A34" t="str">
            <v>Investments Govt Securities</v>
          </cell>
        </row>
      </sheetData>
      <sheetData sheetId="5936">
        <row r="34">
          <cell r="A34" t="str">
            <v>Investments Govt Securities</v>
          </cell>
        </row>
      </sheetData>
      <sheetData sheetId="5937">
        <row r="34">
          <cell r="A34" t="str">
            <v>Investments Govt Securities</v>
          </cell>
        </row>
      </sheetData>
      <sheetData sheetId="5938">
        <row r="34">
          <cell r="A34" t="str">
            <v>Investments Govt Securities</v>
          </cell>
        </row>
      </sheetData>
      <sheetData sheetId="5939">
        <row r="34">
          <cell r="A34" t="str">
            <v>Investments Govt Securities</v>
          </cell>
        </row>
      </sheetData>
      <sheetData sheetId="5940">
        <row r="34">
          <cell r="A34" t="str">
            <v>Investments Govt Securities</v>
          </cell>
        </row>
      </sheetData>
      <sheetData sheetId="5941">
        <row r="34">
          <cell r="A34" t="str">
            <v>Investments Govt Securities</v>
          </cell>
        </row>
      </sheetData>
      <sheetData sheetId="5942">
        <row r="34">
          <cell r="A34" t="str">
            <v>Investments Govt Securities</v>
          </cell>
        </row>
      </sheetData>
      <sheetData sheetId="5943">
        <row r="34">
          <cell r="A34" t="str">
            <v>Investments Govt Securities</v>
          </cell>
        </row>
      </sheetData>
      <sheetData sheetId="5944">
        <row r="34">
          <cell r="A34" t="str">
            <v>Investments Govt Securities</v>
          </cell>
        </row>
      </sheetData>
      <sheetData sheetId="5945">
        <row r="34">
          <cell r="A34" t="str">
            <v>Investments Govt Securities</v>
          </cell>
        </row>
      </sheetData>
      <sheetData sheetId="5946">
        <row r="34">
          <cell r="A34" t="str">
            <v>Investments Govt Securities</v>
          </cell>
        </row>
      </sheetData>
      <sheetData sheetId="5947">
        <row r="34">
          <cell r="A34" t="str">
            <v>Investments Govt Securities</v>
          </cell>
        </row>
      </sheetData>
      <sheetData sheetId="5948">
        <row r="34">
          <cell r="A34" t="str">
            <v>Investments Govt Securities</v>
          </cell>
        </row>
      </sheetData>
      <sheetData sheetId="5949">
        <row r="34">
          <cell r="A34" t="str">
            <v>Investments Govt Securities</v>
          </cell>
        </row>
      </sheetData>
      <sheetData sheetId="5950">
        <row r="34">
          <cell r="A34" t="str">
            <v>Investments Govt Securities</v>
          </cell>
        </row>
      </sheetData>
      <sheetData sheetId="5951">
        <row r="34">
          <cell r="A34" t="str">
            <v>Investments Govt Securities</v>
          </cell>
        </row>
      </sheetData>
      <sheetData sheetId="5952">
        <row r="34">
          <cell r="A34" t="str">
            <v>Investments Govt Securities</v>
          </cell>
        </row>
      </sheetData>
      <sheetData sheetId="5953">
        <row r="34">
          <cell r="A34" t="str">
            <v>Investments Govt Securities</v>
          </cell>
        </row>
      </sheetData>
      <sheetData sheetId="5954">
        <row r="34">
          <cell r="A34" t="str">
            <v>Investments Govt Securities</v>
          </cell>
        </row>
      </sheetData>
      <sheetData sheetId="5955">
        <row r="34">
          <cell r="A34" t="str">
            <v>Investments Govt Securities</v>
          </cell>
        </row>
      </sheetData>
      <sheetData sheetId="5956">
        <row r="34">
          <cell r="A34" t="str">
            <v>Investments Govt Securities</v>
          </cell>
        </row>
      </sheetData>
      <sheetData sheetId="5957">
        <row r="34">
          <cell r="A34" t="str">
            <v>Investments Govt Securities</v>
          </cell>
        </row>
      </sheetData>
      <sheetData sheetId="5958">
        <row r="34">
          <cell r="A34" t="str">
            <v>Investments Govt Securities</v>
          </cell>
        </row>
      </sheetData>
      <sheetData sheetId="5959">
        <row r="34">
          <cell r="A34" t="str">
            <v>Investments Govt Securities</v>
          </cell>
        </row>
      </sheetData>
      <sheetData sheetId="5960">
        <row r="34">
          <cell r="A34" t="str">
            <v>Investments Govt Securities</v>
          </cell>
        </row>
      </sheetData>
      <sheetData sheetId="5961">
        <row r="34">
          <cell r="A34" t="str">
            <v>Investments Govt Securities</v>
          </cell>
        </row>
      </sheetData>
      <sheetData sheetId="5962">
        <row r="34">
          <cell r="A34" t="str">
            <v>Investments Govt Securities</v>
          </cell>
        </row>
      </sheetData>
      <sheetData sheetId="5963">
        <row r="34">
          <cell r="A34" t="str">
            <v>Investments Govt Securities</v>
          </cell>
        </row>
      </sheetData>
      <sheetData sheetId="5964">
        <row r="34">
          <cell r="A34" t="str">
            <v>Investments Govt Securities</v>
          </cell>
        </row>
      </sheetData>
      <sheetData sheetId="5965">
        <row r="34">
          <cell r="A34" t="str">
            <v>Investments Govt Securities</v>
          </cell>
        </row>
      </sheetData>
      <sheetData sheetId="5966">
        <row r="34">
          <cell r="A34" t="str">
            <v>Investments Govt Securities</v>
          </cell>
        </row>
      </sheetData>
      <sheetData sheetId="5967">
        <row r="34">
          <cell r="A34" t="str">
            <v>Investments Govt Securities</v>
          </cell>
        </row>
      </sheetData>
      <sheetData sheetId="5968">
        <row r="34">
          <cell r="A34" t="str">
            <v>Investments Govt Securities</v>
          </cell>
        </row>
      </sheetData>
      <sheetData sheetId="5969">
        <row r="34">
          <cell r="A34" t="str">
            <v>Investments Govt Securities</v>
          </cell>
        </row>
      </sheetData>
      <sheetData sheetId="5970">
        <row r="34">
          <cell r="A34" t="str">
            <v>Investments Govt Securities</v>
          </cell>
        </row>
      </sheetData>
      <sheetData sheetId="5971">
        <row r="34">
          <cell r="A34" t="str">
            <v>Investments Govt Securities</v>
          </cell>
        </row>
      </sheetData>
      <sheetData sheetId="5972">
        <row r="34">
          <cell r="A34" t="str">
            <v>Investments Govt Securities</v>
          </cell>
        </row>
      </sheetData>
      <sheetData sheetId="5973">
        <row r="34">
          <cell r="A34" t="str">
            <v>Investments Govt Securities</v>
          </cell>
        </row>
      </sheetData>
      <sheetData sheetId="5974">
        <row r="34">
          <cell r="A34" t="str">
            <v>Investments Govt Securities</v>
          </cell>
        </row>
      </sheetData>
      <sheetData sheetId="5975">
        <row r="34">
          <cell r="A34" t="str">
            <v>Investments Govt Securities</v>
          </cell>
        </row>
      </sheetData>
      <sheetData sheetId="5976">
        <row r="34">
          <cell r="A34" t="str">
            <v>Investments Govt Securities</v>
          </cell>
        </row>
      </sheetData>
      <sheetData sheetId="5977">
        <row r="34">
          <cell r="A34" t="str">
            <v>Investments Govt Securities</v>
          </cell>
        </row>
      </sheetData>
      <sheetData sheetId="5978">
        <row r="34">
          <cell r="A34" t="str">
            <v>Investments Govt Securities</v>
          </cell>
        </row>
      </sheetData>
      <sheetData sheetId="5979">
        <row r="34">
          <cell r="A34" t="str">
            <v>Investments Govt Securities</v>
          </cell>
        </row>
      </sheetData>
      <sheetData sheetId="5980">
        <row r="34">
          <cell r="A34" t="str">
            <v>Investments Govt Securities</v>
          </cell>
        </row>
      </sheetData>
      <sheetData sheetId="5981">
        <row r="34">
          <cell r="A34" t="str">
            <v>Investments Govt Securities</v>
          </cell>
        </row>
      </sheetData>
      <sheetData sheetId="5982">
        <row r="34">
          <cell r="A34" t="str">
            <v>Investments Govt Securities</v>
          </cell>
        </row>
      </sheetData>
      <sheetData sheetId="5983">
        <row r="34">
          <cell r="A34" t="str">
            <v>Investments Govt Securities</v>
          </cell>
        </row>
      </sheetData>
      <sheetData sheetId="5984">
        <row r="34">
          <cell r="A34" t="str">
            <v>Investments Govt Securities</v>
          </cell>
        </row>
      </sheetData>
      <sheetData sheetId="5985">
        <row r="34">
          <cell r="A34" t="str">
            <v>Investments Govt Securities</v>
          </cell>
        </row>
      </sheetData>
      <sheetData sheetId="5986">
        <row r="34">
          <cell r="A34" t="str">
            <v>Investments Govt Securities</v>
          </cell>
        </row>
      </sheetData>
      <sheetData sheetId="5987">
        <row r="34">
          <cell r="A34" t="str">
            <v>Investments Govt Securities</v>
          </cell>
        </row>
      </sheetData>
      <sheetData sheetId="5988">
        <row r="34">
          <cell r="A34" t="str">
            <v>Investments Govt Securities</v>
          </cell>
        </row>
      </sheetData>
      <sheetData sheetId="5989">
        <row r="34">
          <cell r="A34" t="str">
            <v>Investments Govt Securities</v>
          </cell>
        </row>
      </sheetData>
      <sheetData sheetId="5990">
        <row r="34">
          <cell r="A34" t="str">
            <v>Investments Govt Securities</v>
          </cell>
        </row>
      </sheetData>
      <sheetData sheetId="5991">
        <row r="34">
          <cell r="A34" t="str">
            <v>Investments Govt Securities</v>
          </cell>
        </row>
      </sheetData>
      <sheetData sheetId="5992">
        <row r="34">
          <cell r="A34" t="str">
            <v>Investments Govt Securities</v>
          </cell>
        </row>
      </sheetData>
      <sheetData sheetId="5993">
        <row r="34">
          <cell r="A34" t="str">
            <v>Investments Govt Securities</v>
          </cell>
        </row>
      </sheetData>
      <sheetData sheetId="5994">
        <row r="34">
          <cell r="A34" t="str">
            <v>Investments Govt Securities</v>
          </cell>
        </row>
      </sheetData>
      <sheetData sheetId="5995">
        <row r="34">
          <cell r="A34" t="str">
            <v>Investments Govt Securities</v>
          </cell>
        </row>
      </sheetData>
      <sheetData sheetId="5996">
        <row r="34">
          <cell r="A34" t="str">
            <v>Investments Govt Securities</v>
          </cell>
        </row>
      </sheetData>
      <sheetData sheetId="5997">
        <row r="34">
          <cell r="A34" t="str">
            <v>Investments Govt Securities</v>
          </cell>
        </row>
      </sheetData>
      <sheetData sheetId="5998">
        <row r="34">
          <cell r="A34" t="str">
            <v>Investments Govt Securities</v>
          </cell>
        </row>
      </sheetData>
      <sheetData sheetId="5999">
        <row r="34">
          <cell r="A34" t="str">
            <v>Investments Govt Securities</v>
          </cell>
        </row>
      </sheetData>
      <sheetData sheetId="6000">
        <row r="34">
          <cell r="A34" t="str">
            <v>Investments Govt Securities</v>
          </cell>
        </row>
      </sheetData>
      <sheetData sheetId="6001">
        <row r="34">
          <cell r="A34" t="str">
            <v>Investments Govt Securities</v>
          </cell>
        </row>
      </sheetData>
      <sheetData sheetId="6002">
        <row r="34">
          <cell r="A34" t="str">
            <v>Investments Govt Securities</v>
          </cell>
        </row>
      </sheetData>
      <sheetData sheetId="6003">
        <row r="34">
          <cell r="A34" t="str">
            <v>Investments Govt Securities</v>
          </cell>
        </row>
      </sheetData>
      <sheetData sheetId="6004">
        <row r="34">
          <cell r="A34" t="str">
            <v>Investments Govt Securities</v>
          </cell>
        </row>
      </sheetData>
      <sheetData sheetId="6005">
        <row r="34">
          <cell r="A34" t="str">
            <v>Investments Govt Securities</v>
          </cell>
        </row>
      </sheetData>
      <sheetData sheetId="6006">
        <row r="34">
          <cell r="A34" t="str">
            <v>Investments Govt Securities</v>
          </cell>
        </row>
      </sheetData>
      <sheetData sheetId="6007">
        <row r="34">
          <cell r="A34" t="str">
            <v>Investments Govt Securities</v>
          </cell>
        </row>
      </sheetData>
      <sheetData sheetId="6008">
        <row r="34">
          <cell r="A34" t="str">
            <v>Investments Govt Securities</v>
          </cell>
        </row>
      </sheetData>
      <sheetData sheetId="6009">
        <row r="34">
          <cell r="A34" t="str">
            <v>Investments Govt Securities</v>
          </cell>
        </row>
      </sheetData>
      <sheetData sheetId="6010">
        <row r="34">
          <cell r="A34" t="str">
            <v>Investments Govt Securities</v>
          </cell>
        </row>
      </sheetData>
      <sheetData sheetId="6011">
        <row r="34">
          <cell r="A34" t="str">
            <v>Investments Govt Securities</v>
          </cell>
        </row>
      </sheetData>
      <sheetData sheetId="6012">
        <row r="34">
          <cell r="A34" t="str">
            <v>Investments Govt Securities</v>
          </cell>
        </row>
      </sheetData>
      <sheetData sheetId="6013">
        <row r="34">
          <cell r="A34" t="str">
            <v>Investments Govt Securities</v>
          </cell>
        </row>
      </sheetData>
      <sheetData sheetId="6014">
        <row r="34">
          <cell r="A34" t="str">
            <v>Investments Govt Securities</v>
          </cell>
        </row>
      </sheetData>
      <sheetData sheetId="6015">
        <row r="34">
          <cell r="A34" t="str">
            <v>Investments Govt Securities</v>
          </cell>
        </row>
      </sheetData>
      <sheetData sheetId="6016">
        <row r="34">
          <cell r="A34" t="str">
            <v>Investments Govt Securities</v>
          </cell>
        </row>
      </sheetData>
      <sheetData sheetId="6017">
        <row r="34">
          <cell r="A34" t="str">
            <v>Investments Govt Securities</v>
          </cell>
        </row>
      </sheetData>
      <sheetData sheetId="6018">
        <row r="34">
          <cell r="A34" t="str">
            <v>Investments Govt Securities</v>
          </cell>
        </row>
      </sheetData>
      <sheetData sheetId="6019">
        <row r="34">
          <cell r="A34" t="str">
            <v>Investments Govt Securities</v>
          </cell>
        </row>
      </sheetData>
      <sheetData sheetId="6020">
        <row r="34">
          <cell r="A34" t="str">
            <v>Investments Govt Securities</v>
          </cell>
        </row>
      </sheetData>
      <sheetData sheetId="6021">
        <row r="34">
          <cell r="A34" t="str">
            <v>Investments Govt Securities</v>
          </cell>
        </row>
      </sheetData>
      <sheetData sheetId="6022">
        <row r="34">
          <cell r="A34" t="str">
            <v>Investments Govt Securities</v>
          </cell>
        </row>
      </sheetData>
      <sheetData sheetId="6023">
        <row r="34">
          <cell r="A34" t="str">
            <v>Investments Govt Securities</v>
          </cell>
        </row>
      </sheetData>
      <sheetData sheetId="6024">
        <row r="34">
          <cell r="A34" t="str">
            <v>Investments Govt Securities</v>
          </cell>
        </row>
      </sheetData>
      <sheetData sheetId="6025">
        <row r="34">
          <cell r="A34" t="str">
            <v>Investments Govt Securities</v>
          </cell>
        </row>
      </sheetData>
      <sheetData sheetId="6026">
        <row r="34">
          <cell r="A34" t="str">
            <v>Investments Govt Securities</v>
          </cell>
        </row>
      </sheetData>
      <sheetData sheetId="6027">
        <row r="34">
          <cell r="A34" t="str">
            <v>Investments Govt Securities</v>
          </cell>
        </row>
      </sheetData>
      <sheetData sheetId="6028">
        <row r="34">
          <cell r="A34" t="str">
            <v>Investments Govt Securities</v>
          </cell>
        </row>
      </sheetData>
      <sheetData sheetId="6029">
        <row r="34">
          <cell r="A34" t="str">
            <v>Investments Govt Securities</v>
          </cell>
        </row>
      </sheetData>
      <sheetData sheetId="6030">
        <row r="34">
          <cell r="A34" t="str">
            <v>Investments Govt Securities</v>
          </cell>
        </row>
      </sheetData>
      <sheetData sheetId="6031">
        <row r="34">
          <cell r="A34" t="str">
            <v>Investments Govt Securities</v>
          </cell>
        </row>
      </sheetData>
      <sheetData sheetId="6032">
        <row r="34">
          <cell r="A34" t="str">
            <v>Investments Govt Securities</v>
          </cell>
        </row>
      </sheetData>
      <sheetData sheetId="6033">
        <row r="34">
          <cell r="A34" t="str">
            <v>Investments Govt Securities</v>
          </cell>
        </row>
      </sheetData>
      <sheetData sheetId="6034">
        <row r="34">
          <cell r="A34" t="str">
            <v>Investments Govt Securities</v>
          </cell>
        </row>
      </sheetData>
      <sheetData sheetId="6035">
        <row r="34">
          <cell r="A34" t="str">
            <v>Investments Govt Securities</v>
          </cell>
        </row>
      </sheetData>
      <sheetData sheetId="6036">
        <row r="34">
          <cell r="A34" t="str">
            <v>Investments Govt Securities</v>
          </cell>
        </row>
      </sheetData>
      <sheetData sheetId="6037">
        <row r="34">
          <cell r="A34" t="str">
            <v>Investments Govt Securities</v>
          </cell>
        </row>
      </sheetData>
      <sheetData sheetId="6038">
        <row r="34">
          <cell r="A34" t="str">
            <v>Investments Govt Securities</v>
          </cell>
        </row>
      </sheetData>
      <sheetData sheetId="6039">
        <row r="34">
          <cell r="A34" t="str">
            <v>Investments Govt Securities</v>
          </cell>
        </row>
      </sheetData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>
        <row r="34">
          <cell r="A34" t="str">
            <v>Investments Govt Securities</v>
          </cell>
        </row>
      </sheetData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>
        <row r="34">
          <cell r="A34" t="str">
            <v>Investments Govt Securities</v>
          </cell>
        </row>
      </sheetData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>
        <row r="34">
          <cell r="A34" t="str">
            <v>Investments Govt Securities</v>
          </cell>
        </row>
      </sheetData>
      <sheetData sheetId="6268">
        <row r="34">
          <cell r="A34" t="str">
            <v>Investments Govt Securities</v>
          </cell>
        </row>
      </sheetData>
      <sheetData sheetId="6269">
        <row r="34">
          <cell r="A34" t="str">
            <v>Investments Govt Securities</v>
          </cell>
        </row>
      </sheetData>
      <sheetData sheetId="6270">
        <row r="34">
          <cell r="A34" t="str">
            <v>Investments Govt Securities</v>
          </cell>
        </row>
      </sheetData>
      <sheetData sheetId="6271">
        <row r="34">
          <cell r="A34" t="str">
            <v>Investments Govt Securities</v>
          </cell>
        </row>
      </sheetData>
      <sheetData sheetId="6272">
        <row r="34">
          <cell r="A34" t="str">
            <v>Investments Govt Securities</v>
          </cell>
        </row>
      </sheetData>
      <sheetData sheetId="6273">
        <row r="34">
          <cell r="A34" t="str">
            <v>Investments Govt Securities</v>
          </cell>
        </row>
      </sheetData>
      <sheetData sheetId="6274">
        <row r="34">
          <cell r="A34" t="str">
            <v>Investments Govt Securities</v>
          </cell>
        </row>
      </sheetData>
      <sheetData sheetId="6275">
        <row r="34">
          <cell r="A34" t="str">
            <v>Investments Govt Securities</v>
          </cell>
        </row>
      </sheetData>
      <sheetData sheetId="6276">
        <row r="34">
          <cell r="A34" t="str">
            <v>Investments Govt Securities</v>
          </cell>
        </row>
      </sheetData>
      <sheetData sheetId="6277">
        <row r="34">
          <cell r="A34" t="str">
            <v>Investments Govt Securities</v>
          </cell>
        </row>
      </sheetData>
      <sheetData sheetId="6278">
        <row r="34">
          <cell r="A34" t="str">
            <v>Investments Govt Securities</v>
          </cell>
        </row>
      </sheetData>
      <sheetData sheetId="6279">
        <row r="34">
          <cell r="A34" t="str">
            <v>Investments Govt Securities</v>
          </cell>
        </row>
      </sheetData>
      <sheetData sheetId="6280">
        <row r="34">
          <cell r="A34" t="str">
            <v>Investments Govt Securities</v>
          </cell>
        </row>
      </sheetData>
      <sheetData sheetId="6281">
        <row r="34">
          <cell r="A34" t="str">
            <v>Investments Govt Securities</v>
          </cell>
        </row>
      </sheetData>
      <sheetData sheetId="6282">
        <row r="34">
          <cell r="A34" t="str">
            <v>Investments Govt Securities</v>
          </cell>
        </row>
      </sheetData>
      <sheetData sheetId="6283">
        <row r="34">
          <cell r="A34" t="str">
            <v>Investments Govt Securities</v>
          </cell>
        </row>
      </sheetData>
      <sheetData sheetId="6284">
        <row r="34">
          <cell r="A34" t="str">
            <v>Investments Govt Securities</v>
          </cell>
        </row>
      </sheetData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>
        <row r="34">
          <cell r="A34" t="str">
            <v>Investments Govt Securities</v>
          </cell>
        </row>
      </sheetData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>
        <row r="34">
          <cell r="A34" t="str">
            <v>Investments Govt Securities</v>
          </cell>
        </row>
      </sheetData>
      <sheetData sheetId="6362">
        <row r="34">
          <cell r="A34" t="str">
            <v>Investments Govt Securities</v>
          </cell>
        </row>
      </sheetData>
      <sheetData sheetId="6363">
        <row r="34">
          <cell r="A34" t="str">
            <v>Investments Govt Securities</v>
          </cell>
        </row>
      </sheetData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>
        <row r="34">
          <cell r="A34" t="str">
            <v>Investments Govt Securities</v>
          </cell>
        </row>
      </sheetData>
      <sheetData sheetId="6389">
        <row r="34">
          <cell r="A34" t="str">
            <v>Investments Govt Securities</v>
          </cell>
        </row>
      </sheetData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>
        <row r="34">
          <cell r="A34" t="str">
            <v>Investments Govt Securities</v>
          </cell>
        </row>
      </sheetData>
      <sheetData sheetId="6408">
        <row r="34">
          <cell r="A34" t="str">
            <v>Investments Govt Securities</v>
          </cell>
        </row>
      </sheetData>
      <sheetData sheetId="6409">
        <row r="34">
          <cell r="A34" t="str">
            <v>Investments Govt Securities</v>
          </cell>
        </row>
      </sheetData>
      <sheetData sheetId="6410">
        <row r="34">
          <cell r="A34" t="str">
            <v>Investments Govt Securities</v>
          </cell>
        </row>
      </sheetData>
      <sheetData sheetId="6411">
        <row r="34">
          <cell r="A34" t="str">
            <v>Investments Govt Securities</v>
          </cell>
        </row>
      </sheetData>
      <sheetData sheetId="6412">
        <row r="34">
          <cell r="A34" t="str">
            <v>Investments Govt Securities</v>
          </cell>
        </row>
      </sheetData>
      <sheetData sheetId="6413">
        <row r="34">
          <cell r="A34" t="str">
            <v>Investments Govt Securities</v>
          </cell>
        </row>
      </sheetData>
      <sheetData sheetId="6414">
        <row r="34">
          <cell r="A34" t="str">
            <v>Investments Govt Securities</v>
          </cell>
        </row>
      </sheetData>
      <sheetData sheetId="6415">
        <row r="34">
          <cell r="A34" t="str">
            <v>Investments Govt Securities</v>
          </cell>
        </row>
      </sheetData>
      <sheetData sheetId="6416">
        <row r="34">
          <cell r="A34" t="str">
            <v>Investments Govt Securities</v>
          </cell>
        </row>
      </sheetData>
      <sheetData sheetId="6417">
        <row r="34">
          <cell r="A34" t="str">
            <v>Investments Govt Securities</v>
          </cell>
        </row>
      </sheetData>
      <sheetData sheetId="6418">
        <row r="34">
          <cell r="A34" t="str">
            <v>Investments Govt Securities</v>
          </cell>
        </row>
      </sheetData>
      <sheetData sheetId="6419">
        <row r="34">
          <cell r="A34" t="str">
            <v>Investments Govt Securities</v>
          </cell>
        </row>
      </sheetData>
      <sheetData sheetId="6420">
        <row r="34">
          <cell r="A34" t="str">
            <v>Investments Govt Securities</v>
          </cell>
        </row>
      </sheetData>
      <sheetData sheetId="6421">
        <row r="34">
          <cell r="A34" t="str">
            <v>Investments Govt Securities</v>
          </cell>
        </row>
      </sheetData>
      <sheetData sheetId="6422">
        <row r="34">
          <cell r="A34" t="str">
            <v>Investments Govt Securities</v>
          </cell>
        </row>
      </sheetData>
      <sheetData sheetId="6423">
        <row r="34">
          <cell r="A34" t="str">
            <v>Investments Govt Securities</v>
          </cell>
        </row>
      </sheetData>
      <sheetData sheetId="6424">
        <row r="34">
          <cell r="A34" t="str">
            <v>Investments Govt Securities</v>
          </cell>
        </row>
      </sheetData>
      <sheetData sheetId="6425">
        <row r="34">
          <cell r="A34" t="str">
            <v>Investments Govt Securities</v>
          </cell>
        </row>
      </sheetData>
      <sheetData sheetId="6426">
        <row r="34">
          <cell r="A34" t="str">
            <v>Investments Govt Securities</v>
          </cell>
        </row>
      </sheetData>
      <sheetData sheetId="6427">
        <row r="34">
          <cell r="A34" t="str">
            <v>Investments Govt Securities</v>
          </cell>
        </row>
      </sheetData>
      <sheetData sheetId="6428">
        <row r="34">
          <cell r="A34" t="str">
            <v>Investments Govt Securities</v>
          </cell>
        </row>
      </sheetData>
      <sheetData sheetId="6429">
        <row r="34">
          <cell r="A34" t="str">
            <v>Investments Govt Securities</v>
          </cell>
        </row>
      </sheetData>
      <sheetData sheetId="6430">
        <row r="34">
          <cell r="A34" t="str">
            <v>Investments Govt Securities</v>
          </cell>
        </row>
      </sheetData>
      <sheetData sheetId="6431">
        <row r="34">
          <cell r="A34" t="str">
            <v>Investments Govt Securities</v>
          </cell>
        </row>
      </sheetData>
      <sheetData sheetId="6432">
        <row r="34">
          <cell r="A34" t="str">
            <v>Investments Govt Securities</v>
          </cell>
        </row>
      </sheetData>
      <sheetData sheetId="6433">
        <row r="34">
          <cell r="A34" t="str">
            <v>Investments Govt Securities</v>
          </cell>
        </row>
      </sheetData>
      <sheetData sheetId="6434">
        <row r="34">
          <cell r="A34" t="str">
            <v>Investments Govt Securities</v>
          </cell>
        </row>
      </sheetData>
      <sheetData sheetId="6435">
        <row r="34">
          <cell r="A34" t="str">
            <v>Investments Govt Securities</v>
          </cell>
        </row>
      </sheetData>
      <sheetData sheetId="6436">
        <row r="34">
          <cell r="A34" t="str">
            <v>Investments Govt Securities</v>
          </cell>
        </row>
      </sheetData>
      <sheetData sheetId="6437">
        <row r="34">
          <cell r="A34" t="str">
            <v>Investments Govt Securities</v>
          </cell>
        </row>
      </sheetData>
      <sheetData sheetId="6438">
        <row r="34">
          <cell r="A34" t="str">
            <v>Investments Govt Securities</v>
          </cell>
        </row>
      </sheetData>
      <sheetData sheetId="6439">
        <row r="34">
          <cell r="A34" t="str">
            <v>Investments Govt Securities</v>
          </cell>
        </row>
      </sheetData>
      <sheetData sheetId="6440">
        <row r="34">
          <cell r="A34" t="str">
            <v>Investments Govt Securities</v>
          </cell>
        </row>
      </sheetData>
      <sheetData sheetId="6441">
        <row r="34">
          <cell r="A34" t="str">
            <v>Investments Govt Securities</v>
          </cell>
        </row>
      </sheetData>
      <sheetData sheetId="6442">
        <row r="34">
          <cell r="A34" t="str">
            <v>Investments Govt Securities</v>
          </cell>
        </row>
      </sheetData>
      <sheetData sheetId="6443">
        <row r="34">
          <cell r="A34" t="str">
            <v>Investments Govt Securities</v>
          </cell>
        </row>
      </sheetData>
      <sheetData sheetId="6444">
        <row r="34">
          <cell r="A34" t="str">
            <v>Investments Govt Securities</v>
          </cell>
        </row>
      </sheetData>
      <sheetData sheetId="6445">
        <row r="34">
          <cell r="A34" t="str">
            <v>Investments Govt Securities</v>
          </cell>
        </row>
      </sheetData>
      <sheetData sheetId="6446">
        <row r="34">
          <cell r="A34" t="str">
            <v>Investments Govt Securities</v>
          </cell>
        </row>
      </sheetData>
      <sheetData sheetId="6447">
        <row r="34">
          <cell r="A34" t="str">
            <v>Investments Govt Securities</v>
          </cell>
        </row>
      </sheetData>
      <sheetData sheetId="6448">
        <row r="34">
          <cell r="A34" t="str">
            <v>Investments Govt Securities</v>
          </cell>
        </row>
      </sheetData>
      <sheetData sheetId="6449">
        <row r="34">
          <cell r="A34" t="str">
            <v>Investments Govt Securities</v>
          </cell>
        </row>
      </sheetData>
      <sheetData sheetId="6450">
        <row r="34">
          <cell r="A34" t="str">
            <v>Investments Govt Securities</v>
          </cell>
        </row>
      </sheetData>
      <sheetData sheetId="6451">
        <row r="34">
          <cell r="A34" t="str">
            <v>Investments Govt Securities</v>
          </cell>
        </row>
      </sheetData>
      <sheetData sheetId="6452">
        <row r="34">
          <cell r="A34" t="str">
            <v>Investments Govt Securities</v>
          </cell>
        </row>
      </sheetData>
      <sheetData sheetId="6453">
        <row r="34">
          <cell r="A34" t="str">
            <v>Investments Govt Securities</v>
          </cell>
        </row>
      </sheetData>
      <sheetData sheetId="6454">
        <row r="34">
          <cell r="A34" t="str">
            <v>Investments Govt Securities</v>
          </cell>
        </row>
      </sheetData>
      <sheetData sheetId="6455">
        <row r="34">
          <cell r="A34" t="str">
            <v>Investments Govt Securities</v>
          </cell>
        </row>
      </sheetData>
      <sheetData sheetId="6456">
        <row r="34">
          <cell r="A34" t="str">
            <v>Investments Govt Securities</v>
          </cell>
        </row>
      </sheetData>
      <sheetData sheetId="6457">
        <row r="34">
          <cell r="A34" t="str">
            <v>Investments Govt Securities</v>
          </cell>
        </row>
      </sheetData>
      <sheetData sheetId="6458">
        <row r="34">
          <cell r="A34" t="str">
            <v>Investments Govt Securities</v>
          </cell>
        </row>
      </sheetData>
      <sheetData sheetId="6459">
        <row r="34">
          <cell r="A34" t="str">
            <v>Investments Govt Securities</v>
          </cell>
        </row>
      </sheetData>
      <sheetData sheetId="6460">
        <row r="34">
          <cell r="A34" t="str">
            <v>Investments Govt Securities</v>
          </cell>
        </row>
      </sheetData>
      <sheetData sheetId="6461">
        <row r="34">
          <cell r="A34" t="str">
            <v>Investments Govt Securities</v>
          </cell>
        </row>
      </sheetData>
      <sheetData sheetId="6462">
        <row r="34">
          <cell r="A34" t="str">
            <v>Investments Govt Securities</v>
          </cell>
        </row>
      </sheetData>
      <sheetData sheetId="6463">
        <row r="34">
          <cell r="A34" t="str">
            <v>Investments Govt Securities</v>
          </cell>
        </row>
      </sheetData>
      <sheetData sheetId="6464">
        <row r="34">
          <cell r="A34" t="str">
            <v>Investments Govt Securities</v>
          </cell>
        </row>
      </sheetData>
      <sheetData sheetId="6465">
        <row r="34">
          <cell r="A34" t="str">
            <v>Investments Govt Securities</v>
          </cell>
        </row>
      </sheetData>
      <sheetData sheetId="6466">
        <row r="34">
          <cell r="A34" t="str">
            <v>Investments Govt Securities</v>
          </cell>
        </row>
      </sheetData>
      <sheetData sheetId="6467">
        <row r="34">
          <cell r="A34" t="str">
            <v>Investments Govt Securities</v>
          </cell>
        </row>
      </sheetData>
      <sheetData sheetId="6468">
        <row r="34">
          <cell r="A34" t="str">
            <v>Investments Govt Securities</v>
          </cell>
        </row>
      </sheetData>
      <sheetData sheetId="6469">
        <row r="34">
          <cell r="A34" t="str">
            <v>Investments Govt Securities</v>
          </cell>
        </row>
      </sheetData>
      <sheetData sheetId="6470">
        <row r="34">
          <cell r="A34" t="str">
            <v>Investments Govt Securities</v>
          </cell>
        </row>
      </sheetData>
      <sheetData sheetId="6471">
        <row r="34">
          <cell r="A34" t="str">
            <v>Investments Govt Securities</v>
          </cell>
        </row>
      </sheetData>
      <sheetData sheetId="6472">
        <row r="34">
          <cell r="A34" t="str">
            <v>Investments Govt Securities</v>
          </cell>
        </row>
      </sheetData>
      <sheetData sheetId="6473">
        <row r="34">
          <cell r="A34" t="str">
            <v>Investments Govt Securities</v>
          </cell>
        </row>
      </sheetData>
      <sheetData sheetId="6474">
        <row r="34">
          <cell r="A34" t="str">
            <v>Investments Govt Securities</v>
          </cell>
        </row>
      </sheetData>
      <sheetData sheetId="6475">
        <row r="34">
          <cell r="A34" t="str">
            <v>Investments Govt Securities</v>
          </cell>
        </row>
      </sheetData>
      <sheetData sheetId="6476">
        <row r="34">
          <cell r="A34" t="str">
            <v>Investments Govt Securities</v>
          </cell>
        </row>
      </sheetData>
      <sheetData sheetId="6477">
        <row r="34">
          <cell r="A34" t="str">
            <v>Investments Govt Securities</v>
          </cell>
        </row>
      </sheetData>
      <sheetData sheetId="6478">
        <row r="34">
          <cell r="A34" t="str">
            <v>Investments Govt Securities</v>
          </cell>
        </row>
      </sheetData>
      <sheetData sheetId="6479">
        <row r="34">
          <cell r="A34" t="str">
            <v>Investments Govt Securities</v>
          </cell>
        </row>
      </sheetData>
      <sheetData sheetId="6480">
        <row r="34">
          <cell r="A34" t="str">
            <v>Investments Govt Securities</v>
          </cell>
        </row>
      </sheetData>
      <sheetData sheetId="6481">
        <row r="34">
          <cell r="A34" t="str">
            <v>Investments Govt Securities</v>
          </cell>
        </row>
      </sheetData>
      <sheetData sheetId="6482">
        <row r="34">
          <cell r="A34" t="str">
            <v>Investments Govt Securities</v>
          </cell>
        </row>
      </sheetData>
      <sheetData sheetId="6483">
        <row r="34">
          <cell r="A34" t="str">
            <v>Investments Govt Securities</v>
          </cell>
        </row>
      </sheetData>
      <sheetData sheetId="6484">
        <row r="34">
          <cell r="A34" t="str">
            <v>Investments Govt Securities</v>
          </cell>
        </row>
      </sheetData>
      <sheetData sheetId="6485">
        <row r="34">
          <cell r="A34" t="str">
            <v>Investments Govt Securities</v>
          </cell>
        </row>
      </sheetData>
      <sheetData sheetId="6486">
        <row r="34">
          <cell r="A34" t="str">
            <v>Investments Govt Securities</v>
          </cell>
        </row>
      </sheetData>
      <sheetData sheetId="6487">
        <row r="34">
          <cell r="A34" t="str">
            <v>Investments Govt Securities</v>
          </cell>
        </row>
      </sheetData>
      <sheetData sheetId="6488">
        <row r="34">
          <cell r="A34" t="str">
            <v>Investments Govt Securities</v>
          </cell>
        </row>
      </sheetData>
      <sheetData sheetId="6489">
        <row r="34">
          <cell r="A34" t="str">
            <v>Investments Govt Securities</v>
          </cell>
        </row>
      </sheetData>
      <sheetData sheetId="6490">
        <row r="34">
          <cell r="A34" t="str">
            <v>Investments Govt Securities</v>
          </cell>
        </row>
      </sheetData>
      <sheetData sheetId="6491">
        <row r="34">
          <cell r="A34" t="str">
            <v>Investments Govt Securities</v>
          </cell>
        </row>
      </sheetData>
      <sheetData sheetId="6492">
        <row r="34">
          <cell r="A34" t="str">
            <v>Investments Govt Securities</v>
          </cell>
        </row>
      </sheetData>
      <sheetData sheetId="6493">
        <row r="34">
          <cell r="A34" t="str">
            <v>Investments Govt Securities</v>
          </cell>
        </row>
      </sheetData>
      <sheetData sheetId="6494">
        <row r="34">
          <cell r="A34" t="str">
            <v>Investments Govt Securities</v>
          </cell>
        </row>
      </sheetData>
      <sheetData sheetId="6495">
        <row r="34">
          <cell r="A34" t="str">
            <v>Investments Govt Securities</v>
          </cell>
        </row>
      </sheetData>
      <sheetData sheetId="6496">
        <row r="34">
          <cell r="A34" t="str">
            <v>Investments Govt Securities</v>
          </cell>
        </row>
      </sheetData>
      <sheetData sheetId="6497">
        <row r="34">
          <cell r="A34" t="str">
            <v>Investments Govt Securities</v>
          </cell>
        </row>
      </sheetData>
      <sheetData sheetId="6498">
        <row r="34">
          <cell r="A34" t="str">
            <v>Investments Govt Securities</v>
          </cell>
        </row>
      </sheetData>
      <sheetData sheetId="6499">
        <row r="34">
          <cell r="A34" t="str">
            <v>Investments Govt Securities</v>
          </cell>
        </row>
      </sheetData>
      <sheetData sheetId="6500">
        <row r="34">
          <cell r="A34" t="str">
            <v>Investments Govt Securities</v>
          </cell>
        </row>
      </sheetData>
      <sheetData sheetId="6501">
        <row r="34">
          <cell r="A34" t="str">
            <v>Investments Govt Securities</v>
          </cell>
        </row>
      </sheetData>
      <sheetData sheetId="6502">
        <row r="34">
          <cell r="A34" t="str">
            <v>Investments Govt Securities</v>
          </cell>
        </row>
      </sheetData>
      <sheetData sheetId="6503">
        <row r="34">
          <cell r="A34" t="str">
            <v>Investments Govt Securities</v>
          </cell>
        </row>
      </sheetData>
      <sheetData sheetId="6504">
        <row r="34">
          <cell r="A34" t="str">
            <v>Investments Govt Securities</v>
          </cell>
        </row>
      </sheetData>
      <sheetData sheetId="6505">
        <row r="34">
          <cell r="A34" t="str">
            <v>Investments Govt Securities</v>
          </cell>
        </row>
      </sheetData>
      <sheetData sheetId="6506">
        <row r="34">
          <cell r="A34" t="str">
            <v>Investments Govt Securities</v>
          </cell>
        </row>
      </sheetData>
      <sheetData sheetId="6507">
        <row r="34">
          <cell r="A34" t="str">
            <v>Investments Govt Securities</v>
          </cell>
        </row>
      </sheetData>
      <sheetData sheetId="6508">
        <row r="34">
          <cell r="A34" t="str">
            <v>Investments Govt Securities</v>
          </cell>
        </row>
      </sheetData>
      <sheetData sheetId="6509">
        <row r="34">
          <cell r="A34" t="str">
            <v>Investments Govt Securities</v>
          </cell>
        </row>
      </sheetData>
      <sheetData sheetId="6510">
        <row r="34">
          <cell r="A34" t="str">
            <v>Investments Govt Securities</v>
          </cell>
        </row>
      </sheetData>
      <sheetData sheetId="6511">
        <row r="34">
          <cell r="A34" t="str">
            <v>Investments Govt Securities</v>
          </cell>
        </row>
      </sheetData>
      <sheetData sheetId="6512">
        <row r="34">
          <cell r="A34" t="str">
            <v>Investments Govt Securities</v>
          </cell>
        </row>
      </sheetData>
      <sheetData sheetId="6513">
        <row r="34">
          <cell r="A34" t="str">
            <v>Investments Govt Securities</v>
          </cell>
        </row>
      </sheetData>
      <sheetData sheetId="6514">
        <row r="34">
          <cell r="A34" t="str">
            <v>Investments Govt Securities</v>
          </cell>
        </row>
      </sheetData>
      <sheetData sheetId="6515">
        <row r="34">
          <cell r="A34" t="str">
            <v>Investments Govt Securities</v>
          </cell>
        </row>
      </sheetData>
      <sheetData sheetId="6516">
        <row r="34">
          <cell r="A34" t="str">
            <v>Investments Govt Securities</v>
          </cell>
        </row>
      </sheetData>
      <sheetData sheetId="6517">
        <row r="34">
          <cell r="A34" t="str">
            <v>Investments Govt Securities</v>
          </cell>
        </row>
      </sheetData>
      <sheetData sheetId="6518">
        <row r="34">
          <cell r="A34" t="str">
            <v>Investments Govt Securities</v>
          </cell>
        </row>
      </sheetData>
      <sheetData sheetId="6519">
        <row r="34">
          <cell r="A34" t="str">
            <v>Investments Govt Securities</v>
          </cell>
        </row>
      </sheetData>
      <sheetData sheetId="6520">
        <row r="34">
          <cell r="A34" t="str">
            <v>Investments Govt Securities</v>
          </cell>
        </row>
      </sheetData>
      <sheetData sheetId="6521">
        <row r="34">
          <cell r="A34" t="str">
            <v>Investments Govt Securities</v>
          </cell>
        </row>
      </sheetData>
      <sheetData sheetId="6522">
        <row r="34">
          <cell r="A34" t="str">
            <v>Investments Govt Securities</v>
          </cell>
        </row>
      </sheetData>
      <sheetData sheetId="6523">
        <row r="34">
          <cell r="A34" t="str">
            <v>Investments Govt Securities</v>
          </cell>
        </row>
      </sheetData>
      <sheetData sheetId="6524">
        <row r="34">
          <cell r="A34" t="str">
            <v>Investments Govt Securities</v>
          </cell>
        </row>
      </sheetData>
      <sheetData sheetId="6525">
        <row r="34">
          <cell r="A34" t="str">
            <v>Investments Govt Securities</v>
          </cell>
        </row>
      </sheetData>
      <sheetData sheetId="6526">
        <row r="34">
          <cell r="A34" t="str">
            <v>Investments Govt Securities</v>
          </cell>
        </row>
      </sheetData>
      <sheetData sheetId="6527">
        <row r="34">
          <cell r="A34" t="str">
            <v>Investments Govt Securities</v>
          </cell>
        </row>
      </sheetData>
      <sheetData sheetId="6528">
        <row r="34">
          <cell r="A34" t="str">
            <v>Investments Govt Securities</v>
          </cell>
        </row>
      </sheetData>
      <sheetData sheetId="6529">
        <row r="34">
          <cell r="A34" t="str">
            <v>Investments Govt Securities</v>
          </cell>
        </row>
      </sheetData>
      <sheetData sheetId="6530">
        <row r="34">
          <cell r="A34" t="str">
            <v>Investments Govt Securities</v>
          </cell>
        </row>
      </sheetData>
      <sheetData sheetId="6531">
        <row r="34">
          <cell r="A34" t="str">
            <v>Investments Govt Securities</v>
          </cell>
        </row>
      </sheetData>
      <sheetData sheetId="6532">
        <row r="34">
          <cell r="A34" t="str">
            <v>Investments Govt Securities</v>
          </cell>
        </row>
      </sheetData>
      <sheetData sheetId="6533">
        <row r="34">
          <cell r="A34" t="str">
            <v>Investments Govt Securities</v>
          </cell>
        </row>
      </sheetData>
      <sheetData sheetId="6534">
        <row r="34">
          <cell r="A34" t="str">
            <v>Investments Govt Securities</v>
          </cell>
        </row>
      </sheetData>
      <sheetData sheetId="6535">
        <row r="34">
          <cell r="A34" t="str">
            <v>Investments Govt Securities</v>
          </cell>
        </row>
      </sheetData>
      <sheetData sheetId="6536">
        <row r="34">
          <cell r="A34" t="str">
            <v>Investments Govt Securities</v>
          </cell>
        </row>
      </sheetData>
      <sheetData sheetId="6537">
        <row r="34">
          <cell r="A34" t="str">
            <v>Investments Govt Securities</v>
          </cell>
        </row>
      </sheetData>
      <sheetData sheetId="6538">
        <row r="34">
          <cell r="A34" t="str">
            <v>Investments Govt Securities</v>
          </cell>
        </row>
      </sheetData>
      <sheetData sheetId="6539">
        <row r="34">
          <cell r="A34" t="str">
            <v>Investments Govt Securities</v>
          </cell>
        </row>
      </sheetData>
      <sheetData sheetId="6540">
        <row r="34">
          <cell r="A34" t="str">
            <v>Investments Govt Securities</v>
          </cell>
        </row>
      </sheetData>
      <sheetData sheetId="6541">
        <row r="34">
          <cell r="A34" t="str">
            <v>Investments Govt Securities</v>
          </cell>
        </row>
      </sheetData>
      <sheetData sheetId="6542">
        <row r="34">
          <cell r="A34" t="str">
            <v>Investments Govt Securities</v>
          </cell>
        </row>
      </sheetData>
      <sheetData sheetId="6543">
        <row r="34">
          <cell r="A34" t="str">
            <v>Investments Govt Securities</v>
          </cell>
        </row>
      </sheetData>
      <sheetData sheetId="6544">
        <row r="34">
          <cell r="A34" t="str">
            <v>Investments Govt Securities</v>
          </cell>
        </row>
      </sheetData>
      <sheetData sheetId="6545">
        <row r="34">
          <cell r="A34" t="str">
            <v>Investments Govt Securities</v>
          </cell>
        </row>
      </sheetData>
      <sheetData sheetId="6546">
        <row r="34">
          <cell r="A34" t="str">
            <v>Investments Govt Securities</v>
          </cell>
        </row>
      </sheetData>
      <sheetData sheetId="6547">
        <row r="34">
          <cell r="A34" t="str">
            <v>Investments Govt Securities</v>
          </cell>
        </row>
      </sheetData>
      <sheetData sheetId="6548">
        <row r="34">
          <cell r="A34" t="str">
            <v>Investments Govt Securities</v>
          </cell>
        </row>
      </sheetData>
      <sheetData sheetId="6549">
        <row r="34">
          <cell r="A34" t="str">
            <v>Investments Govt Securities</v>
          </cell>
        </row>
      </sheetData>
      <sheetData sheetId="6550">
        <row r="34">
          <cell r="A34" t="str">
            <v>Investments Govt Securities</v>
          </cell>
        </row>
      </sheetData>
      <sheetData sheetId="6551">
        <row r="34">
          <cell r="A34" t="str">
            <v>Investments Govt Securities</v>
          </cell>
        </row>
      </sheetData>
      <sheetData sheetId="6552">
        <row r="34">
          <cell r="A34" t="str">
            <v>Investments Govt Securities</v>
          </cell>
        </row>
      </sheetData>
      <sheetData sheetId="6553">
        <row r="34">
          <cell r="A34" t="str">
            <v>Investments Govt Securities</v>
          </cell>
        </row>
      </sheetData>
      <sheetData sheetId="6554">
        <row r="34">
          <cell r="A34" t="str">
            <v>Investments Govt Securities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>
        <row r="34">
          <cell r="A34" t="str">
            <v>Investments Govt Securities</v>
          </cell>
        </row>
      </sheetData>
      <sheetData sheetId="6569">
        <row r="34">
          <cell r="A34" t="str">
            <v>Investments Govt Securities</v>
          </cell>
        </row>
      </sheetData>
      <sheetData sheetId="6570">
        <row r="34">
          <cell r="A34" t="str">
            <v>Investments Govt Securities</v>
          </cell>
        </row>
      </sheetData>
      <sheetData sheetId="6571">
        <row r="34">
          <cell r="A34" t="str">
            <v>Investments Govt Securities</v>
          </cell>
        </row>
      </sheetData>
      <sheetData sheetId="6572">
        <row r="34">
          <cell r="A34" t="str">
            <v>Investments Govt Securities</v>
          </cell>
        </row>
      </sheetData>
      <sheetData sheetId="6573">
        <row r="34">
          <cell r="A34" t="str">
            <v>Investments Govt Securities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>
        <row r="34">
          <cell r="A34" t="str">
            <v>Investments Govt Securities</v>
          </cell>
        </row>
      </sheetData>
      <sheetData sheetId="6587">
        <row r="34">
          <cell r="A34" t="str">
            <v>Investments Govt Securities</v>
          </cell>
        </row>
      </sheetData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>
        <row r="34">
          <cell r="A34" t="str">
            <v>Investments Govt Securities</v>
          </cell>
        </row>
      </sheetData>
      <sheetData sheetId="6627">
        <row r="34">
          <cell r="A34" t="str">
            <v>Investments Govt Securities</v>
          </cell>
        </row>
      </sheetData>
      <sheetData sheetId="6628">
        <row r="34">
          <cell r="A34" t="str">
            <v>Investments Govt Securities</v>
          </cell>
        </row>
      </sheetData>
      <sheetData sheetId="6629">
        <row r="34">
          <cell r="A34" t="str">
            <v>Investments Govt Securities</v>
          </cell>
        </row>
      </sheetData>
      <sheetData sheetId="6630">
        <row r="34">
          <cell r="A34" t="str">
            <v>Investments Govt Securities</v>
          </cell>
        </row>
      </sheetData>
      <sheetData sheetId="6631">
        <row r="34">
          <cell r="A34" t="str">
            <v>Investments Govt Securities</v>
          </cell>
        </row>
      </sheetData>
      <sheetData sheetId="6632">
        <row r="34">
          <cell r="A34" t="str">
            <v>Investments Govt Securities</v>
          </cell>
        </row>
      </sheetData>
      <sheetData sheetId="6633">
        <row r="34">
          <cell r="A34" t="str">
            <v>Investments Govt Securities</v>
          </cell>
        </row>
      </sheetData>
      <sheetData sheetId="6634">
        <row r="34">
          <cell r="A34" t="str">
            <v>Investments Govt Securities</v>
          </cell>
        </row>
      </sheetData>
      <sheetData sheetId="6635">
        <row r="34">
          <cell r="A34" t="str">
            <v>Investments Govt Securities</v>
          </cell>
        </row>
      </sheetData>
      <sheetData sheetId="6636">
        <row r="34">
          <cell r="A34" t="str">
            <v>Investments Govt Securities</v>
          </cell>
        </row>
      </sheetData>
      <sheetData sheetId="6637">
        <row r="34">
          <cell r="A34" t="str">
            <v>Investments Govt Securities</v>
          </cell>
        </row>
      </sheetData>
      <sheetData sheetId="6638">
        <row r="34">
          <cell r="A34" t="str">
            <v>Investments Govt Securities</v>
          </cell>
        </row>
      </sheetData>
      <sheetData sheetId="6639">
        <row r="34">
          <cell r="A34" t="str">
            <v>Investments Govt Securities</v>
          </cell>
        </row>
      </sheetData>
      <sheetData sheetId="6640">
        <row r="34">
          <cell r="A34" t="str">
            <v>Investments Govt Securities</v>
          </cell>
        </row>
      </sheetData>
      <sheetData sheetId="6641" refreshError="1"/>
      <sheetData sheetId="6642">
        <row r="34">
          <cell r="A34" t="str">
            <v>Investments Govt Securities</v>
          </cell>
        </row>
      </sheetData>
      <sheetData sheetId="6643">
        <row r="34">
          <cell r="A34" t="str">
            <v>Investments Govt Securities</v>
          </cell>
        </row>
      </sheetData>
      <sheetData sheetId="6644">
        <row r="34">
          <cell r="A34" t="str">
            <v>Investments Govt Securities</v>
          </cell>
        </row>
      </sheetData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>
        <row r="34">
          <cell r="A34" t="str">
            <v>Investments Govt Securities</v>
          </cell>
        </row>
      </sheetData>
      <sheetData sheetId="6653">
        <row r="34">
          <cell r="A34" t="str">
            <v>Investments Govt Securities</v>
          </cell>
        </row>
      </sheetData>
      <sheetData sheetId="6654">
        <row r="34">
          <cell r="A34" t="str">
            <v>Investments Govt Securities</v>
          </cell>
        </row>
      </sheetData>
      <sheetData sheetId="6655">
        <row r="34">
          <cell r="A34" t="str">
            <v>Investments Govt Securities</v>
          </cell>
        </row>
      </sheetData>
      <sheetData sheetId="6656">
        <row r="34">
          <cell r="A34" t="str">
            <v>Investments Govt Securities</v>
          </cell>
        </row>
      </sheetData>
      <sheetData sheetId="6657">
        <row r="34">
          <cell r="A34" t="str">
            <v>Investments Govt Securities</v>
          </cell>
        </row>
      </sheetData>
      <sheetData sheetId="6658">
        <row r="34">
          <cell r="A34" t="str">
            <v>Investments Govt Securities</v>
          </cell>
        </row>
      </sheetData>
      <sheetData sheetId="6659">
        <row r="34">
          <cell r="A34" t="str">
            <v>Investments Govt Securities</v>
          </cell>
        </row>
      </sheetData>
      <sheetData sheetId="6660">
        <row r="34">
          <cell r="A34" t="str">
            <v>Investments Govt Securities</v>
          </cell>
        </row>
      </sheetData>
      <sheetData sheetId="6661">
        <row r="34">
          <cell r="A34" t="str">
            <v>Investments Govt Securities</v>
          </cell>
        </row>
      </sheetData>
      <sheetData sheetId="6662">
        <row r="34">
          <cell r="A34" t="str">
            <v>Investments Govt Securities</v>
          </cell>
        </row>
      </sheetData>
      <sheetData sheetId="6663">
        <row r="34">
          <cell r="A34" t="str">
            <v>Investments Govt Securities</v>
          </cell>
        </row>
      </sheetData>
      <sheetData sheetId="6664">
        <row r="34">
          <cell r="A34" t="str">
            <v>Investments Govt Securities</v>
          </cell>
        </row>
      </sheetData>
      <sheetData sheetId="6665">
        <row r="34">
          <cell r="A34" t="str">
            <v>Investments Govt Securities</v>
          </cell>
        </row>
      </sheetData>
      <sheetData sheetId="6666">
        <row r="34">
          <cell r="A34" t="str">
            <v>Investments Govt Securities</v>
          </cell>
        </row>
      </sheetData>
      <sheetData sheetId="6667">
        <row r="34">
          <cell r="A34" t="str">
            <v>Investments Govt Securities</v>
          </cell>
        </row>
      </sheetData>
      <sheetData sheetId="6668">
        <row r="34">
          <cell r="A34" t="str">
            <v>Investments Govt Securities</v>
          </cell>
        </row>
      </sheetData>
      <sheetData sheetId="6669">
        <row r="34">
          <cell r="A34" t="str">
            <v>Investments Govt Securities</v>
          </cell>
        </row>
      </sheetData>
      <sheetData sheetId="6670">
        <row r="34">
          <cell r="A34" t="str">
            <v>Investments Govt Securities</v>
          </cell>
        </row>
      </sheetData>
      <sheetData sheetId="6671">
        <row r="34">
          <cell r="A34" t="str">
            <v>Investments Govt Securities</v>
          </cell>
        </row>
      </sheetData>
      <sheetData sheetId="6672">
        <row r="34">
          <cell r="A34" t="str">
            <v>Investments Govt Securities</v>
          </cell>
        </row>
      </sheetData>
      <sheetData sheetId="6673">
        <row r="34">
          <cell r="A34" t="str">
            <v>Investments Govt Securities</v>
          </cell>
        </row>
      </sheetData>
      <sheetData sheetId="6674">
        <row r="34">
          <cell r="A34" t="str">
            <v>Investments Govt Securities</v>
          </cell>
        </row>
      </sheetData>
      <sheetData sheetId="6675">
        <row r="34">
          <cell r="A34" t="str">
            <v>Investments Govt Securities</v>
          </cell>
        </row>
      </sheetData>
      <sheetData sheetId="6676">
        <row r="34">
          <cell r="A34" t="str">
            <v>Investments Govt Securities</v>
          </cell>
        </row>
      </sheetData>
      <sheetData sheetId="6677">
        <row r="34">
          <cell r="A34" t="str">
            <v>Investments Govt Securities</v>
          </cell>
        </row>
      </sheetData>
      <sheetData sheetId="6678">
        <row r="34">
          <cell r="A34" t="str">
            <v>Investments Govt Securities</v>
          </cell>
        </row>
      </sheetData>
      <sheetData sheetId="6679">
        <row r="34">
          <cell r="A34" t="str">
            <v>Investments Govt Securities</v>
          </cell>
        </row>
      </sheetData>
      <sheetData sheetId="6680">
        <row r="34">
          <cell r="A34" t="str">
            <v>Investments Govt Securities</v>
          </cell>
        </row>
      </sheetData>
      <sheetData sheetId="6681">
        <row r="34">
          <cell r="A34" t="str">
            <v>Investments Govt Securities</v>
          </cell>
        </row>
      </sheetData>
      <sheetData sheetId="6682">
        <row r="34">
          <cell r="A34" t="str">
            <v>Investments Govt Securities</v>
          </cell>
        </row>
      </sheetData>
      <sheetData sheetId="6683">
        <row r="34">
          <cell r="A34" t="str">
            <v>Investments Govt Securities</v>
          </cell>
        </row>
      </sheetData>
      <sheetData sheetId="6684">
        <row r="34">
          <cell r="A34" t="str">
            <v>Investments Govt Securities</v>
          </cell>
        </row>
      </sheetData>
      <sheetData sheetId="6685">
        <row r="34">
          <cell r="A34" t="str">
            <v>Investments Govt Securities</v>
          </cell>
        </row>
      </sheetData>
      <sheetData sheetId="6686">
        <row r="34">
          <cell r="A34" t="str">
            <v>Investments Govt Securities</v>
          </cell>
        </row>
      </sheetData>
      <sheetData sheetId="6687">
        <row r="34">
          <cell r="A34" t="str">
            <v>Investments Govt Securities</v>
          </cell>
        </row>
      </sheetData>
      <sheetData sheetId="6688">
        <row r="34">
          <cell r="A34" t="str">
            <v>Investments Govt Securities</v>
          </cell>
        </row>
      </sheetData>
      <sheetData sheetId="6689">
        <row r="34">
          <cell r="A34" t="str">
            <v>Investments Govt Securities</v>
          </cell>
        </row>
      </sheetData>
      <sheetData sheetId="6690">
        <row r="34">
          <cell r="A34" t="str">
            <v>Investments Govt Securities</v>
          </cell>
        </row>
      </sheetData>
      <sheetData sheetId="6691">
        <row r="34">
          <cell r="A34" t="str">
            <v>Investments Govt Securities</v>
          </cell>
        </row>
      </sheetData>
      <sheetData sheetId="6692">
        <row r="34">
          <cell r="A34" t="str">
            <v>Investments Govt Securities</v>
          </cell>
        </row>
      </sheetData>
      <sheetData sheetId="6693">
        <row r="34">
          <cell r="A34" t="str">
            <v>Investments Govt Securities</v>
          </cell>
        </row>
      </sheetData>
      <sheetData sheetId="6694">
        <row r="34">
          <cell r="A34" t="str">
            <v>Investments Govt Securities</v>
          </cell>
        </row>
      </sheetData>
      <sheetData sheetId="6695">
        <row r="34">
          <cell r="A34" t="str">
            <v>Investments Govt Securities</v>
          </cell>
        </row>
      </sheetData>
      <sheetData sheetId="6696">
        <row r="34">
          <cell r="A34" t="str">
            <v>Investments Govt Securities</v>
          </cell>
        </row>
      </sheetData>
      <sheetData sheetId="6697">
        <row r="34">
          <cell r="A34" t="str">
            <v>Investments Govt Securities</v>
          </cell>
        </row>
      </sheetData>
      <sheetData sheetId="6698">
        <row r="34">
          <cell r="A34" t="str">
            <v>Investments Govt Securities</v>
          </cell>
        </row>
      </sheetData>
      <sheetData sheetId="6699">
        <row r="34">
          <cell r="A34" t="str">
            <v>Investments Govt Securities</v>
          </cell>
        </row>
      </sheetData>
      <sheetData sheetId="6700">
        <row r="34">
          <cell r="A34" t="str">
            <v>Investments Govt Securities</v>
          </cell>
        </row>
      </sheetData>
      <sheetData sheetId="6701">
        <row r="34">
          <cell r="A34" t="str">
            <v>Investments Govt Securities</v>
          </cell>
        </row>
      </sheetData>
      <sheetData sheetId="6702">
        <row r="34">
          <cell r="A34" t="str">
            <v>Investments Govt Securities</v>
          </cell>
        </row>
      </sheetData>
      <sheetData sheetId="6703">
        <row r="34">
          <cell r="A34" t="str">
            <v>Investments Govt Securities</v>
          </cell>
        </row>
      </sheetData>
      <sheetData sheetId="6704">
        <row r="34">
          <cell r="A34" t="str">
            <v>Investments Govt Securities</v>
          </cell>
        </row>
      </sheetData>
      <sheetData sheetId="6705">
        <row r="34">
          <cell r="A34" t="str">
            <v>Investments Govt Securities</v>
          </cell>
        </row>
      </sheetData>
      <sheetData sheetId="6706">
        <row r="34">
          <cell r="A34" t="str">
            <v>Investments Govt Securities</v>
          </cell>
        </row>
      </sheetData>
      <sheetData sheetId="6707">
        <row r="34">
          <cell r="A34" t="str">
            <v>Investments Govt Securities</v>
          </cell>
        </row>
      </sheetData>
      <sheetData sheetId="6708">
        <row r="34">
          <cell r="A34" t="str">
            <v>Investments Govt Securities</v>
          </cell>
        </row>
      </sheetData>
      <sheetData sheetId="6709">
        <row r="34">
          <cell r="A34" t="str">
            <v>Investments Govt Securities</v>
          </cell>
        </row>
      </sheetData>
      <sheetData sheetId="6710">
        <row r="34">
          <cell r="A34" t="str">
            <v>Investments Govt Securities</v>
          </cell>
        </row>
      </sheetData>
      <sheetData sheetId="6711">
        <row r="34">
          <cell r="A34" t="str">
            <v>Investments Govt Securities</v>
          </cell>
        </row>
      </sheetData>
      <sheetData sheetId="6712">
        <row r="34">
          <cell r="A34" t="str">
            <v>Investments Govt Securities</v>
          </cell>
        </row>
      </sheetData>
      <sheetData sheetId="6713">
        <row r="34">
          <cell r="A34" t="str">
            <v>Investments Govt Securities</v>
          </cell>
        </row>
      </sheetData>
      <sheetData sheetId="6714">
        <row r="34">
          <cell r="A34" t="str">
            <v>Investments Govt Securities</v>
          </cell>
        </row>
      </sheetData>
      <sheetData sheetId="6715">
        <row r="34">
          <cell r="A34" t="str">
            <v>Investments Govt Securities</v>
          </cell>
        </row>
      </sheetData>
      <sheetData sheetId="6716">
        <row r="34">
          <cell r="A34" t="str">
            <v>Investments Govt Securities</v>
          </cell>
        </row>
      </sheetData>
      <sheetData sheetId="6717">
        <row r="34">
          <cell r="A34" t="str">
            <v>Investments Govt Securities</v>
          </cell>
        </row>
      </sheetData>
      <sheetData sheetId="6718">
        <row r="34">
          <cell r="A34" t="str">
            <v>Investments Govt Securities</v>
          </cell>
        </row>
      </sheetData>
      <sheetData sheetId="6719">
        <row r="34">
          <cell r="A34" t="str">
            <v>Investments Govt Securities</v>
          </cell>
        </row>
      </sheetData>
      <sheetData sheetId="6720">
        <row r="34">
          <cell r="A34" t="str">
            <v>Investments Govt Securities</v>
          </cell>
        </row>
      </sheetData>
      <sheetData sheetId="6721">
        <row r="34">
          <cell r="A34" t="str">
            <v>Investments Govt Securities</v>
          </cell>
        </row>
      </sheetData>
      <sheetData sheetId="6722">
        <row r="34">
          <cell r="A34" t="str">
            <v>Investments Govt Securities</v>
          </cell>
        </row>
      </sheetData>
      <sheetData sheetId="6723">
        <row r="34">
          <cell r="A34" t="str">
            <v>Investments Govt Securities</v>
          </cell>
        </row>
      </sheetData>
      <sheetData sheetId="6724">
        <row r="34">
          <cell r="A34" t="str">
            <v>Investments Govt Securities</v>
          </cell>
        </row>
      </sheetData>
      <sheetData sheetId="6725">
        <row r="34">
          <cell r="A34" t="str">
            <v>Investments Govt Securities</v>
          </cell>
        </row>
      </sheetData>
      <sheetData sheetId="6726">
        <row r="34">
          <cell r="A34" t="str">
            <v>Investments Govt Securities</v>
          </cell>
        </row>
      </sheetData>
      <sheetData sheetId="6727">
        <row r="34">
          <cell r="A34" t="str">
            <v>Investments Govt Securities</v>
          </cell>
        </row>
      </sheetData>
      <sheetData sheetId="6728">
        <row r="34">
          <cell r="A34" t="str">
            <v>Investments Govt Securities</v>
          </cell>
        </row>
      </sheetData>
      <sheetData sheetId="6729">
        <row r="34">
          <cell r="A34" t="str">
            <v>Investments Govt Securities</v>
          </cell>
        </row>
      </sheetData>
      <sheetData sheetId="6730" refreshError="1"/>
      <sheetData sheetId="6731" refreshError="1"/>
      <sheetData sheetId="6732" refreshError="1"/>
      <sheetData sheetId="6733" refreshError="1"/>
      <sheetData sheetId="6734">
        <row r="34">
          <cell r="A34" t="str">
            <v>Investments Govt Securities</v>
          </cell>
        </row>
      </sheetData>
      <sheetData sheetId="6735">
        <row r="34">
          <cell r="A34" t="str">
            <v>Investments Govt Securities</v>
          </cell>
        </row>
      </sheetData>
      <sheetData sheetId="6736">
        <row r="34">
          <cell r="A34" t="str">
            <v>Investments Govt Securities</v>
          </cell>
        </row>
      </sheetData>
      <sheetData sheetId="6737">
        <row r="34">
          <cell r="A34" t="str">
            <v>Investments Govt Securities</v>
          </cell>
        </row>
      </sheetData>
      <sheetData sheetId="6738">
        <row r="34">
          <cell r="A34" t="str">
            <v>Investments Govt Securities</v>
          </cell>
        </row>
      </sheetData>
      <sheetData sheetId="6739">
        <row r="34">
          <cell r="A34" t="str">
            <v>Investments Govt Securities</v>
          </cell>
        </row>
      </sheetData>
      <sheetData sheetId="6740">
        <row r="34">
          <cell r="A34" t="str">
            <v>Investments Govt Securities</v>
          </cell>
        </row>
      </sheetData>
      <sheetData sheetId="6741">
        <row r="34">
          <cell r="A34" t="str">
            <v>Investments Govt Securities</v>
          </cell>
        </row>
      </sheetData>
      <sheetData sheetId="6742">
        <row r="34">
          <cell r="A34" t="str">
            <v>Investments Govt Securities</v>
          </cell>
        </row>
      </sheetData>
      <sheetData sheetId="6743">
        <row r="34">
          <cell r="A34" t="str">
            <v>Investments Govt Securities</v>
          </cell>
        </row>
      </sheetData>
      <sheetData sheetId="6744">
        <row r="34">
          <cell r="A34" t="str">
            <v>Investments Govt Securities</v>
          </cell>
        </row>
      </sheetData>
      <sheetData sheetId="6745">
        <row r="34">
          <cell r="A34" t="str">
            <v>Investments Govt Securities</v>
          </cell>
        </row>
      </sheetData>
      <sheetData sheetId="6746">
        <row r="34">
          <cell r="A34" t="str">
            <v>Investments Govt Securities</v>
          </cell>
        </row>
      </sheetData>
      <sheetData sheetId="6747">
        <row r="34">
          <cell r="A34" t="str">
            <v>Investments Govt Securities</v>
          </cell>
        </row>
      </sheetData>
      <sheetData sheetId="6748">
        <row r="34">
          <cell r="A34" t="str">
            <v>Investments Govt Securities</v>
          </cell>
        </row>
      </sheetData>
      <sheetData sheetId="6749">
        <row r="34">
          <cell r="A34" t="str">
            <v>Investments Govt Securities</v>
          </cell>
        </row>
      </sheetData>
      <sheetData sheetId="6750">
        <row r="34">
          <cell r="A34" t="str">
            <v>Investments Govt Securities</v>
          </cell>
        </row>
      </sheetData>
      <sheetData sheetId="6751">
        <row r="34">
          <cell r="A34" t="str">
            <v>Investments Govt Securities</v>
          </cell>
        </row>
      </sheetData>
      <sheetData sheetId="6752">
        <row r="34">
          <cell r="A34" t="str">
            <v>Investments Govt Securities</v>
          </cell>
        </row>
      </sheetData>
      <sheetData sheetId="6753">
        <row r="34">
          <cell r="A34" t="str">
            <v>Investments Govt Securities</v>
          </cell>
        </row>
      </sheetData>
      <sheetData sheetId="6754">
        <row r="34">
          <cell r="A34" t="str">
            <v>Investments Govt Securities</v>
          </cell>
        </row>
      </sheetData>
      <sheetData sheetId="6755">
        <row r="34">
          <cell r="A34" t="str">
            <v>Investments Govt Securities</v>
          </cell>
        </row>
      </sheetData>
      <sheetData sheetId="6756">
        <row r="34">
          <cell r="A34" t="str">
            <v>Investments Govt Securities</v>
          </cell>
        </row>
      </sheetData>
      <sheetData sheetId="6757">
        <row r="34">
          <cell r="A34" t="str">
            <v>Investments Govt Securities</v>
          </cell>
        </row>
      </sheetData>
      <sheetData sheetId="6758">
        <row r="34">
          <cell r="A34" t="str">
            <v>Investments Govt Securities</v>
          </cell>
        </row>
      </sheetData>
      <sheetData sheetId="6759">
        <row r="34">
          <cell r="A34" t="str">
            <v>Investments Govt Securities</v>
          </cell>
        </row>
      </sheetData>
      <sheetData sheetId="6760" refreshError="1"/>
      <sheetData sheetId="6761" refreshError="1"/>
      <sheetData sheetId="6762" refreshError="1"/>
      <sheetData sheetId="6763">
        <row r="34">
          <cell r="A34" t="str">
            <v>Investments Govt Securities</v>
          </cell>
        </row>
      </sheetData>
      <sheetData sheetId="6764">
        <row r="34">
          <cell r="A34" t="str">
            <v>Investments Govt Securities</v>
          </cell>
        </row>
      </sheetData>
      <sheetData sheetId="6765">
        <row r="34">
          <cell r="A34" t="str">
            <v>Investments Govt Securities</v>
          </cell>
        </row>
      </sheetData>
      <sheetData sheetId="6766">
        <row r="34">
          <cell r="A34" t="str">
            <v>Investments Govt Securities</v>
          </cell>
        </row>
      </sheetData>
      <sheetData sheetId="6767">
        <row r="34">
          <cell r="A34" t="str">
            <v>Investments Govt Securities</v>
          </cell>
        </row>
      </sheetData>
      <sheetData sheetId="6768">
        <row r="34">
          <cell r="A34" t="str">
            <v>Investments Govt Securities</v>
          </cell>
        </row>
      </sheetData>
      <sheetData sheetId="6769">
        <row r="34">
          <cell r="A34" t="str">
            <v>Investments Govt Securities</v>
          </cell>
        </row>
      </sheetData>
      <sheetData sheetId="6770">
        <row r="34">
          <cell r="A34" t="str">
            <v>Investments Govt Securities</v>
          </cell>
        </row>
      </sheetData>
      <sheetData sheetId="6771">
        <row r="34">
          <cell r="A34" t="str">
            <v>Investments Govt Securities</v>
          </cell>
        </row>
      </sheetData>
      <sheetData sheetId="6772" refreshError="1"/>
      <sheetData sheetId="6773">
        <row r="34">
          <cell r="A34" t="str">
            <v>Investments Govt Securities</v>
          </cell>
        </row>
      </sheetData>
      <sheetData sheetId="6774">
        <row r="34">
          <cell r="A34" t="str">
            <v>Investments Govt Securities</v>
          </cell>
        </row>
      </sheetData>
      <sheetData sheetId="6775">
        <row r="34">
          <cell r="A34" t="str">
            <v>Investments Govt Securities</v>
          </cell>
        </row>
      </sheetData>
      <sheetData sheetId="6776">
        <row r="34">
          <cell r="A34" t="str">
            <v>Investments Govt Securities</v>
          </cell>
        </row>
      </sheetData>
      <sheetData sheetId="6777">
        <row r="34">
          <cell r="A34" t="str">
            <v>Investments Govt Securities</v>
          </cell>
        </row>
      </sheetData>
      <sheetData sheetId="6778">
        <row r="34">
          <cell r="A34" t="str">
            <v>Investments Govt Securities</v>
          </cell>
        </row>
      </sheetData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>
        <row r="34">
          <cell r="A34" t="str">
            <v>Investments Govt Securities</v>
          </cell>
        </row>
      </sheetData>
      <sheetData sheetId="6920" refreshError="1"/>
      <sheetData sheetId="6921" refreshError="1"/>
      <sheetData sheetId="6922">
        <row r="34">
          <cell r="A34" t="str">
            <v>Investments Govt Securities</v>
          </cell>
        </row>
      </sheetData>
      <sheetData sheetId="6923">
        <row r="34">
          <cell r="A34" t="str">
            <v>Investments Govt Securities</v>
          </cell>
        </row>
      </sheetData>
      <sheetData sheetId="6924">
        <row r="34">
          <cell r="A34" t="str">
            <v>Investments Govt Securities</v>
          </cell>
        </row>
      </sheetData>
      <sheetData sheetId="6925">
        <row r="34">
          <cell r="A34" t="str">
            <v>Investments Govt Securities</v>
          </cell>
        </row>
      </sheetData>
      <sheetData sheetId="6926">
        <row r="34">
          <cell r="A34" t="str">
            <v>Investments Govt Securities</v>
          </cell>
        </row>
      </sheetData>
      <sheetData sheetId="6927">
        <row r="34">
          <cell r="A34" t="str">
            <v>Investments Govt Securities</v>
          </cell>
        </row>
      </sheetData>
      <sheetData sheetId="6928">
        <row r="34">
          <cell r="A34" t="str">
            <v>Investments Govt Securities</v>
          </cell>
        </row>
      </sheetData>
      <sheetData sheetId="6929">
        <row r="34">
          <cell r="A34" t="str">
            <v>Investments Govt Securities</v>
          </cell>
        </row>
      </sheetData>
      <sheetData sheetId="6930">
        <row r="34">
          <cell r="A34" t="str">
            <v>Investments Govt Securities</v>
          </cell>
        </row>
      </sheetData>
      <sheetData sheetId="6931">
        <row r="34">
          <cell r="A34" t="str">
            <v>Investments Govt Securities</v>
          </cell>
        </row>
      </sheetData>
      <sheetData sheetId="6932">
        <row r="34">
          <cell r="A34" t="str">
            <v>Investments Govt Securities</v>
          </cell>
        </row>
      </sheetData>
      <sheetData sheetId="6933">
        <row r="34">
          <cell r="A34" t="str">
            <v>Investments Govt Securities</v>
          </cell>
        </row>
      </sheetData>
      <sheetData sheetId="6934">
        <row r="34">
          <cell r="A34" t="str">
            <v>Investments Govt Securities</v>
          </cell>
        </row>
      </sheetData>
      <sheetData sheetId="6935">
        <row r="34">
          <cell r="A34" t="str">
            <v>Investments Govt Securities</v>
          </cell>
        </row>
      </sheetData>
      <sheetData sheetId="6936">
        <row r="34">
          <cell r="A34" t="str">
            <v>Investments Govt Securities</v>
          </cell>
        </row>
      </sheetData>
      <sheetData sheetId="6937">
        <row r="34">
          <cell r="A34" t="str">
            <v>Investments Govt Securities</v>
          </cell>
        </row>
      </sheetData>
      <sheetData sheetId="6938">
        <row r="34">
          <cell r="A34" t="str">
            <v>Investments Govt Securities</v>
          </cell>
        </row>
      </sheetData>
      <sheetData sheetId="6939">
        <row r="34">
          <cell r="A34" t="str">
            <v>Investments Govt Securities</v>
          </cell>
        </row>
      </sheetData>
      <sheetData sheetId="6940">
        <row r="34">
          <cell r="A34" t="str">
            <v>Investments Govt Securities</v>
          </cell>
        </row>
      </sheetData>
      <sheetData sheetId="6941">
        <row r="34">
          <cell r="A34" t="str">
            <v>Investments Govt Securities</v>
          </cell>
        </row>
      </sheetData>
      <sheetData sheetId="6942">
        <row r="34">
          <cell r="A34" t="str">
            <v>Investments Govt Securities</v>
          </cell>
        </row>
      </sheetData>
      <sheetData sheetId="6943">
        <row r="34">
          <cell r="A34" t="str">
            <v>Investments Govt Securities</v>
          </cell>
        </row>
      </sheetData>
      <sheetData sheetId="6944">
        <row r="34">
          <cell r="A34" t="str">
            <v>Investments Govt Securities</v>
          </cell>
        </row>
      </sheetData>
      <sheetData sheetId="6945">
        <row r="34">
          <cell r="A34" t="str">
            <v>Investments Govt Securities</v>
          </cell>
        </row>
      </sheetData>
      <sheetData sheetId="6946">
        <row r="34">
          <cell r="A34" t="str">
            <v>Investments Govt Securities</v>
          </cell>
        </row>
      </sheetData>
      <sheetData sheetId="6947">
        <row r="34">
          <cell r="A34" t="str">
            <v>Investments Govt Securities</v>
          </cell>
        </row>
      </sheetData>
      <sheetData sheetId="6948">
        <row r="34">
          <cell r="A34" t="str">
            <v>Investments Govt Securities</v>
          </cell>
        </row>
      </sheetData>
      <sheetData sheetId="6949">
        <row r="34">
          <cell r="A34" t="str">
            <v>Investments Govt Securities</v>
          </cell>
        </row>
      </sheetData>
      <sheetData sheetId="6950">
        <row r="34">
          <cell r="A34" t="str">
            <v>Investments Govt Securities</v>
          </cell>
        </row>
      </sheetData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>
        <row r="34">
          <cell r="A34" t="str">
            <v>Investments Govt Securities</v>
          </cell>
        </row>
      </sheetData>
      <sheetData sheetId="7227">
        <row r="34">
          <cell r="A34" t="str">
            <v>Investments Govt Securities</v>
          </cell>
        </row>
      </sheetData>
      <sheetData sheetId="7228">
        <row r="34">
          <cell r="A34" t="str">
            <v>Investments Govt Securities</v>
          </cell>
        </row>
      </sheetData>
      <sheetData sheetId="7229">
        <row r="34">
          <cell r="A34" t="str">
            <v>Investments Govt Securities</v>
          </cell>
        </row>
      </sheetData>
      <sheetData sheetId="7230">
        <row r="34">
          <cell r="A34" t="str">
            <v>Investments Govt Securities</v>
          </cell>
        </row>
      </sheetData>
      <sheetData sheetId="7231">
        <row r="34">
          <cell r="A34" t="str">
            <v>Investments Govt Securities</v>
          </cell>
        </row>
      </sheetData>
      <sheetData sheetId="7232">
        <row r="34">
          <cell r="A34" t="str">
            <v>Investments Govt Securities</v>
          </cell>
        </row>
      </sheetData>
      <sheetData sheetId="7233">
        <row r="34">
          <cell r="A34" t="str">
            <v>Investments Govt Securities</v>
          </cell>
        </row>
      </sheetData>
      <sheetData sheetId="7234">
        <row r="34">
          <cell r="A34" t="str">
            <v>Investments Govt Securities</v>
          </cell>
        </row>
      </sheetData>
      <sheetData sheetId="7235">
        <row r="34">
          <cell r="A34" t="str">
            <v>Investments Govt Securities</v>
          </cell>
        </row>
      </sheetData>
      <sheetData sheetId="7236">
        <row r="34">
          <cell r="A34" t="str">
            <v>Investments Govt Securities</v>
          </cell>
        </row>
      </sheetData>
      <sheetData sheetId="7237">
        <row r="34">
          <cell r="A34" t="str">
            <v>Investments Govt Securities</v>
          </cell>
        </row>
      </sheetData>
      <sheetData sheetId="7238">
        <row r="34">
          <cell r="A34" t="str">
            <v>Investments Govt Securities</v>
          </cell>
        </row>
      </sheetData>
      <sheetData sheetId="7239">
        <row r="34">
          <cell r="A34" t="str">
            <v>Investments Govt Securities</v>
          </cell>
        </row>
      </sheetData>
      <sheetData sheetId="7240">
        <row r="34">
          <cell r="A34" t="str">
            <v>Investments Govt Securities</v>
          </cell>
        </row>
      </sheetData>
      <sheetData sheetId="7241">
        <row r="34">
          <cell r="A34" t="str">
            <v>Investments Govt Securities</v>
          </cell>
        </row>
      </sheetData>
      <sheetData sheetId="7242">
        <row r="34">
          <cell r="A34" t="str">
            <v>Investments Govt Securities</v>
          </cell>
        </row>
      </sheetData>
      <sheetData sheetId="7243">
        <row r="34">
          <cell r="A34" t="str">
            <v>Investments Govt Securities</v>
          </cell>
        </row>
      </sheetData>
      <sheetData sheetId="7244">
        <row r="34">
          <cell r="A34" t="str">
            <v>Investments Govt Securities</v>
          </cell>
        </row>
      </sheetData>
      <sheetData sheetId="7245">
        <row r="34">
          <cell r="A34" t="str">
            <v>Investments Govt Securities</v>
          </cell>
        </row>
      </sheetData>
      <sheetData sheetId="7246">
        <row r="34">
          <cell r="A34" t="str">
            <v>Investments Govt Securities</v>
          </cell>
        </row>
      </sheetData>
      <sheetData sheetId="7247">
        <row r="34">
          <cell r="A34" t="str">
            <v>Investments Govt Securities</v>
          </cell>
        </row>
      </sheetData>
      <sheetData sheetId="7248">
        <row r="34">
          <cell r="A34" t="str">
            <v>Investments Govt Securities</v>
          </cell>
        </row>
      </sheetData>
      <sheetData sheetId="7249">
        <row r="34">
          <cell r="A34" t="str">
            <v>Investments Govt Securities</v>
          </cell>
        </row>
      </sheetData>
      <sheetData sheetId="7250">
        <row r="34">
          <cell r="A34" t="str">
            <v>Investments Govt Securities</v>
          </cell>
        </row>
      </sheetData>
      <sheetData sheetId="7251">
        <row r="34">
          <cell r="A34" t="str">
            <v>Investments Govt Securities</v>
          </cell>
        </row>
      </sheetData>
      <sheetData sheetId="7252">
        <row r="34">
          <cell r="A34" t="str">
            <v>Investments Govt Securities</v>
          </cell>
        </row>
      </sheetData>
      <sheetData sheetId="7253">
        <row r="34">
          <cell r="A34" t="str">
            <v>Investments Govt Securities</v>
          </cell>
        </row>
      </sheetData>
      <sheetData sheetId="7254">
        <row r="34">
          <cell r="A34" t="str">
            <v>Investments Govt Securities</v>
          </cell>
        </row>
      </sheetData>
      <sheetData sheetId="7255">
        <row r="34">
          <cell r="A34" t="str">
            <v>Investments Govt Securities</v>
          </cell>
        </row>
      </sheetData>
      <sheetData sheetId="7256">
        <row r="34">
          <cell r="A34" t="str">
            <v>Investments Govt Securities</v>
          </cell>
        </row>
      </sheetData>
      <sheetData sheetId="7257">
        <row r="34">
          <cell r="A34" t="str">
            <v>Investments Govt Securities</v>
          </cell>
        </row>
      </sheetData>
      <sheetData sheetId="7258">
        <row r="34">
          <cell r="A34" t="str">
            <v>Investments Govt Securities</v>
          </cell>
        </row>
      </sheetData>
      <sheetData sheetId="7259">
        <row r="34">
          <cell r="A34" t="str">
            <v>Investments Govt Securities</v>
          </cell>
        </row>
      </sheetData>
      <sheetData sheetId="7260">
        <row r="34">
          <cell r="A34" t="str">
            <v>Investments Govt Securities</v>
          </cell>
        </row>
      </sheetData>
      <sheetData sheetId="7261">
        <row r="34">
          <cell r="A34" t="str">
            <v>Investments Govt Securities</v>
          </cell>
        </row>
      </sheetData>
      <sheetData sheetId="7262">
        <row r="34">
          <cell r="A34" t="str">
            <v>Investments Govt Securities</v>
          </cell>
        </row>
      </sheetData>
      <sheetData sheetId="7263">
        <row r="34">
          <cell r="A34" t="str">
            <v>Investments Govt Securities</v>
          </cell>
        </row>
      </sheetData>
      <sheetData sheetId="7264">
        <row r="34">
          <cell r="A34" t="str">
            <v>Investments Govt Securities</v>
          </cell>
        </row>
      </sheetData>
      <sheetData sheetId="7265">
        <row r="34">
          <cell r="A34" t="str">
            <v>Investments Govt Securities</v>
          </cell>
        </row>
      </sheetData>
      <sheetData sheetId="7266">
        <row r="34">
          <cell r="A34" t="str">
            <v>Investments Govt Securities</v>
          </cell>
        </row>
      </sheetData>
      <sheetData sheetId="7267">
        <row r="34">
          <cell r="A34" t="str">
            <v>Investments Govt Securities</v>
          </cell>
        </row>
      </sheetData>
      <sheetData sheetId="7268">
        <row r="34">
          <cell r="A34" t="str">
            <v>Investments Govt Securities</v>
          </cell>
        </row>
      </sheetData>
      <sheetData sheetId="7269">
        <row r="34">
          <cell r="A34" t="str">
            <v>Investments Govt Securities</v>
          </cell>
        </row>
      </sheetData>
      <sheetData sheetId="7270">
        <row r="34">
          <cell r="A34" t="str">
            <v>Investments Govt Securities</v>
          </cell>
        </row>
      </sheetData>
      <sheetData sheetId="7271">
        <row r="34">
          <cell r="A34" t="str">
            <v>Investments Govt Securities</v>
          </cell>
        </row>
      </sheetData>
      <sheetData sheetId="7272">
        <row r="34">
          <cell r="A34" t="str">
            <v>Investments Govt Securities</v>
          </cell>
        </row>
      </sheetData>
      <sheetData sheetId="7273">
        <row r="34">
          <cell r="A34" t="str">
            <v>Investments Govt Securities</v>
          </cell>
        </row>
      </sheetData>
      <sheetData sheetId="7274">
        <row r="34">
          <cell r="A34" t="str">
            <v>Investments Govt Securities</v>
          </cell>
        </row>
      </sheetData>
      <sheetData sheetId="7275">
        <row r="34">
          <cell r="A34" t="str">
            <v>Investments Govt Securities</v>
          </cell>
        </row>
      </sheetData>
      <sheetData sheetId="7276">
        <row r="34">
          <cell r="A34" t="str">
            <v>Investments Govt Securities</v>
          </cell>
        </row>
      </sheetData>
      <sheetData sheetId="7277">
        <row r="34">
          <cell r="A34" t="str">
            <v>Investments Govt Securities</v>
          </cell>
        </row>
      </sheetData>
      <sheetData sheetId="7278">
        <row r="34">
          <cell r="A34" t="str">
            <v>Investments Govt Securities</v>
          </cell>
        </row>
      </sheetData>
      <sheetData sheetId="7279">
        <row r="34">
          <cell r="A34" t="str">
            <v>Investments Govt Securities</v>
          </cell>
        </row>
      </sheetData>
      <sheetData sheetId="7280">
        <row r="34">
          <cell r="A34" t="str">
            <v>Investments Govt Securities</v>
          </cell>
        </row>
      </sheetData>
      <sheetData sheetId="7281">
        <row r="34">
          <cell r="A34" t="str">
            <v>Investments Govt Securities</v>
          </cell>
        </row>
      </sheetData>
      <sheetData sheetId="7282">
        <row r="34">
          <cell r="A34" t="str">
            <v>Investments Govt Securities</v>
          </cell>
        </row>
      </sheetData>
      <sheetData sheetId="7283">
        <row r="34">
          <cell r="A34" t="str">
            <v>Investments Govt Securities</v>
          </cell>
        </row>
      </sheetData>
      <sheetData sheetId="7284">
        <row r="34">
          <cell r="A34" t="str">
            <v>Investments Govt Securities</v>
          </cell>
        </row>
      </sheetData>
      <sheetData sheetId="7285">
        <row r="34">
          <cell r="A34" t="str">
            <v>Investments Govt Securities</v>
          </cell>
        </row>
      </sheetData>
      <sheetData sheetId="7286">
        <row r="34">
          <cell r="A34" t="str">
            <v>Investments Govt Securities</v>
          </cell>
        </row>
      </sheetData>
      <sheetData sheetId="7287">
        <row r="34">
          <cell r="A34" t="str">
            <v>Investments Govt Securities</v>
          </cell>
        </row>
      </sheetData>
      <sheetData sheetId="7288">
        <row r="34">
          <cell r="A34" t="str">
            <v>Investments Govt Securities</v>
          </cell>
        </row>
      </sheetData>
      <sheetData sheetId="7289">
        <row r="34">
          <cell r="A34" t="str">
            <v>Investments Govt Securities</v>
          </cell>
        </row>
      </sheetData>
      <sheetData sheetId="7290">
        <row r="34">
          <cell r="A34" t="str">
            <v>Investments Govt Securities</v>
          </cell>
        </row>
      </sheetData>
      <sheetData sheetId="7291">
        <row r="34">
          <cell r="A34" t="str">
            <v>Investments Govt Securities</v>
          </cell>
        </row>
      </sheetData>
      <sheetData sheetId="7292">
        <row r="34">
          <cell r="A34" t="str">
            <v>Investments Govt Securities</v>
          </cell>
        </row>
      </sheetData>
      <sheetData sheetId="7293">
        <row r="34">
          <cell r="A34" t="str">
            <v>Investments Govt Securities</v>
          </cell>
        </row>
      </sheetData>
      <sheetData sheetId="7294">
        <row r="34">
          <cell r="A34" t="str">
            <v>Investments Govt Securities</v>
          </cell>
        </row>
      </sheetData>
      <sheetData sheetId="7295">
        <row r="34">
          <cell r="A34" t="str">
            <v>Investments Govt Securities</v>
          </cell>
        </row>
      </sheetData>
      <sheetData sheetId="7296">
        <row r="34">
          <cell r="A34" t="str">
            <v>Investments Govt Securities</v>
          </cell>
        </row>
      </sheetData>
      <sheetData sheetId="7297">
        <row r="34">
          <cell r="A34" t="str">
            <v>Investments Govt Securities</v>
          </cell>
        </row>
      </sheetData>
      <sheetData sheetId="7298">
        <row r="34">
          <cell r="A34" t="str">
            <v>Investments Govt Securities</v>
          </cell>
        </row>
      </sheetData>
      <sheetData sheetId="7299">
        <row r="34">
          <cell r="A34" t="str">
            <v>Investments Govt Securities</v>
          </cell>
        </row>
      </sheetData>
      <sheetData sheetId="7300">
        <row r="34">
          <cell r="A34" t="str">
            <v>Investments Govt Securities</v>
          </cell>
        </row>
      </sheetData>
      <sheetData sheetId="7301">
        <row r="34">
          <cell r="A34" t="str">
            <v>Investments Govt Securities</v>
          </cell>
        </row>
      </sheetData>
      <sheetData sheetId="7302">
        <row r="34">
          <cell r="A34" t="str">
            <v>Investments Govt Securities</v>
          </cell>
        </row>
      </sheetData>
      <sheetData sheetId="7303">
        <row r="34">
          <cell r="A34" t="str">
            <v>Investments Govt Securities</v>
          </cell>
        </row>
      </sheetData>
      <sheetData sheetId="7304">
        <row r="34">
          <cell r="A34" t="str">
            <v>Investments Govt Securities</v>
          </cell>
        </row>
      </sheetData>
      <sheetData sheetId="7305">
        <row r="34">
          <cell r="A34" t="str">
            <v>Investments Govt Securities</v>
          </cell>
        </row>
      </sheetData>
      <sheetData sheetId="7306">
        <row r="34">
          <cell r="A34" t="str">
            <v>Investments Govt Securities</v>
          </cell>
        </row>
      </sheetData>
      <sheetData sheetId="7307">
        <row r="34">
          <cell r="A34" t="str">
            <v>Investments Govt Securities</v>
          </cell>
        </row>
      </sheetData>
      <sheetData sheetId="7308">
        <row r="34">
          <cell r="A34" t="str">
            <v>Investments Govt Securities</v>
          </cell>
        </row>
      </sheetData>
      <sheetData sheetId="7309">
        <row r="34">
          <cell r="A34" t="str">
            <v>Investments Govt Securities</v>
          </cell>
        </row>
      </sheetData>
      <sheetData sheetId="7310">
        <row r="34">
          <cell r="A34" t="str">
            <v>Investments Govt Securities</v>
          </cell>
        </row>
      </sheetData>
      <sheetData sheetId="7311">
        <row r="34">
          <cell r="A34" t="str">
            <v>Investments Govt Securities</v>
          </cell>
        </row>
      </sheetData>
      <sheetData sheetId="7312">
        <row r="34">
          <cell r="A34" t="str">
            <v>Investments Govt Securities</v>
          </cell>
        </row>
      </sheetData>
      <sheetData sheetId="7313">
        <row r="34">
          <cell r="A34" t="str">
            <v>Investments Govt Securities</v>
          </cell>
        </row>
      </sheetData>
      <sheetData sheetId="7314">
        <row r="34">
          <cell r="A34" t="str">
            <v>Investments Govt Securities</v>
          </cell>
        </row>
      </sheetData>
      <sheetData sheetId="7315">
        <row r="34">
          <cell r="A34" t="str">
            <v>Investments Govt Securities</v>
          </cell>
        </row>
      </sheetData>
      <sheetData sheetId="7316">
        <row r="34">
          <cell r="A34" t="str">
            <v>Investments Govt Securities</v>
          </cell>
        </row>
      </sheetData>
      <sheetData sheetId="7317">
        <row r="34">
          <cell r="A34" t="str">
            <v>Investments Govt Securities</v>
          </cell>
        </row>
      </sheetData>
      <sheetData sheetId="7318">
        <row r="34">
          <cell r="A34" t="str">
            <v>Investments Govt Securities</v>
          </cell>
        </row>
      </sheetData>
      <sheetData sheetId="7319">
        <row r="34">
          <cell r="A34" t="str">
            <v>Investments Govt Securities</v>
          </cell>
        </row>
      </sheetData>
      <sheetData sheetId="7320">
        <row r="34">
          <cell r="A34" t="str">
            <v>Investments Govt Securities</v>
          </cell>
        </row>
      </sheetData>
      <sheetData sheetId="7321">
        <row r="34">
          <cell r="A34" t="str">
            <v>Investments Govt Securities</v>
          </cell>
        </row>
      </sheetData>
      <sheetData sheetId="7322">
        <row r="34">
          <cell r="A34" t="str">
            <v>Investments Govt Securities</v>
          </cell>
        </row>
      </sheetData>
      <sheetData sheetId="7323">
        <row r="34">
          <cell r="A34" t="str">
            <v>Investments Govt Securities</v>
          </cell>
        </row>
      </sheetData>
      <sheetData sheetId="7324">
        <row r="34">
          <cell r="A34" t="str">
            <v>Investments Govt Securities</v>
          </cell>
        </row>
      </sheetData>
      <sheetData sheetId="7325">
        <row r="34">
          <cell r="A34" t="str">
            <v>Investments Govt Securities</v>
          </cell>
        </row>
      </sheetData>
      <sheetData sheetId="7326">
        <row r="34">
          <cell r="A34" t="str">
            <v>Investments Govt Securities</v>
          </cell>
        </row>
      </sheetData>
      <sheetData sheetId="7327">
        <row r="34">
          <cell r="A34" t="str">
            <v>Investments Govt Securities</v>
          </cell>
        </row>
      </sheetData>
      <sheetData sheetId="7328">
        <row r="34">
          <cell r="A34" t="str">
            <v>Investments Govt Securities</v>
          </cell>
        </row>
      </sheetData>
      <sheetData sheetId="7329">
        <row r="34">
          <cell r="A34" t="str">
            <v>Investments Govt Securities</v>
          </cell>
        </row>
      </sheetData>
      <sheetData sheetId="7330">
        <row r="34">
          <cell r="A34" t="str">
            <v>Investments Govt Securities</v>
          </cell>
        </row>
      </sheetData>
      <sheetData sheetId="7331">
        <row r="34">
          <cell r="A34" t="str">
            <v>Investments Govt Securities</v>
          </cell>
        </row>
      </sheetData>
      <sheetData sheetId="7332">
        <row r="34">
          <cell r="A34" t="str">
            <v>Investments Govt Securities</v>
          </cell>
        </row>
      </sheetData>
      <sheetData sheetId="7333">
        <row r="34">
          <cell r="A34" t="str">
            <v>Investments Govt Securities</v>
          </cell>
        </row>
      </sheetData>
      <sheetData sheetId="7334">
        <row r="34">
          <cell r="A34" t="str">
            <v>Investments Govt Securities</v>
          </cell>
        </row>
      </sheetData>
      <sheetData sheetId="7335">
        <row r="34">
          <cell r="A34" t="str">
            <v>Investments Govt Securities</v>
          </cell>
        </row>
      </sheetData>
      <sheetData sheetId="7336">
        <row r="34">
          <cell r="A34" t="str">
            <v>Investments Govt Securities</v>
          </cell>
        </row>
      </sheetData>
      <sheetData sheetId="7337">
        <row r="34">
          <cell r="A34" t="str">
            <v>Investments Govt Securities</v>
          </cell>
        </row>
      </sheetData>
      <sheetData sheetId="7338">
        <row r="34">
          <cell r="A34" t="str">
            <v>Investments Govt Securities</v>
          </cell>
        </row>
      </sheetData>
      <sheetData sheetId="7339">
        <row r="34">
          <cell r="A34" t="str">
            <v>Investments Govt Securities</v>
          </cell>
        </row>
      </sheetData>
      <sheetData sheetId="7340">
        <row r="34">
          <cell r="A34" t="str">
            <v>Investments Govt Securities</v>
          </cell>
        </row>
      </sheetData>
      <sheetData sheetId="7341">
        <row r="34">
          <cell r="A34" t="str">
            <v>Investments Govt Securities</v>
          </cell>
        </row>
      </sheetData>
      <sheetData sheetId="7342">
        <row r="34">
          <cell r="A34" t="str">
            <v>Investments Govt Securities</v>
          </cell>
        </row>
      </sheetData>
      <sheetData sheetId="7343">
        <row r="34">
          <cell r="A34" t="str">
            <v>Investments Govt Securities</v>
          </cell>
        </row>
      </sheetData>
      <sheetData sheetId="7344">
        <row r="34">
          <cell r="A34" t="str">
            <v>Investments Govt Securities</v>
          </cell>
        </row>
      </sheetData>
      <sheetData sheetId="7345">
        <row r="34">
          <cell r="A34" t="str">
            <v>Investments Govt Securities</v>
          </cell>
        </row>
      </sheetData>
      <sheetData sheetId="7346">
        <row r="34">
          <cell r="A34" t="str">
            <v>Investments Govt Securities</v>
          </cell>
        </row>
      </sheetData>
      <sheetData sheetId="7347">
        <row r="34">
          <cell r="A34" t="str">
            <v>Investments Govt Securities</v>
          </cell>
        </row>
      </sheetData>
      <sheetData sheetId="7348">
        <row r="34">
          <cell r="A34" t="str">
            <v>Investments Govt Securities</v>
          </cell>
        </row>
      </sheetData>
      <sheetData sheetId="7349">
        <row r="34">
          <cell r="A34" t="str">
            <v>Investments Govt Securities</v>
          </cell>
        </row>
      </sheetData>
      <sheetData sheetId="7350">
        <row r="34">
          <cell r="A34" t="str">
            <v>Investments Govt Securities</v>
          </cell>
        </row>
      </sheetData>
      <sheetData sheetId="7351">
        <row r="34">
          <cell r="A34" t="str">
            <v>Investments Govt Securities</v>
          </cell>
        </row>
      </sheetData>
      <sheetData sheetId="7352">
        <row r="34">
          <cell r="A34" t="str">
            <v>Investments Govt Securities</v>
          </cell>
        </row>
      </sheetData>
      <sheetData sheetId="7353">
        <row r="34">
          <cell r="A34" t="str">
            <v>Investments Govt Securities</v>
          </cell>
        </row>
      </sheetData>
      <sheetData sheetId="7354">
        <row r="34">
          <cell r="A34" t="str">
            <v>Investments Govt Securities</v>
          </cell>
        </row>
      </sheetData>
      <sheetData sheetId="7355">
        <row r="34">
          <cell r="A34" t="str">
            <v>Investments Govt Securities</v>
          </cell>
        </row>
      </sheetData>
      <sheetData sheetId="7356">
        <row r="34">
          <cell r="A34" t="str">
            <v>Investments Govt Securities</v>
          </cell>
        </row>
      </sheetData>
      <sheetData sheetId="7357">
        <row r="34">
          <cell r="A34" t="str">
            <v>Investments Govt Securities</v>
          </cell>
        </row>
      </sheetData>
      <sheetData sheetId="7358">
        <row r="34">
          <cell r="A34" t="str">
            <v>Investments Govt Securities</v>
          </cell>
        </row>
      </sheetData>
      <sheetData sheetId="7359">
        <row r="34">
          <cell r="A34" t="str">
            <v>Investments Govt Securities</v>
          </cell>
        </row>
      </sheetData>
      <sheetData sheetId="7360">
        <row r="34">
          <cell r="A34" t="str">
            <v>Investments Govt Securities</v>
          </cell>
        </row>
      </sheetData>
      <sheetData sheetId="7361">
        <row r="34">
          <cell r="A34" t="str">
            <v>Investments Govt Securities</v>
          </cell>
        </row>
      </sheetData>
      <sheetData sheetId="7362">
        <row r="34">
          <cell r="A34" t="str">
            <v>Investments Govt Securities</v>
          </cell>
        </row>
      </sheetData>
      <sheetData sheetId="7363">
        <row r="34">
          <cell r="A34" t="str">
            <v>Investments Govt Securities</v>
          </cell>
        </row>
      </sheetData>
      <sheetData sheetId="7364">
        <row r="34">
          <cell r="A34" t="str">
            <v>Investments Govt Securities</v>
          </cell>
        </row>
      </sheetData>
      <sheetData sheetId="7365">
        <row r="34">
          <cell r="A34" t="str">
            <v>Investments Govt Securities</v>
          </cell>
        </row>
      </sheetData>
      <sheetData sheetId="7366">
        <row r="34">
          <cell r="A34" t="str">
            <v>Investments Govt Securities</v>
          </cell>
        </row>
      </sheetData>
      <sheetData sheetId="7367">
        <row r="34">
          <cell r="A34" t="str">
            <v>Investments Govt Securities</v>
          </cell>
        </row>
      </sheetData>
      <sheetData sheetId="7368">
        <row r="34">
          <cell r="A34" t="str">
            <v>Investments Govt Securities</v>
          </cell>
        </row>
      </sheetData>
      <sheetData sheetId="7369">
        <row r="34">
          <cell r="A34" t="str">
            <v>Investments Govt Securities</v>
          </cell>
        </row>
      </sheetData>
      <sheetData sheetId="7370">
        <row r="34">
          <cell r="A34" t="str">
            <v>Investments Govt Securities</v>
          </cell>
        </row>
      </sheetData>
      <sheetData sheetId="7371">
        <row r="34">
          <cell r="A34" t="str">
            <v>Investments Govt Securities</v>
          </cell>
        </row>
      </sheetData>
      <sheetData sheetId="7372">
        <row r="34">
          <cell r="A34" t="str">
            <v>Investments Govt Securities</v>
          </cell>
        </row>
      </sheetData>
      <sheetData sheetId="7373">
        <row r="34">
          <cell r="A34" t="str">
            <v>Investments Govt Securities</v>
          </cell>
        </row>
      </sheetData>
      <sheetData sheetId="7374">
        <row r="34">
          <cell r="A34" t="str">
            <v>Investments Govt Securities</v>
          </cell>
        </row>
      </sheetData>
      <sheetData sheetId="7375">
        <row r="34">
          <cell r="A34" t="str">
            <v>Investments Govt Securities</v>
          </cell>
        </row>
      </sheetData>
      <sheetData sheetId="7376">
        <row r="34">
          <cell r="A34" t="str">
            <v>Investments Govt Securities</v>
          </cell>
        </row>
      </sheetData>
      <sheetData sheetId="7377">
        <row r="34">
          <cell r="A34" t="str">
            <v>Investments Govt Securities</v>
          </cell>
        </row>
      </sheetData>
      <sheetData sheetId="7378">
        <row r="34">
          <cell r="A34" t="str">
            <v>Investments Govt Securities</v>
          </cell>
        </row>
      </sheetData>
      <sheetData sheetId="7379">
        <row r="34">
          <cell r="A34" t="str">
            <v>Investments Govt Securities</v>
          </cell>
        </row>
      </sheetData>
      <sheetData sheetId="7380">
        <row r="34">
          <cell r="A34" t="str">
            <v>Investments Govt Securities</v>
          </cell>
        </row>
      </sheetData>
      <sheetData sheetId="7381">
        <row r="34">
          <cell r="A34" t="str">
            <v>Investments Govt Securities</v>
          </cell>
        </row>
      </sheetData>
      <sheetData sheetId="7382">
        <row r="34">
          <cell r="A34" t="str">
            <v>Investments Govt Securities</v>
          </cell>
        </row>
      </sheetData>
      <sheetData sheetId="7383">
        <row r="34">
          <cell r="A34" t="str">
            <v>Investments Govt Securities</v>
          </cell>
        </row>
      </sheetData>
      <sheetData sheetId="7384">
        <row r="34">
          <cell r="A34" t="str">
            <v>Investments Govt Securities</v>
          </cell>
        </row>
      </sheetData>
      <sheetData sheetId="7385">
        <row r="34">
          <cell r="A34" t="str">
            <v>Investments Govt Securities</v>
          </cell>
        </row>
      </sheetData>
      <sheetData sheetId="7386">
        <row r="34">
          <cell r="A34" t="str">
            <v>Investments Govt Securities</v>
          </cell>
        </row>
      </sheetData>
      <sheetData sheetId="7387">
        <row r="34">
          <cell r="A34" t="str">
            <v>Investments Govt Securities</v>
          </cell>
        </row>
      </sheetData>
      <sheetData sheetId="7388">
        <row r="34">
          <cell r="A34" t="str">
            <v>Investments Govt Securities</v>
          </cell>
        </row>
      </sheetData>
      <sheetData sheetId="7389">
        <row r="34">
          <cell r="A34" t="str">
            <v>Investments Govt Securities</v>
          </cell>
        </row>
      </sheetData>
      <sheetData sheetId="7390">
        <row r="34">
          <cell r="A34" t="str">
            <v>Investments Govt Securities</v>
          </cell>
        </row>
      </sheetData>
      <sheetData sheetId="7391">
        <row r="34">
          <cell r="A34" t="str">
            <v>Investments Govt Securities</v>
          </cell>
        </row>
      </sheetData>
      <sheetData sheetId="7392">
        <row r="34">
          <cell r="A34" t="str">
            <v>Investments Govt Securities</v>
          </cell>
        </row>
      </sheetData>
      <sheetData sheetId="7393">
        <row r="34">
          <cell r="A34" t="str">
            <v>Investments Govt Securities</v>
          </cell>
        </row>
      </sheetData>
      <sheetData sheetId="7394">
        <row r="34">
          <cell r="A34" t="str">
            <v>Investments Govt Securities</v>
          </cell>
        </row>
      </sheetData>
      <sheetData sheetId="7395">
        <row r="34">
          <cell r="A34" t="str">
            <v>Investments Govt Securities</v>
          </cell>
        </row>
      </sheetData>
      <sheetData sheetId="7396">
        <row r="34">
          <cell r="A34" t="str">
            <v>Investments Govt Securities</v>
          </cell>
        </row>
      </sheetData>
      <sheetData sheetId="7397">
        <row r="34">
          <cell r="A34" t="str">
            <v>Investments Govt Securities</v>
          </cell>
        </row>
      </sheetData>
      <sheetData sheetId="7398">
        <row r="34">
          <cell r="A34" t="str">
            <v>Investments Govt Securities</v>
          </cell>
        </row>
      </sheetData>
      <sheetData sheetId="7399">
        <row r="34">
          <cell r="A34" t="str">
            <v>Investments Govt Securities</v>
          </cell>
        </row>
      </sheetData>
      <sheetData sheetId="7400">
        <row r="34">
          <cell r="A34" t="str">
            <v>Investments Govt Securities</v>
          </cell>
        </row>
      </sheetData>
      <sheetData sheetId="7401">
        <row r="34">
          <cell r="A34" t="str">
            <v>Investments Govt Securities</v>
          </cell>
        </row>
      </sheetData>
      <sheetData sheetId="7402">
        <row r="34">
          <cell r="A34" t="str">
            <v>Investments Govt Securities</v>
          </cell>
        </row>
      </sheetData>
      <sheetData sheetId="7403">
        <row r="34">
          <cell r="A34" t="str">
            <v>Investments Govt Securities</v>
          </cell>
        </row>
      </sheetData>
      <sheetData sheetId="7404">
        <row r="34">
          <cell r="A34" t="str">
            <v>Investments Govt Securities</v>
          </cell>
        </row>
      </sheetData>
      <sheetData sheetId="7405">
        <row r="34">
          <cell r="A34" t="str">
            <v>Investments Govt Securities</v>
          </cell>
        </row>
      </sheetData>
      <sheetData sheetId="7406">
        <row r="34">
          <cell r="A34" t="str">
            <v>Investments Govt Securities</v>
          </cell>
        </row>
      </sheetData>
      <sheetData sheetId="7407">
        <row r="34">
          <cell r="A34" t="str">
            <v>Investments Govt Securities</v>
          </cell>
        </row>
      </sheetData>
      <sheetData sheetId="7408">
        <row r="34">
          <cell r="A34" t="str">
            <v>Investments Govt Securities</v>
          </cell>
        </row>
      </sheetData>
      <sheetData sheetId="7409">
        <row r="34">
          <cell r="A34" t="str">
            <v>Investments Govt Securities</v>
          </cell>
        </row>
      </sheetData>
      <sheetData sheetId="7410">
        <row r="34">
          <cell r="A34" t="str">
            <v>Investments Govt Securities</v>
          </cell>
        </row>
      </sheetData>
      <sheetData sheetId="7411">
        <row r="34">
          <cell r="A34" t="str">
            <v>Investments Govt Securities</v>
          </cell>
        </row>
      </sheetData>
      <sheetData sheetId="7412">
        <row r="34">
          <cell r="A34" t="str">
            <v>Investments Govt Securities</v>
          </cell>
        </row>
      </sheetData>
      <sheetData sheetId="7413">
        <row r="34">
          <cell r="A34" t="str">
            <v>Investments Govt Securities</v>
          </cell>
        </row>
      </sheetData>
      <sheetData sheetId="7414">
        <row r="34">
          <cell r="A34" t="str">
            <v>Investments Govt Securities</v>
          </cell>
        </row>
      </sheetData>
      <sheetData sheetId="7415">
        <row r="34">
          <cell r="A34" t="str">
            <v>Investments Govt Securities</v>
          </cell>
        </row>
      </sheetData>
      <sheetData sheetId="7416">
        <row r="34">
          <cell r="A34" t="str">
            <v>Investments Govt Securities</v>
          </cell>
        </row>
      </sheetData>
      <sheetData sheetId="7417">
        <row r="34">
          <cell r="A34" t="str">
            <v>Investments Govt Securities</v>
          </cell>
        </row>
      </sheetData>
      <sheetData sheetId="7418">
        <row r="34">
          <cell r="A34" t="str">
            <v>Investments Govt Securities</v>
          </cell>
        </row>
      </sheetData>
      <sheetData sheetId="7419">
        <row r="34">
          <cell r="A34" t="str">
            <v>Investments Govt Securities</v>
          </cell>
        </row>
      </sheetData>
      <sheetData sheetId="7420">
        <row r="34">
          <cell r="A34" t="str">
            <v>Investments Govt Securities</v>
          </cell>
        </row>
      </sheetData>
      <sheetData sheetId="7421">
        <row r="34">
          <cell r="A34" t="str">
            <v>Investments Govt Securities</v>
          </cell>
        </row>
      </sheetData>
      <sheetData sheetId="7422">
        <row r="34">
          <cell r="A34" t="str">
            <v>Investments Govt Securities</v>
          </cell>
        </row>
      </sheetData>
      <sheetData sheetId="7423">
        <row r="34">
          <cell r="A34" t="str">
            <v>Investments Govt Securities</v>
          </cell>
        </row>
      </sheetData>
      <sheetData sheetId="7424">
        <row r="34">
          <cell r="A34" t="str">
            <v>Investments Govt Securities</v>
          </cell>
        </row>
      </sheetData>
      <sheetData sheetId="7425">
        <row r="34">
          <cell r="A34" t="str">
            <v>Investments Govt Securities</v>
          </cell>
        </row>
      </sheetData>
      <sheetData sheetId="7426">
        <row r="34">
          <cell r="A34" t="str">
            <v>Investments Govt Securities</v>
          </cell>
        </row>
      </sheetData>
      <sheetData sheetId="7427">
        <row r="34">
          <cell r="A34" t="str">
            <v>Investments Govt Securities</v>
          </cell>
        </row>
      </sheetData>
      <sheetData sheetId="7428">
        <row r="34">
          <cell r="A34" t="str">
            <v>Investments Govt Securities</v>
          </cell>
        </row>
      </sheetData>
      <sheetData sheetId="7429">
        <row r="34">
          <cell r="A34" t="str">
            <v>Investments Govt Securities</v>
          </cell>
        </row>
      </sheetData>
      <sheetData sheetId="7430">
        <row r="34">
          <cell r="A34" t="str">
            <v>Investments Govt Securities</v>
          </cell>
        </row>
      </sheetData>
      <sheetData sheetId="7431">
        <row r="34">
          <cell r="A34" t="str">
            <v>Investments Govt Securities</v>
          </cell>
        </row>
      </sheetData>
      <sheetData sheetId="7432">
        <row r="34">
          <cell r="A34" t="str">
            <v>Investments Govt Securities</v>
          </cell>
        </row>
      </sheetData>
      <sheetData sheetId="7433">
        <row r="34">
          <cell r="A34" t="str">
            <v>Investments Govt Securities</v>
          </cell>
        </row>
      </sheetData>
      <sheetData sheetId="7434">
        <row r="34">
          <cell r="A34" t="str">
            <v>Investments Govt Securities</v>
          </cell>
        </row>
      </sheetData>
      <sheetData sheetId="7435">
        <row r="34">
          <cell r="A34" t="str">
            <v>Investments Govt Securities</v>
          </cell>
        </row>
      </sheetData>
      <sheetData sheetId="7436">
        <row r="34">
          <cell r="A34" t="str">
            <v>Investments Govt Securities</v>
          </cell>
        </row>
      </sheetData>
      <sheetData sheetId="7437">
        <row r="34">
          <cell r="A34" t="str">
            <v>Investments Govt Securities</v>
          </cell>
        </row>
      </sheetData>
      <sheetData sheetId="7438">
        <row r="34">
          <cell r="A34" t="str">
            <v>Investments Govt Securities</v>
          </cell>
        </row>
      </sheetData>
      <sheetData sheetId="7439">
        <row r="34">
          <cell r="A34" t="str">
            <v>Investments Govt Securities</v>
          </cell>
        </row>
      </sheetData>
      <sheetData sheetId="7440">
        <row r="34">
          <cell r="A34" t="str">
            <v>Investments Govt Securities</v>
          </cell>
        </row>
      </sheetData>
      <sheetData sheetId="7441">
        <row r="34">
          <cell r="A34" t="str">
            <v>Investments Govt Securities</v>
          </cell>
        </row>
      </sheetData>
      <sheetData sheetId="7442">
        <row r="34">
          <cell r="A34" t="str">
            <v>Investments Govt Securities</v>
          </cell>
        </row>
      </sheetData>
      <sheetData sheetId="7443">
        <row r="34">
          <cell r="A34" t="str">
            <v>Investments Govt Securities</v>
          </cell>
        </row>
      </sheetData>
      <sheetData sheetId="7444">
        <row r="34">
          <cell r="A34" t="str">
            <v>Investments Govt Securities</v>
          </cell>
        </row>
      </sheetData>
      <sheetData sheetId="7445">
        <row r="34">
          <cell r="A34" t="str">
            <v>Investments Govt Securities</v>
          </cell>
        </row>
      </sheetData>
      <sheetData sheetId="7446">
        <row r="34">
          <cell r="A34" t="str">
            <v>Investments Govt Securities</v>
          </cell>
        </row>
      </sheetData>
      <sheetData sheetId="7447">
        <row r="34">
          <cell r="A34" t="str">
            <v>Investments Govt Securities</v>
          </cell>
        </row>
      </sheetData>
      <sheetData sheetId="7448">
        <row r="34">
          <cell r="A34" t="str">
            <v>Investments Govt Securities</v>
          </cell>
        </row>
      </sheetData>
      <sheetData sheetId="7449">
        <row r="34">
          <cell r="A34" t="str">
            <v>Investments Govt Securities</v>
          </cell>
        </row>
      </sheetData>
      <sheetData sheetId="7450">
        <row r="34">
          <cell r="A34" t="str">
            <v>Investments Govt Securities</v>
          </cell>
        </row>
      </sheetData>
      <sheetData sheetId="7451">
        <row r="34">
          <cell r="A34" t="str">
            <v>Investments Govt Securities</v>
          </cell>
        </row>
      </sheetData>
      <sheetData sheetId="7452">
        <row r="34">
          <cell r="A34" t="str">
            <v>Investments Govt Securities</v>
          </cell>
        </row>
      </sheetData>
      <sheetData sheetId="7453">
        <row r="34">
          <cell r="A34" t="str">
            <v>Investments Govt Securities</v>
          </cell>
        </row>
      </sheetData>
      <sheetData sheetId="7454">
        <row r="34">
          <cell r="A34" t="str">
            <v>Investments Govt Securities</v>
          </cell>
        </row>
      </sheetData>
      <sheetData sheetId="7455">
        <row r="34">
          <cell r="A34" t="str">
            <v>Investments Govt Securities</v>
          </cell>
        </row>
      </sheetData>
      <sheetData sheetId="7456">
        <row r="34">
          <cell r="A34" t="str">
            <v>Investments Govt Securities</v>
          </cell>
        </row>
      </sheetData>
      <sheetData sheetId="7457">
        <row r="34">
          <cell r="A34" t="str">
            <v>Investments Govt Securities</v>
          </cell>
        </row>
      </sheetData>
      <sheetData sheetId="7458">
        <row r="34">
          <cell r="A34" t="str">
            <v>Investments Govt Securities</v>
          </cell>
        </row>
      </sheetData>
      <sheetData sheetId="7459">
        <row r="34">
          <cell r="A34" t="str">
            <v>Investments Govt Securities</v>
          </cell>
        </row>
      </sheetData>
      <sheetData sheetId="7460">
        <row r="34">
          <cell r="A34" t="str">
            <v>Investments Govt Securities</v>
          </cell>
        </row>
      </sheetData>
      <sheetData sheetId="7461">
        <row r="34">
          <cell r="A34" t="str">
            <v>Investments Govt Securities</v>
          </cell>
        </row>
      </sheetData>
      <sheetData sheetId="7462">
        <row r="34">
          <cell r="A34" t="str">
            <v>Investments Govt Securities</v>
          </cell>
        </row>
      </sheetData>
      <sheetData sheetId="7463">
        <row r="34">
          <cell r="A34" t="str">
            <v>Investments Govt Securities</v>
          </cell>
        </row>
      </sheetData>
      <sheetData sheetId="7464">
        <row r="34">
          <cell r="A34" t="str">
            <v>Investments Govt Securities</v>
          </cell>
        </row>
      </sheetData>
      <sheetData sheetId="7465">
        <row r="34">
          <cell r="A34" t="str">
            <v>Investments Govt Securities</v>
          </cell>
        </row>
      </sheetData>
      <sheetData sheetId="7466">
        <row r="34">
          <cell r="A34" t="str">
            <v>Investments Govt Securities</v>
          </cell>
        </row>
      </sheetData>
      <sheetData sheetId="7467">
        <row r="34">
          <cell r="A34" t="str">
            <v>Investments Govt Securities</v>
          </cell>
        </row>
      </sheetData>
      <sheetData sheetId="7468">
        <row r="34">
          <cell r="A34" t="str">
            <v>Investments Govt Securities</v>
          </cell>
        </row>
      </sheetData>
      <sheetData sheetId="7469">
        <row r="34">
          <cell r="A34" t="str">
            <v>Investments Govt Securities</v>
          </cell>
        </row>
      </sheetData>
      <sheetData sheetId="7470">
        <row r="34">
          <cell r="A34" t="str">
            <v>Investments Govt Securities</v>
          </cell>
        </row>
      </sheetData>
      <sheetData sheetId="7471">
        <row r="34">
          <cell r="A34" t="str">
            <v>Investments Govt Securities</v>
          </cell>
        </row>
      </sheetData>
      <sheetData sheetId="7472">
        <row r="34">
          <cell r="A34" t="str">
            <v>Investments Govt Securities</v>
          </cell>
        </row>
      </sheetData>
      <sheetData sheetId="7473">
        <row r="34">
          <cell r="A34" t="str">
            <v>Investments Govt Securities</v>
          </cell>
        </row>
      </sheetData>
      <sheetData sheetId="7474">
        <row r="34">
          <cell r="A34" t="str">
            <v>Investments Govt Securities</v>
          </cell>
        </row>
      </sheetData>
      <sheetData sheetId="7475">
        <row r="34">
          <cell r="A34" t="str">
            <v>Investments Govt Securities</v>
          </cell>
        </row>
      </sheetData>
      <sheetData sheetId="7476">
        <row r="34">
          <cell r="A34" t="str">
            <v>Investments Govt Securities</v>
          </cell>
        </row>
      </sheetData>
      <sheetData sheetId="7477">
        <row r="34">
          <cell r="A34" t="str">
            <v>Investments Govt Securities</v>
          </cell>
        </row>
      </sheetData>
      <sheetData sheetId="7478">
        <row r="34">
          <cell r="A34" t="str">
            <v>Investments Govt Securities</v>
          </cell>
        </row>
      </sheetData>
      <sheetData sheetId="7479">
        <row r="34">
          <cell r="A34" t="str">
            <v>Investments Govt Securities</v>
          </cell>
        </row>
      </sheetData>
      <sheetData sheetId="7480">
        <row r="34">
          <cell r="A34" t="str">
            <v>Investments Govt Securities</v>
          </cell>
        </row>
      </sheetData>
      <sheetData sheetId="7481">
        <row r="34">
          <cell r="A34" t="str">
            <v>Investments Govt Securities</v>
          </cell>
        </row>
      </sheetData>
      <sheetData sheetId="7482">
        <row r="34">
          <cell r="A34" t="str">
            <v>Investments Govt Securities</v>
          </cell>
        </row>
      </sheetData>
      <sheetData sheetId="7483">
        <row r="34">
          <cell r="A34" t="str">
            <v>Investments Govt Securities</v>
          </cell>
        </row>
      </sheetData>
      <sheetData sheetId="7484">
        <row r="34">
          <cell r="A34" t="str">
            <v>Investments Govt Securities</v>
          </cell>
        </row>
      </sheetData>
      <sheetData sheetId="7485">
        <row r="34">
          <cell r="A34" t="str">
            <v>Investments Govt Securities</v>
          </cell>
        </row>
      </sheetData>
      <sheetData sheetId="7486">
        <row r="34">
          <cell r="A34" t="str">
            <v>Investments Govt Securities</v>
          </cell>
        </row>
      </sheetData>
      <sheetData sheetId="7487">
        <row r="34">
          <cell r="A34" t="str">
            <v>Investments Govt Securities</v>
          </cell>
        </row>
      </sheetData>
      <sheetData sheetId="7488">
        <row r="34">
          <cell r="A34" t="str">
            <v>Investments Govt Securities</v>
          </cell>
        </row>
      </sheetData>
      <sheetData sheetId="7489">
        <row r="34">
          <cell r="A34" t="str">
            <v>Investments Govt Securities</v>
          </cell>
        </row>
      </sheetData>
      <sheetData sheetId="7490">
        <row r="34">
          <cell r="A34" t="str">
            <v>Investments Govt Securities</v>
          </cell>
        </row>
      </sheetData>
      <sheetData sheetId="7491">
        <row r="34">
          <cell r="A34" t="str">
            <v>Investments Govt Securities</v>
          </cell>
        </row>
      </sheetData>
      <sheetData sheetId="7492">
        <row r="34">
          <cell r="A34" t="str">
            <v>Investments Govt Securities</v>
          </cell>
        </row>
      </sheetData>
      <sheetData sheetId="7493">
        <row r="34">
          <cell r="A34" t="str">
            <v>Investments Govt Securities</v>
          </cell>
        </row>
      </sheetData>
      <sheetData sheetId="7494">
        <row r="34">
          <cell r="A34" t="str">
            <v>Investments Govt Securities</v>
          </cell>
        </row>
      </sheetData>
      <sheetData sheetId="7495">
        <row r="34">
          <cell r="A34" t="str">
            <v>Investments Govt Securities</v>
          </cell>
        </row>
      </sheetData>
      <sheetData sheetId="7496">
        <row r="34">
          <cell r="A34" t="str">
            <v>Investments Govt Securities</v>
          </cell>
        </row>
      </sheetData>
      <sheetData sheetId="7497">
        <row r="34">
          <cell r="A34" t="str">
            <v>Investments Govt Securities</v>
          </cell>
        </row>
      </sheetData>
      <sheetData sheetId="7498">
        <row r="34">
          <cell r="A34" t="str">
            <v>Investments Govt Securities</v>
          </cell>
        </row>
      </sheetData>
      <sheetData sheetId="7499">
        <row r="34">
          <cell r="A34" t="str">
            <v>Investments Govt Securities</v>
          </cell>
        </row>
      </sheetData>
      <sheetData sheetId="7500">
        <row r="34">
          <cell r="A34" t="str">
            <v>Investments Govt Securities</v>
          </cell>
        </row>
      </sheetData>
      <sheetData sheetId="7501">
        <row r="34">
          <cell r="A34" t="str">
            <v>Investments Govt Securities</v>
          </cell>
        </row>
      </sheetData>
      <sheetData sheetId="7502">
        <row r="34">
          <cell r="A34" t="str">
            <v>Investments Govt Securities</v>
          </cell>
        </row>
      </sheetData>
      <sheetData sheetId="7503">
        <row r="34">
          <cell r="A34" t="str">
            <v>Investments Govt Securities</v>
          </cell>
        </row>
      </sheetData>
      <sheetData sheetId="7504">
        <row r="34">
          <cell r="A34" t="str">
            <v>Investments Govt Securities</v>
          </cell>
        </row>
      </sheetData>
      <sheetData sheetId="7505">
        <row r="34">
          <cell r="A34" t="str">
            <v>Investments Govt Securities</v>
          </cell>
        </row>
      </sheetData>
      <sheetData sheetId="7506">
        <row r="34">
          <cell r="A34" t="str">
            <v>Investments Govt Securities</v>
          </cell>
        </row>
      </sheetData>
      <sheetData sheetId="7507">
        <row r="34">
          <cell r="A34" t="str">
            <v>Investments Govt Securities</v>
          </cell>
        </row>
      </sheetData>
      <sheetData sheetId="7508">
        <row r="34">
          <cell r="A34" t="str">
            <v>Investments Govt Securities</v>
          </cell>
        </row>
      </sheetData>
      <sheetData sheetId="7509">
        <row r="34">
          <cell r="A34" t="str">
            <v>Investments Govt Securities</v>
          </cell>
        </row>
      </sheetData>
      <sheetData sheetId="7510">
        <row r="34">
          <cell r="A34" t="str">
            <v>Investments Govt Securities</v>
          </cell>
        </row>
      </sheetData>
      <sheetData sheetId="7511">
        <row r="34">
          <cell r="A34" t="str">
            <v>Investments Govt Securities</v>
          </cell>
        </row>
      </sheetData>
      <sheetData sheetId="7512">
        <row r="34">
          <cell r="A34" t="str">
            <v>Investments Govt Securities</v>
          </cell>
        </row>
      </sheetData>
      <sheetData sheetId="7513">
        <row r="34">
          <cell r="A34" t="str">
            <v>Investments Govt Securities</v>
          </cell>
        </row>
      </sheetData>
      <sheetData sheetId="7514">
        <row r="34">
          <cell r="A34" t="str">
            <v>Investments Govt Securities</v>
          </cell>
        </row>
      </sheetData>
      <sheetData sheetId="7515">
        <row r="34">
          <cell r="A34" t="str">
            <v>Investments Govt Securities</v>
          </cell>
        </row>
      </sheetData>
      <sheetData sheetId="7516">
        <row r="34">
          <cell r="A34" t="str">
            <v>Investments Govt Securities</v>
          </cell>
        </row>
      </sheetData>
      <sheetData sheetId="7517">
        <row r="34">
          <cell r="A34" t="str">
            <v>Investments Govt Securities</v>
          </cell>
        </row>
      </sheetData>
      <sheetData sheetId="7518">
        <row r="34">
          <cell r="A34" t="str">
            <v>Investments Govt Securities</v>
          </cell>
        </row>
      </sheetData>
      <sheetData sheetId="7519">
        <row r="34">
          <cell r="A34" t="str">
            <v>Investments Govt Securities</v>
          </cell>
        </row>
      </sheetData>
      <sheetData sheetId="7520">
        <row r="34">
          <cell r="A34" t="str">
            <v>Investments Govt Securities</v>
          </cell>
        </row>
      </sheetData>
      <sheetData sheetId="7521">
        <row r="34">
          <cell r="A34" t="str">
            <v>Investments Govt Securities</v>
          </cell>
        </row>
      </sheetData>
      <sheetData sheetId="7522">
        <row r="34">
          <cell r="A34" t="str">
            <v>Investments Govt Securities</v>
          </cell>
        </row>
      </sheetData>
      <sheetData sheetId="7523">
        <row r="34">
          <cell r="A34" t="str">
            <v>Investments Govt Securities</v>
          </cell>
        </row>
      </sheetData>
      <sheetData sheetId="7524">
        <row r="34">
          <cell r="A34" t="str">
            <v>Investments Govt Securities</v>
          </cell>
        </row>
      </sheetData>
      <sheetData sheetId="7525">
        <row r="34">
          <cell r="A34" t="str">
            <v>Investments Govt Securities</v>
          </cell>
        </row>
      </sheetData>
      <sheetData sheetId="7526">
        <row r="34">
          <cell r="A34" t="str">
            <v>Investments Govt Securities</v>
          </cell>
        </row>
      </sheetData>
      <sheetData sheetId="7527">
        <row r="34">
          <cell r="A34" t="str">
            <v>Investments Govt Securities</v>
          </cell>
        </row>
      </sheetData>
      <sheetData sheetId="7528">
        <row r="34">
          <cell r="A34" t="str">
            <v>Investments Govt Securities</v>
          </cell>
        </row>
      </sheetData>
      <sheetData sheetId="7529">
        <row r="34">
          <cell r="A34" t="str">
            <v>Investments Govt Securities</v>
          </cell>
        </row>
      </sheetData>
      <sheetData sheetId="7530">
        <row r="34">
          <cell r="A34" t="str">
            <v>Investments Govt Securities</v>
          </cell>
        </row>
      </sheetData>
      <sheetData sheetId="7531">
        <row r="34">
          <cell r="A34" t="str">
            <v>Investments Govt Securities</v>
          </cell>
        </row>
      </sheetData>
      <sheetData sheetId="7532">
        <row r="34">
          <cell r="A34" t="str">
            <v>Investments Govt Securities</v>
          </cell>
        </row>
      </sheetData>
      <sheetData sheetId="7533">
        <row r="34">
          <cell r="A34" t="str">
            <v>Investments Govt Securities</v>
          </cell>
        </row>
      </sheetData>
      <sheetData sheetId="7534">
        <row r="34">
          <cell r="A34" t="str">
            <v>Investments Govt Securities</v>
          </cell>
        </row>
      </sheetData>
      <sheetData sheetId="7535">
        <row r="34">
          <cell r="A34" t="str">
            <v>Investments Govt Securities</v>
          </cell>
        </row>
      </sheetData>
      <sheetData sheetId="7536">
        <row r="34">
          <cell r="A34" t="str">
            <v>Investments Govt Securities</v>
          </cell>
        </row>
      </sheetData>
      <sheetData sheetId="7537">
        <row r="34">
          <cell r="A34" t="str">
            <v>Investments Govt Securities</v>
          </cell>
        </row>
      </sheetData>
      <sheetData sheetId="7538">
        <row r="34">
          <cell r="A34" t="str">
            <v>Investments Govt Securities</v>
          </cell>
        </row>
      </sheetData>
      <sheetData sheetId="7539">
        <row r="34">
          <cell r="A34" t="str">
            <v>Investments Govt Securities</v>
          </cell>
        </row>
      </sheetData>
      <sheetData sheetId="7540">
        <row r="34">
          <cell r="A34" t="str">
            <v>Investments Govt Securities</v>
          </cell>
        </row>
      </sheetData>
      <sheetData sheetId="7541">
        <row r="34">
          <cell r="A34" t="str">
            <v>Investments Govt Securities</v>
          </cell>
        </row>
      </sheetData>
      <sheetData sheetId="7542">
        <row r="34">
          <cell r="A34" t="str">
            <v>Investments Govt Securities</v>
          </cell>
        </row>
      </sheetData>
      <sheetData sheetId="7543">
        <row r="34">
          <cell r="A34" t="str">
            <v>Investments Govt Securities</v>
          </cell>
        </row>
      </sheetData>
      <sheetData sheetId="7544">
        <row r="34">
          <cell r="A34" t="str">
            <v>Investments Govt Securities</v>
          </cell>
        </row>
      </sheetData>
      <sheetData sheetId="7545">
        <row r="34">
          <cell r="A34" t="str">
            <v>Investments Govt Securities</v>
          </cell>
        </row>
      </sheetData>
      <sheetData sheetId="7546">
        <row r="34">
          <cell r="A34" t="str">
            <v>Investments Govt Securities</v>
          </cell>
        </row>
      </sheetData>
      <sheetData sheetId="7547">
        <row r="34">
          <cell r="A34" t="str">
            <v>Investments Govt Securities</v>
          </cell>
        </row>
      </sheetData>
      <sheetData sheetId="7548">
        <row r="34">
          <cell r="A34" t="str">
            <v>Investments Govt Securities</v>
          </cell>
        </row>
      </sheetData>
      <sheetData sheetId="7549">
        <row r="34">
          <cell r="A34" t="str">
            <v>Investments Govt Securities</v>
          </cell>
        </row>
      </sheetData>
      <sheetData sheetId="7550">
        <row r="34">
          <cell r="A34" t="str">
            <v>Investments Govt Securities</v>
          </cell>
        </row>
      </sheetData>
      <sheetData sheetId="7551">
        <row r="34">
          <cell r="A34" t="str">
            <v>Investments Govt Securities</v>
          </cell>
        </row>
      </sheetData>
      <sheetData sheetId="7552">
        <row r="34">
          <cell r="A34" t="str">
            <v>Investments Govt Securities</v>
          </cell>
        </row>
      </sheetData>
      <sheetData sheetId="7553">
        <row r="34">
          <cell r="A34" t="str">
            <v>Investments Govt Securities</v>
          </cell>
        </row>
      </sheetData>
      <sheetData sheetId="7554">
        <row r="34">
          <cell r="A34" t="str">
            <v>Investments Govt Securities</v>
          </cell>
        </row>
      </sheetData>
      <sheetData sheetId="7555">
        <row r="34">
          <cell r="A34" t="str">
            <v>Investments Govt Securities</v>
          </cell>
        </row>
      </sheetData>
      <sheetData sheetId="7556">
        <row r="34">
          <cell r="A34" t="str">
            <v>Investments Govt Securities</v>
          </cell>
        </row>
      </sheetData>
      <sheetData sheetId="7557">
        <row r="34">
          <cell r="A34" t="str">
            <v>Investments Govt Securities</v>
          </cell>
        </row>
      </sheetData>
      <sheetData sheetId="7558">
        <row r="34">
          <cell r="A34" t="str">
            <v>Investments Govt Securities</v>
          </cell>
        </row>
      </sheetData>
      <sheetData sheetId="7559">
        <row r="34">
          <cell r="A34" t="str">
            <v>Investments Govt Securities</v>
          </cell>
        </row>
      </sheetData>
      <sheetData sheetId="7560">
        <row r="34">
          <cell r="A34" t="str">
            <v>Investments Govt Securities</v>
          </cell>
        </row>
      </sheetData>
      <sheetData sheetId="7561">
        <row r="34">
          <cell r="A34" t="str">
            <v>Investments Govt Securities</v>
          </cell>
        </row>
      </sheetData>
      <sheetData sheetId="7562">
        <row r="34">
          <cell r="A34" t="str">
            <v>Investments Govt Securities</v>
          </cell>
        </row>
      </sheetData>
      <sheetData sheetId="7563">
        <row r="34">
          <cell r="A34" t="str">
            <v>Investments Govt Securities</v>
          </cell>
        </row>
      </sheetData>
      <sheetData sheetId="7564">
        <row r="34">
          <cell r="A34" t="str">
            <v>Investments Govt Securities</v>
          </cell>
        </row>
      </sheetData>
      <sheetData sheetId="7565">
        <row r="34">
          <cell r="A34" t="str">
            <v>Investments Govt Securities</v>
          </cell>
        </row>
      </sheetData>
      <sheetData sheetId="7566">
        <row r="34">
          <cell r="A34" t="str">
            <v>Investments Govt Securities</v>
          </cell>
        </row>
      </sheetData>
      <sheetData sheetId="7567">
        <row r="34">
          <cell r="A34" t="str">
            <v>Investments Govt Securities</v>
          </cell>
        </row>
      </sheetData>
      <sheetData sheetId="7568">
        <row r="34">
          <cell r="A34" t="str">
            <v>Investments Govt Securities</v>
          </cell>
        </row>
      </sheetData>
      <sheetData sheetId="7569">
        <row r="34">
          <cell r="A34" t="str">
            <v>Investments Govt Securities</v>
          </cell>
        </row>
      </sheetData>
      <sheetData sheetId="7570">
        <row r="34">
          <cell r="A34" t="str">
            <v>Investments Govt Securities</v>
          </cell>
        </row>
      </sheetData>
      <sheetData sheetId="7571">
        <row r="34">
          <cell r="A34" t="str">
            <v>Investments Govt Securities</v>
          </cell>
        </row>
      </sheetData>
      <sheetData sheetId="7572">
        <row r="34">
          <cell r="A34" t="str">
            <v>Investments Govt Securities</v>
          </cell>
        </row>
      </sheetData>
      <sheetData sheetId="7573">
        <row r="34">
          <cell r="A34" t="str">
            <v>Investments Govt Securities</v>
          </cell>
        </row>
      </sheetData>
      <sheetData sheetId="7574">
        <row r="34">
          <cell r="A34" t="str">
            <v>Investments Govt Securities</v>
          </cell>
        </row>
      </sheetData>
      <sheetData sheetId="7575">
        <row r="34">
          <cell r="A34" t="str">
            <v>Investments Govt Securities</v>
          </cell>
        </row>
      </sheetData>
      <sheetData sheetId="7576">
        <row r="34">
          <cell r="A34" t="str">
            <v>Investments Govt Securities</v>
          </cell>
        </row>
      </sheetData>
      <sheetData sheetId="7577">
        <row r="34">
          <cell r="A34" t="str">
            <v>Investments Govt Securities</v>
          </cell>
        </row>
      </sheetData>
      <sheetData sheetId="7578">
        <row r="34">
          <cell r="A34" t="str">
            <v>Investments Govt Securities</v>
          </cell>
        </row>
      </sheetData>
      <sheetData sheetId="7579">
        <row r="34">
          <cell r="A34" t="str">
            <v>Investments Govt Securities</v>
          </cell>
        </row>
      </sheetData>
      <sheetData sheetId="7580">
        <row r="34">
          <cell r="A34" t="str">
            <v>Investments Govt Securities</v>
          </cell>
        </row>
      </sheetData>
      <sheetData sheetId="7581">
        <row r="34">
          <cell r="A34" t="str">
            <v>Investments Govt Securities</v>
          </cell>
        </row>
      </sheetData>
      <sheetData sheetId="7582">
        <row r="34">
          <cell r="A34" t="str">
            <v>Investments Govt Securities</v>
          </cell>
        </row>
      </sheetData>
      <sheetData sheetId="7583">
        <row r="34">
          <cell r="A34" t="str">
            <v>Investments Govt Securities</v>
          </cell>
        </row>
      </sheetData>
      <sheetData sheetId="7584">
        <row r="34">
          <cell r="A34" t="str">
            <v>Investments Govt Securities</v>
          </cell>
        </row>
      </sheetData>
      <sheetData sheetId="7585">
        <row r="34">
          <cell r="A34" t="str">
            <v>Investments Govt Securities</v>
          </cell>
        </row>
      </sheetData>
      <sheetData sheetId="7586">
        <row r="34">
          <cell r="A34" t="str">
            <v>Investments Govt Securities</v>
          </cell>
        </row>
      </sheetData>
      <sheetData sheetId="7587">
        <row r="34">
          <cell r="A34" t="str">
            <v>Investments Govt Securities</v>
          </cell>
        </row>
      </sheetData>
      <sheetData sheetId="7588">
        <row r="34">
          <cell r="A34" t="str">
            <v>Investments Govt Securities</v>
          </cell>
        </row>
      </sheetData>
      <sheetData sheetId="7589">
        <row r="34">
          <cell r="A34" t="str">
            <v>Investments Govt Securities</v>
          </cell>
        </row>
      </sheetData>
      <sheetData sheetId="7590">
        <row r="34">
          <cell r="A34" t="str">
            <v>Investments Govt Securities</v>
          </cell>
        </row>
      </sheetData>
      <sheetData sheetId="7591">
        <row r="34">
          <cell r="A34" t="str">
            <v>Investments Govt Securities</v>
          </cell>
        </row>
      </sheetData>
      <sheetData sheetId="7592">
        <row r="34">
          <cell r="A34" t="str">
            <v>Investments Govt Securities</v>
          </cell>
        </row>
      </sheetData>
      <sheetData sheetId="7593">
        <row r="34">
          <cell r="A34" t="str">
            <v>Investments Govt Securities</v>
          </cell>
        </row>
      </sheetData>
      <sheetData sheetId="7594">
        <row r="34">
          <cell r="A34" t="str">
            <v>Investments Govt Securities</v>
          </cell>
        </row>
      </sheetData>
      <sheetData sheetId="7595">
        <row r="34">
          <cell r="A34" t="str">
            <v>Investments Govt Securities</v>
          </cell>
        </row>
      </sheetData>
      <sheetData sheetId="7596">
        <row r="34">
          <cell r="A34" t="str">
            <v>Investments Govt Securities</v>
          </cell>
        </row>
      </sheetData>
      <sheetData sheetId="7597">
        <row r="34">
          <cell r="A34" t="str">
            <v>Investments Govt Securities</v>
          </cell>
        </row>
      </sheetData>
      <sheetData sheetId="7598">
        <row r="34">
          <cell r="A34" t="str">
            <v>Investments Govt Securities</v>
          </cell>
        </row>
      </sheetData>
      <sheetData sheetId="7599">
        <row r="34">
          <cell r="A34" t="str">
            <v>Investments Govt Securities</v>
          </cell>
        </row>
      </sheetData>
      <sheetData sheetId="7600">
        <row r="34">
          <cell r="A34" t="str">
            <v>Investments Govt Securities</v>
          </cell>
        </row>
      </sheetData>
      <sheetData sheetId="7601">
        <row r="34">
          <cell r="A34" t="str">
            <v>Investments Govt Securities</v>
          </cell>
        </row>
      </sheetData>
      <sheetData sheetId="7602">
        <row r="34">
          <cell r="A34" t="str">
            <v>Investments Govt Securities</v>
          </cell>
        </row>
      </sheetData>
      <sheetData sheetId="7603">
        <row r="34">
          <cell r="A34" t="str">
            <v>Investments Govt Securities</v>
          </cell>
        </row>
      </sheetData>
      <sheetData sheetId="7604">
        <row r="34">
          <cell r="A34" t="str">
            <v>Investments Govt Securities</v>
          </cell>
        </row>
      </sheetData>
      <sheetData sheetId="7605">
        <row r="34">
          <cell r="A34" t="str">
            <v>Investments Govt Securities</v>
          </cell>
        </row>
      </sheetData>
      <sheetData sheetId="7606">
        <row r="34">
          <cell r="A34" t="str">
            <v>Investments Govt Securities</v>
          </cell>
        </row>
      </sheetData>
      <sheetData sheetId="7607">
        <row r="34">
          <cell r="A34" t="str">
            <v>Investments Govt Securities</v>
          </cell>
        </row>
      </sheetData>
      <sheetData sheetId="7608">
        <row r="34">
          <cell r="A34" t="str">
            <v>Investments Govt Securities</v>
          </cell>
        </row>
      </sheetData>
      <sheetData sheetId="7609">
        <row r="34">
          <cell r="A34" t="str">
            <v>Investments Govt Securities</v>
          </cell>
        </row>
      </sheetData>
      <sheetData sheetId="7610">
        <row r="34">
          <cell r="A34" t="str">
            <v>Investments Govt Securities</v>
          </cell>
        </row>
      </sheetData>
      <sheetData sheetId="7611">
        <row r="34">
          <cell r="A34" t="str">
            <v>Investments Govt Securities</v>
          </cell>
        </row>
      </sheetData>
      <sheetData sheetId="7612">
        <row r="34">
          <cell r="A34" t="str">
            <v>Investments Govt Securities</v>
          </cell>
        </row>
      </sheetData>
      <sheetData sheetId="7613">
        <row r="34">
          <cell r="A34" t="str">
            <v>Investments Govt Securities</v>
          </cell>
        </row>
      </sheetData>
      <sheetData sheetId="7614">
        <row r="34">
          <cell r="A34" t="str">
            <v>Investments Govt Securities</v>
          </cell>
        </row>
      </sheetData>
      <sheetData sheetId="7615">
        <row r="34">
          <cell r="A34" t="str">
            <v>Investments Govt Securities</v>
          </cell>
        </row>
      </sheetData>
      <sheetData sheetId="7616">
        <row r="34">
          <cell r="A34" t="str">
            <v>Investments Govt Securities</v>
          </cell>
        </row>
      </sheetData>
      <sheetData sheetId="7617">
        <row r="34">
          <cell r="A34" t="str">
            <v>Investments Govt Securities</v>
          </cell>
        </row>
      </sheetData>
      <sheetData sheetId="7618">
        <row r="34">
          <cell r="A34" t="str">
            <v>Investments Govt Securities</v>
          </cell>
        </row>
      </sheetData>
      <sheetData sheetId="7619">
        <row r="34">
          <cell r="A34" t="str">
            <v>Investments Govt Securities</v>
          </cell>
        </row>
      </sheetData>
      <sheetData sheetId="7620">
        <row r="34">
          <cell r="A34" t="str">
            <v>Investments Govt Securities</v>
          </cell>
        </row>
      </sheetData>
      <sheetData sheetId="7621">
        <row r="34">
          <cell r="A34" t="str">
            <v>Investments Govt Securities</v>
          </cell>
        </row>
      </sheetData>
      <sheetData sheetId="7622">
        <row r="34">
          <cell r="A34" t="str">
            <v>Investments Govt Securities</v>
          </cell>
        </row>
      </sheetData>
      <sheetData sheetId="7623">
        <row r="34">
          <cell r="A34" t="str">
            <v>Investments Govt Securities</v>
          </cell>
        </row>
      </sheetData>
      <sheetData sheetId="7624">
        <row r="34">
          <cell r="A34" t="str">
            <v>Investments Govt Securities</v>
          </cell>
        </row>
      </sheetData>
      <sheetData sheetId="7625">
        <row r="34">
          <cell r="A34" t="str">
            <v>Investments Govt Securities</v>
          </cell>
        </row>
      </sheetData>
      <sheetData sheetId="7626">
        <row r="34">
          <cell r="A34" t="str">
            <v>Investments Govt Securities</v>
          </cell>
        </row>
      </sheetData>
      <sheetData sheetId="7627">
        <row r="34">
          <cell r="A34" t="str">
            <v>Investments Govt Securities</v>
          </cell>
        </row>
      </sheetData>
      <sheetData sheetId="7628">
        <row r="34">
          <cell r="A34" t="str">
            <v>Investments Govt Securities</v>
          </cell>
        </row>
      </sheetData>
      <sheetData sheetId="7629">
        <row r="34">
          <cell r="A34" t="str">
            <v>Investments Govt Securities</v>
          </cell>
        </row>
      </sheetData>
      <sheetData sheetId="7630">
        <row r="34">
          <cell r="A34" t="str">
            <v>Investments Govt Securities</v>
          </cell>
        </row>
      </sheetData>
      <sheetData sheetId="7631">
        <row r="34">
          <cell r="A34" t="str">
            <v>Investments Govt Securities</v>
          </cell>
        </row>
      </sheetData>
      <sheetData sheetId="7632">
        <row r="34">
          <cell r="A34" t="str">
            <v>Investments Govt Securities</v>
          </cell>
        </row>
      </sheetData>
      <sheetData sheetId="7633">
        <row r="34">
          <cell r="A34" t="str">
            <v>Investments Govt Securities</v>
          </cell>
        </row>
      </sheetData>
      <sheetData sheetId="7634">
        <row r="34">
          <cell r="A34" t="str">
            <v>Investments Govt Securities</v>
          </cell>
        </row>
      </sheetData>
      <sheetData sheetId="7635">
        <row r="34">
          <cell r="A34" t="str">
            <v>Investments Govt Securities</v>
          </cell>
        </row>
      </sheetData>
      <sheetData sheetId="7636">
        <row r="34">
          <cell r="A34" t="str">
            <v>Investments Govt Securities</v>
          </cell>
        </row>
      </sheetData>
      <sheetData sheetId="7637">
        <row r="34">
          <cell r="A34" t="str">
            <v>Investments Govt Securities</v>
          </cell>
        </row>
      </sheetData>
      <sheetData sheetId="7638">
        <row r="34">
          <cell r="A34" t="str">
            <v>Investments Govt Securities</v>
          </cell>
        </row>
      </sheetData>
      <sheetData sheetId="7639">
        <row r="34">
          <cell r="A34" t="str">
            <v>Investments Govt Securities</v>
          </cell>
        </row>
      </sheetData>
      <sheetData sheetId="7640">
        <row r="34">
          <cell r="A34" t="str">
            <v>Investments Govt Securities</v>
          </cell>
        </row>
      </sheetData>
      <sheetData sheetId="7641">
        <row r="34">
          <cell r="A34" t="str">
            <v>Investments Govt Securities</v>
          </cell>
        </row>
      </sheetData>
      <sheetData sheetId="7642">
        <row r="34">
          <cell r="A34" t="str">
            <v>Investments Govt Securities</v>
          </cell>
        </row>
      </sheetData>
      <sheetData sheetId="7643">
        <row r="34">
          <cell r="A34" t="str">
            <v>Investments Govt Securities</v>
          </cell>
        </row>
      </sheetData>
      <sheetData sheetId="7644">
        <row r="34">
          <cell r="A34" t="str">
            <v>Investments Govt Securities</v>
          </cell>
        </row>
      </sheetData>
      <sheetData sheetId="7645">
        <row r="34">
          <cell r="A34" t="str">
            <v>Investments Govt Securities</v>
          </cell>
        </row>
      </sheetData>
      <sheetData sheetId="7646">
        <row r="34">
          <cell r="A34" t="str">
            <v>Investments Govt Securities</v>
          </cell>
        </row>
      </sheetData>
      <sheetData sheetId="7647">
        <row r="34">
          <cell r="A34" t="str">
            <v>Investments Govt Securities</v>
          </cell>
        </row>
      </sheetData>
      <sheetData sheetId="7648">
        <row r="34">
          <cell r="A34" t="str">
            <v>Investments Govt Securities</v>
          </cell>
        </row>
      </sheetData>
      <sheetData sheetId="7649">
        <row r="34">
          <cell r="A34" t="str">
            <v>Investments Govt Securities</v>
          </cell>
        </row>
      </sheetData>
      <sheetData sheetId="7650">
        <row r="34">
          <cell r="A34" t="str">
            <v>Investments Govt Securities</v>
          </cell>
        </row>
      </sheetData>
      <sheetData sheetId="7651">
        <row r="34">
          <cell r="A34" t="str">
            <v>Investments Govt Securities</v>
          </cell>
        </row>
      </sheetData>
      <sheetData sheetId="7652">
        <row r="34">
          <cell r="A34" t="str">
            <v>Investments Govt Securities</v>
          </cell>
        </row>
      </sheetData>
      <sheetData sheetId="7653">
        <row r="34">
          <cell r="A34" t="str">
            <v>Investments Govt Securities</v>
          </cell>
        </row>
      </sheetData>
      <sheetData sheetId="7654">
        <row r="34">
          <cell r="A34" t="str">
            <v>Investments Govt Securities</v>
          </cell>
        </row>
      </sheetData>
      <sheetData sheetId="7655">
        <row r="34">
          <cell r="A34" t="str">
            <v>Investments Govt Securities</v>
          </cell>
        </row>
      </sheetData>
      <sheetData sheetId="7656">
        <row r="34">
          <cell r="A34" t="str">
            <v>Investments Govt Securities</v>
          </cell>
        </row>
      </sheetData>
      <sheetData sheetId="7657">
        <row r="34">
          <cell r="A34" t="str">
            <v>Investments Govt Securities</v>
          </cell>
        </row>
      </sheetData>
      <sheetData sheetId="7658">
        <row r="34">
          <cell r="A34" t="str">
            <v>Investments Govt Securities</v>
          </cell>
        </row>
      </sheetData>
      <sheetData sheetId="7659">
        <row r="34">
          <cell r="A34" t="str">
            <v>Investments Govt Securities</v>
          </cell>
        </row>
      </sheetData>
      <sheetData sheetId="7660">
        <row r="34">
          <cell r="A34" t="str">
            <v>Investments Govt Securities</v>
          </cell>
        </row>
      </sheetData>
      <sheetData sheetId="7661">
        <row r="34">
          <cell r="A34" t="str">
            <v>Investments Govt Securities</v>
          </cell>
        </row>
      </sheetData>
      <sheetData sheetId="7662">
        <row r="34">
          <cell r="A34" t="str">
            <v>Investments Govt Securities</v>
          </cell>
        </row>
      </sheetData>
      <sheetData sheetId="7663">
        <row r="34">
          <cell r="A34" t="str">
            <v>Investments Govt Securities</v>
          </cell>
        </row>
      </sheetData>
      <sheetData sheetId="7664">
        <row r="34">
          <cell r="A34" t="str">
            <v>Investments Govt Securities</v>
          </cell>
        </row>
      </sheetData>
      <sheetData sheetId="7665">
        <row r="34">
          <cell r="A34" t="str">
            <v>Investments Govt Securities</v>
          </cell>
        </row>
      </sheetData>
      <sheetData sheetId="7666">
        <row r="34">
          <cell r="A34" t="str">
            <v>Investments Govt Securities</v>
          </cell>
        </row>
      </sheetData>
      <sheetData sheetId="7667">
        <row r="34">
          <cell r="A34" t="str">
            <v>Investments Govt Securities</v>
          </cell>
        </row>
      </sheetData>
      <sheetData sheetId="7668">
        <row r="34">
          <cell r="A34" t="str">
            <v>Investments Govt Securities</v>
          </cell>
        </row>
      </sheetData>
      <sheetData sheetId="7669">
        <row r="34">
          <cell r="A34" t="str">
            <v>Investments Govt Securities</v>
          </cell>
        </row>
      </sheetData>
      <sheetData sheetId="7670">
        <row r="34">
          <cell r="A34" t="str">
            <v>Investments Govt Securities</v>
          </cell>
        </row>
      </sheetData>
      <sheetData sheetId="7671">
        <row r="34">
          <cell r="A34" t="str">
            <v>Investments Govt Securities</v>
          </cell>
        </row>
      </sheetData>
      <sheetData sheetId="7672">
        <row r="34">
          <cell r="A34" t="str">
            <v>Investments Govt Securities</v>
          </cell>
        </row>
      </sheetData>
      <sheetData sheetId="7673">
        <row r="34">
          <cell r="A34" t="str">
            <v>Investments Govt Securities</v>
          </cell>
        </row>
      </sheetData>
      <sheetData sheetId="7674">
        <row r="34">
          <cell r="A34" t="str">
            <v>Investments Govt Securities</v>
          </cell>
        </row>
      </sheetData>
      <sheetData sheetId="7675">
        <row r="34">
          <cell r="A34" t="str">
            <v>Investments Govt Securities</v>
          </cell>
        </row>
      </sheetData>
      <sheetData sheetId="7676">
        <row r="34">
          <cell r="A34" t="str">
            <v>Investments Govt Securities</v>
          </cell>
        </row>
      </sheetData>
      <sheetData sheetId="7677">
        <row r="34">
          <cell r="A34" t="str">
            <v>Investments Govt Securities</v>
          </cell>
        </row>
      </sheetData>
      <sheetData sheetId="7678">
        <row r="34">
          <cell r="A34" t="str">
            <v>Investments Govt Securities</v>
          </cell>
        </row>
      </sheetData>
      <sheetData sheetId="7679">
        <row r="34">
          <cell r="A34" t="str">
            <v>Investments Govt Securities</v>
          </cell>
        </row>
      </sheetData>
      <sheetData sheetId="7680">
        <row r="34">
          <cell r="A34" t="str">
            <v>Investments Govt Securities</v>
          </cell>
        </row>
      </sheetData>
      <sheetData sheetId="7681">
        <row r="34">
          <cell r="A34" t="str">
            <v>Investments Govt Securities</v>
          </cell>
        </row>
      </sheetData>
      <sheetData sheetId="7682">
        <row r="34">
          <cell r="A34" t="str">
            <v>Investments Govt Securities</v>
          </cell>
        </row>
      </sheetData>
      <sheetData sheetId="7683">
        <row r="34">
          <cell r="A34" t="str">
            <v>Investments Govt Securities</v>
          </cell>
        </row>
      </sheetData>
      <sheetData sheetId="7684">
        <row r="34">
          <cell r="A34" t="str">
            <v>Investments Govt Securities</v>
          </cell>
        </row>
      </sheetData>
      <sheetData sheetId="7685">
        <row r="34">
          <cell r="A34" t="str">
            <v>Investments Govt Securities</v>
          </cell>
        </row>
      </sheetData>
      <sheetData sheetId="7686">
        <row r="34">
          <cell r="A34" t="str">
            <v>Investments Govt Securities</v>
          </cell>
        </row>
      </sheetData>
      <sheetData sheetId="7687">
        <row r="34">
          <cell r="A34" t="str">
            <v>Investments Govt Securities</v>
          </cell>
        </row>
      </sheetData>
      <sheetData sheetId="7688">
        <row r="34">
          <cell r="A34" t="str">
            <v>Investments Govt Securities</v>
          </cell>
        </row>
      </sheetData>
      <sheetData sheetId="7689">
        <row r="34">
          <cell r="A34" t="str">
            <v>Investments Govt Securities</v>
          </cell>
        </row>
      </sheetData>
      <sheetData sheetId="7690">
        <row r="34">
          <cell r="A34" t="str">
            <v>Investments Govt Securities</v>
          </cell>
        </row>
      </sheetData>
      <sheetData sheetId="7691">
        <row r="34">
          <cell r="A34" t="str">
            <v>Investments Govt Securities</v>
          </cell>
        </row>
      </sheetData>
      <sheetData sheetId="7692">
        <row r="34">
          <cell r="A34" t="str">
            <v>Investments Govt Securities</v>
          </cell>
        </row>
      </sheetData>
      <sheetData sheetId="7693">
        <row r="34">
          <cell r="A34" t="str">
            <v>Investments Govt Securities</v>
          </cell>
        </row>
      </sheetData>
      <sheetData sheetId="7694">
        <row r="34">
          <cell r="A34" t="str">
            <v>Investments Govt Securities</v>
          </cell>
        </row>
      </sheetData>
      <sheetData sheetId="7695">
        <row r="34">
          <cell r="A34" t="str">
            <v>Investments Govt Securities</v>
          </cell>
        </row>
      </sheetData>
      <sheetData sheetId="7696">
        <row r="34">
          <cell r="A34" t="str">
            <v>Investments Govt Securities</v>
          </cell>
        </row>
      </sheetData>
      <sheetData sheetId="7697">
        <row r="34">
          <cell r="A34" t="str">
            <v>Investments Govt Securities</v>
          </cell>
        </row>
      </sheetData>
      <sheetData sheetId="7698">
        <row r="34">
          <cell r="A34" t="str">
            <v>Investments Govt Securities</v>
          </cell>
        </row>
      </sheetData>
      <sheetData sheetId="7699">
        <row r="34">
          <cell r="A34" t="str">
            <v>Investments Govt Securities</v>
          </cell>
        </row>
      </sheetData>
      <sheetData sheetId="7700">
        <row r="34">
          <cell r="A34" t="str">
            <v>Investments Govt Securities</v>
          </cell>
        </row>
      </sheetData>
      <sheetData sheetId="7701">
        <row r="34">
          <cell r="A34" t="str">
            <v>Investments Govt Securities</v>
          </cell>
        </row>
      </sheetData>
      <sheetData sheetId="7702">
        <row r="34">
          <cell r="A34" t="str">
            <v>Investments Govt Securities</v>
          </cell>
        </row>
      </sheetData>
      <sheetData sheetId="7703">
        <row r="34">
          <cell r="A34" t="str">
            <v>Investments Govt Securities</v>
          </cell>
        </row>
      </sheetData>
      <sheetData sheetId="7704">
        <row r="34">
          <cell r="A34" t="str">
            <v>Investments Govt Securities</v>
          </cell>
        </row>
      </sheetData>
      <sheetData sheetId="7705">
        <row r="34">
          <cell r="A34" t="str">
            <v>Investments Govt Securities</v>
          </cell>
        </row>
      </sheetData>
      <sheetData sheetId="7706">
        <row r="34">
          <cell r="A34" t="str">
            <v>Investments Govt Securities</v>
          </cell>
        </row>
      </sheetData>
      <sheetData sheetId="7707">
        <row r="34">
          <cell r="A34" t="str">
            <v>Investments Govt Securities</v>
          </cell>
        </row>
      </sheetData>
      <sheetData sheetId="7708">
        <row r="34">
          <cell r="A34" t="str">
            <v>Investments Govt Securities</v>
          </cell>
        </row>
      </sheetData>
      <sheetData sheetId="7709">
        <row r="34">
          <cell r="A34" t="str">
            <v>Investments Govt Securities</v>
          </cell>
        </row>
      </sheetData>
      <sheetData sheetId="7710">
        <row r="34">
          <cell r="A34" t="str">
            <v>Investments Govt Securities</v>
          </cell>
        </row>
      </sheetData>
      <sheetData sheetId="7711">
        <row r="34">
          <cell r="A34" t="str">
            <v>Investments Govt Securities</v>
          </cell>
        </row>
      </sheetData>
      <sheetData sheetId="7712">
        <row r="34">
          <cell r="A34" t="str">
            <v>Investments Govt Securities</v>
          </cell>
        </row>
      </sheetData>
      <sheetData sheetId="7713">
        <row r="34">
          <cell r="A34" t="str">
            <v>Investments Govt Securities</v>
          </cell>
        </row>
      </sheetData>
      <sheetData sheetId="7714">
        <row r="34">
          <cell r="A34" t="str">
            <v>Investments Govt Securities</v>
          </cell>
        </row>
      </sheetData>
      <sheetData sheetId="7715">
        <row r="34">
          <cell r="A34" t="str">
            <v>Investments Govt Securities</v>
          </cell>
        </row>
      </sheetData>
      <sheetData sheetId="7716">
        <row r="34">
          <cell r="A34" t="str">
            <v>Investments Govt Securities</v>
          </cell>
        </row>
      </sheetData>
      <sheetData sheetId="7717">
        <row r="34">
          <cell r="A34" t="str">
            <v>Investments Govt Securities</v>
          </cell>
        </row>
      </sheetData>
      <sheetData sheetId="7718">
        <row r="34">
          <cell r="A34" t="str">
            <v>Investments Govt Securities</v>
          </cell>
        </row>
      </sheetData>
      <sheetData sheetId="7719">
        <row r="34">
          <cell r="A34" t="str">
            <v>Investments Govt Securities</v>
          </cell>
        </row>
      </sheetData>
      <sheetData sheetId="7720">
        <row r="34">
          <cell r="A34" t="str">
            <v>Investments Govt Securities</v>
          </cell>
        </row>
      </sheetData>
      <sheetData sheetId="7721">
        <row r="34">
          <cell r="A34" t="str">
            <v>Investments Govt Securities</v>
          </cell>
        </row>
      </sheetData>
      <sheetData sheetId="7722">
        <row r="34">
          <cell r="A34" t="str">
            <v>Investments Govt Securities</v>
          </cell>
        </row>
      </sheetData>
      <sheetData sheetId="7723">
        <row r="34">
          <cell r="A34" t="str">
            <v>Investments Govt Securities</v>
          </cell>
        </row>
      </sheetData>
      <sheetData sheetId="7724">
        <row r="34">
          <cell r="A34" t="str">
            <v>Investments Govt Securities</v>
          </cell>
        </row>
      </sheetData>
      <sheetData sheetId="7725">
        <row r="34">
          <cell r="A34" t="str">
            <v>Investments Govt Securities</v>
          </cell>
        </row>
      </sheetData>
      <sheetData sheetId="7726">
        <row r="34">
          <cell r="A34" t="str">
            <v>Investments Govt Securities</v>
          </cell>
        </row>
      </sheetData>
      <sheetData sheetId="7727">
        <row r="34">
          <cell r="A34" t="str">
            <v>Investments Govt Securities</v>
          </cell>
        </row>
      </sheetData>
      <sheetData sheetId="7728">
        <row r="34">
          <cell r="A34" t="str">
            <v>Investments Govt Securities</v>
          </cell>
        </row>
      </sheetData>
      <sheetData sheetId="7729">
        <row r="34">
          <cell r="A34" t="str">
            <v>Investments Govt Securities</v>
          </cell>
        </row>
      </sheetData>
      <sheetData sheetId="7730">
        <row r="34">
          <cell r="A34" t="str">
            <v>Investments Govt Securities</v>
          </cell>
        </row>
      </sheetData>
      <sheetData sheetId="7731">
        <row r="34">
          <cell r="A34" t="str">
            <v>Investments Govt Securities</v>
          </cell>
        </row>
      </sheetData>
      <sheetData sheetId="7732">
        <row r="34">
          <cell r="A34" t="str">
            <v>Investments Govt Securities</v>
          </cell>
        </row>
      </sheetData>
      <sheetData sheetId="7733">
        <row r="34">
          <cell r="A34" t="str">
            <v>Investments Govt Securities</v>
          </cell>
        </row>
      </sheetData>
      <sheetData sheetId="7734">
        <row r="34">
          <cell r="A34" t="str">
            <v>Investments Govt Securities</v>
          </cell>
        </row>
      </sheetData>
      <sheetData sheetId="7735">
        <row r="34">
          <cell r="A34" t="str">
            <v>Investments Govt Securities</v>
          </cell>
        </row>
      </sheetData>
      <sheetData sheetId="7736">
        <row r="34">
          <cell r="A34" t="str">
            <v>Investments Govt Securities</v>
          </cell>
        </row>
      </sheetData>
      <sheetData sheetId="7737">
        <row r="34">
          <cell r="A34" t="str">
            <v>Investments Govt Securities</v>
          </cell>
        </row>
      </sheetData>
      <sheetData sheetId="7738">
        <row r="34">
          <cell r="A34" t="str">
            <v>Investments Govt Securities</v>
          </cell>
        </row>
      </sheetData>
      <sheetData sheetId="7739">
        <row r="34">
          <cell r="A34" t="str">
            <v>Investments Govt Securities</v>
          </cell>
        </row>
      </sheetData>
      <sheetData sheetId="7740">
        <row r="34">
          <cell r="A34" t="str">
            <v>Investments Govt Securities</v>
          </cell>
        </row>
      </sheetData>
      <sheetData sheetId="7741">
        <row r="34">
          <cell r="A34" t="str">
            <v>Investments Govt Securities</v>
          </cell>
        </row>
      </sheetData>
      <sheetData sheetId="7742">
        <row r="34">
          <cell r="A34" t="str">
            <v>Investments Govt Securities</v>
          </cell>
        </row>
      </sheetData>
      <sheetData sheetId="7743">
        <row r="34">
          <cell r="A34" t="str">
            <v>Investments Govt Securities</v>
          </cell>
        </row>
      </sheetData>
      <sheetData sheetId="7744">
        <row r="34">
          <cell r="A34" t="str">
            <v>Investments Govt Securities</v>
          </cell>
        </row>
      </sheetData>
      <sheetData sheetId="7745">
        <row r="34">
          <cell r="A34" t="str">
            <v>Investments Govt Securities</v>
          </cell>
        </row>
      </sheetData>
      <sheetData sheetId="7746">
        <row r="34">
          <cell r="A34" t="str">
            <v>Investments Govt Securities</v>
          </cell>
        </row>
      </sheetData>
      <sheetData sheetId="7747">
        <row r="34">
          <cell r="A34" t="str">
            <v>Investments Govt Securities</v>
          </cell>
        </row>
      </sheetData>
      <sheetData sheetId="7748">
        <row r="34">
          <cell r="A34" t="str">
            <v>Investments Govt Securities</v>
          </cell>
        </row>
      </sheetData>
      <sheetData sheetId="7749">
        <row r="34">
          <cell r="A34" t="str">
            <v>Investments Govt Securities</v>
          </cell>
        </row>
      </sheetData>
      <sheetData sheetId="7750">
        <row r="34">
          <cell r="A34" t="str">
            <v>Investments Govt Securities</v>
          </cell>
        </row>
      </sheetData>
      <sheetData sheetId="7751">
        <row r="34">
          <cell r="A34" t="str">
            <v>Investments Govt Securities</v>
          </cell>
        </row>
      </sheetData>
      <sheetData sheetId="7752">
        <row r="34">
          <cell r="A34" t="str">
            <v>Investments Govt Securities</v>
          </cell>
        </row>
      </sheetData>
      <sheetData sheetId="7753">
        <row r="34">
          <cell r="A34" t="str">
            <v>Investments Govt Securities</v>
          </cell>
        </row>
      </sheetData>
      <sheetData sheetId="7754">
        <row r="34">
          <cell r="A34" t="str">
            <v>Investments Govt Securities</v>
          </cell>
        </row>
      </sheetData>
      <sheetData sheetId="7755">
        <row r="34">
          <cell r="A34" t="str">
            <v>Investments Govt Securities</v>
          </cell>
        </row>
      </sheetData>
      <sheetData sheetId="7756">
        <row r="34">
          <cell r="A34" t="str">
            <v>Investments Govt Securities</v>
          </cell>
        </row>
      </sheetData>
      <sheetData sheetId="7757">
        <row r="34">
          <cell r="A34" t="str">
            <v>Investments Govt Securities</v>
          </cell>
        </row>
      </sheetData>
      <sheetData sheetId="7758">
        <row r="34">
          <cell r="A34" t="str">
            <v>Investments Govt Securities</v>
          </cell>
        </row>
      </sheetData>
      <sheetData sheetId="7759">
        <row r="34">
          <cell r="A34" t="str">
            <v>Investments Govt Securities</v>
          </cell>
        </row>
      </sheetData>
      <sheetData sheetId="7760">
        <row r="34">
          <cell r="A34" t="str">
            <v>Investments Govt Securities</v>
          </cell>
        </row>
      </sheetData>
      <sheetData sheetId="7761">
        <row r="34">
          <cell r="A34" t="str">
            <v>Investments Govt Securities</v>
          </cell>
        </row>
      </sheetData>
      <sheetData sheetId="7762">
        <row r="34">
          <cell r="A34" t="str">
            <v>Investments Govt Securities</v>
          </cell>
        </row>
      </sheetData>
      <sheetData sheetId="7763">
        <row r="34">
          <cell r="A34" t="str">
            <v>Investments Govt Securities</v>
          </cell>
        </row>
      </sheetData>
      <sheetData sheetId="7764">
        <row r="34">
          <cell r="A34" t="str">
            <v>Investments Govt Securities</v>
          </cell>
        </row>
      </sheetData>
      <sheetData sheetId="7765">
        <row r="34">
          <cell r="A34" t="str">
            <v>Investments Govt Securities</v>
          </cell>
        </row>
      </sheetData>
      <sheetData sheetId="7766">
        <row r="34">
          <cell r="A34" t="str">
            <v>Investments Govt Securities</v>
          </cell>
        </row>
      </sheetData>
      <sheetData sheetId="7767">
        <row r="34">
          <cell r="A34" t="str">
            <v>Investments Govt Securities</v>
          </cell>
        </row>
      </sheetData>
      <sheetData sheetId="7768">
        <row r="34">
          <cell r="A34" t="str">
            <v>Investments Govt Securities</v>
          </cell>
        </row>
      </sheetData>
      <sheetData sheetId="7769">
        <row r="34">
          <cell r="A34" t="str">
            <v>Investments Govt Securities</v>
          </cell>
        </row>
      </sheetData>
      <sheetData sheetId="7770">
        <row r="34">
          <cell r="A34" t="str">
            <v>Investments Govt Securities</v>
          </cell>
        </row>
      </sheetData>
      <sheetData sheetId="7771">
        <row r="34">
          <cell r="A34" t="str">
            <v>Investments Govt Securities</v>
          </cell>
        </row>
      </sheetData>
      <sheetData sheetId="7772">
        <row r="34">
          <cell r="A34" t="str">
            <v>Investments Govt Securities</v>
          </cell>
        </row>
      </sheetData>
      <sheetData sheetId="7773">
        <row r="34">
          <cell r="A34" t="str">
            <v>Investments Govt Securities</v>
          </cell>
        </row>
      </sheetData>
      <sheetData sheetId="7774">
        <row r="34">
          <cell r="A34" t="str">
            <v>Investments Govt Securities</v>
          </cell>
        </row>
      </sheetData>
      <sheetData sheetId="7775">
        <row r="34">
          <cell r="A34" t="str">
            <v>Investments Govt Securities</v>
          </cell>
        </row>
      </sheetData>
      <sheetData sheetId="7776">
        <row r="34">
          <cell r="A34" t="str">
            <v>Investments Govt Securities</v>
          </cell>
        </row>
      </sheetData>
      <sheetData sheetId="7777">
        <row r="34">
          <cell r="A34" t="str">
            <v>Investments Govt Securities</v>
          </cell>
        </row>
      </sheetData>
      <sheetData sheetId="7778">
        <row r="34">
          <cell r="A34" t="str">
            <v>Investments Govt Securities</v>
          </cell>
        </row>
      </sheetData>
      <sheetData sheetId="7779">
        <row r="34">
          <cell r="A34" t="str">
            <v>Investments Govt Securities</v>
          </cell>
        </row>
      </sheetData>
      <sheetData sheetId="7780">
        <row r="34">
          <cell r="A34" t="str">
            <v>Investments Govt Securities</v>
          </cell>
        </row>
      </sheetData>
      <sheetData sheetId="7781">
        <row r="34">
          <cell r="A34" t="str">
            <v>Investments Govt Securities</v>
          </cell>
        </row>
      </sheetData>
      <sheetData sheetId="7782">
        <row r="34">
          <cell r="A34" t="str">
            <v>Investments Govt Securities</v>
          </cell>
        </row>
      </sheetData>
      <sheetData sheetId="7783">
        <row r="34">
          <cell r="A34" t="str">
            <v>Investments Govt Securities</v>
          </cell>
        </row>
      </sheetData>
      <sheetData sheetId="7784">
        <row r="34">
          <cell r="A34" t="str">
            <v>Investments Govt Securities</v>
          </cell>
        </row>
      </sheetData>
      <sheetData sheetId="7785">
        <row r="34">
          <cell r="A34" t="str">
            <v>Investments Govt Securities</v>
          </cell>
        </row>
      </sheetData>
      <sheetData sheetId="7786">
        <row r="34">
          <cell r="A34" t="str">
            <v>Investments Govt Securities</v>
          </cell>
        </row>
      </sheetData>
      <sheetData sheetId="7787">
        <row r="34">
          <cell r="A34" t="str">
            <v>Investments Govt Securities</v>
          </cell>
        </row>
      </sheetData>
      <sheetData sheetId="7788">
        <row r="34">
          <cell r="A34" t="str">
            <v>Investments Govt Securities</v>
          </cell>
        </row>
      </sheetData>
      <sheetData sheetId="7789">
        <row r="34">
          <cell r="A34" t="str">
            <v>Investments Govt Securities</v>
          </cell>
        </row>
      </sheetData>
      <sheetData sheetId="7790">
        <row r="34">
          <cell r="A34" t="str">
            <v>Investments Govt Securities</v>
          </cell>
        </row>
      </sheetData>
      <sheetData sheetId="7791">
        <row r="34">
          <cell r="A34" t="str">
            <v>Investments Govt Securities</v>
          </cell>
        </row>
      </sheetData>
      <sheetData sheetId="7792">
        <row r="34">
          <cell r="A34" t="str">
            <v>Investments Govt Securities</v>
          </cell>
        </row>
      </sheetData>
      <sheetData sheetId="7793">
        <row r="34">
          <cell r="A34" t="str">
            <v>Investments Govt Securities</v>
          </cell>
        </row>
      </sheetData>
      <sheetData sheetId="7794">
        <row r="34">
          <cell r="A34" t="str">
            <v>Investments Govt Securities</v>
          </cell>
        </row>
      </sheetData>
      <sheetData sheetId="7795">
        <row r="34">
          <cell r="A34" t="str">
            <v>Investments Govt Securities</v>
          </cell>
        </row>
      </sheetData>
      <sheetData sheetId="7796">
        <row r="34">
          <cell r="A34" t="str">
            <v>Investments Govt Securities</v>
          </cell>
        </row>
      </sheetData>
      <sheetData sheetId="7797">
        <row r="34">
          <cell r="A34" t="str">
            <v>Investments Govt Securities</v>
          </cell>
        </row>
      </sheetData>
      <sheetData sheetId="7798">
        <row r="34">
          <cell r="A34" t="str">
            <v>Investments Govt Securities</v>
          </cell>
        </row>
      </sheetData>
      <sheetData sheetId="7799">
        <row r="34">
          <cell r="A34" t="str">
            <v>Investments Govt Securities</v>
          </cell>
        </row>
      </sheetData>
      <sheetData sheetId="7800">
        <row r="34">
          <cell r="A34" t="str">
            <v>Investments Govt Securities</v>
          </cell>
        </row>
      </sheetData>
      <sheetData sheetId="7801">
        <row r="34">
          <cell r="A34" t="str">
            <v>Investments Govt Securities</v>
          </cell>
        </row>
      </sheetData>
      <sheetData sheetId="7802">
        <row r="34">
          <cell r="A34" t="str">
            <v>Investments Govt Securities</v>
          </cell>
        </row>
      </sheetData>
      <sheetData sheetId="7803">
        <row r="34">
          <cell r="A34" t="str">
            <v>Investments Govt Securities</v>
          </cell>
        </row>
      </sheetData>
      <sheetData sheetId="7804">
        <row r="34">
          <cell r="A34" t="str">
            <v>Investments Govt Securities</v>
          </cell>
        </row>
      </sheetData>
      <sheetData sheetId="7805">
        <row r="34">
          <cell r="A34" t="str">
            <v>Investments Govt Securities</v>
          </cell>
        </row>
      </sheetData>
      <sheetData sheetId="7806">
        <row r="34">
          <cell r="A34" t="str">
            <v>Investments Govt Securities</v>
          </cell>
        </row>
      </sheetData>
      <sheetData sheetId="7807">
        <row r="34">
          <cell r="A34" t="str">
            <v>Investments Govt Securities</v>
          </cell>
        </row>
      </sheetData>
      <sheetData sheetId="7808">
        <row r="34">
          <cell r="A34" t="str">
            <v>Investments Govt Securities</v>
          </cell>
        </row>
      </sheetData>
      <sheetData sheetId="7809">
        <row r="34">
          <cell r="A34" t="str">
            <v>Investments Govt Securities</v>
          </cell>
        </row>
      </sheetData>
      <sheetData sheetId="7810">
        <row r="34">
          <cell r="A34" t="str">
            <v>Investments Govt Securities</v>
          </cell>
        </row>
      </sheetData>
      <sheetData sheetId="7811">
        <row r="34">
          <cell r="A34" t="str">
            <v>Investments Govt Securities</v>
          </cell>
        </row>
      </sheetData>
      <sheetData sheetId="7812">
        <row r="34">
          <cell r="A34" t="str">
            <v>Investments Govt Securities</v>
          </cell>
        </row>
      </sheetData>
      <sheetData sheetId="7813">
        <row r="34">
          <cell r="A34" t="str">
            <v>Investments Govt Securities</v>
          </cell>
        </row>
      </sheetData>
      <sheetData sheetId="7814">
        <row r="34">
          <cell r="A34" t="str">
            <v>Investments Govt Securities</v>
          </cell>
        </row>
      </sheetData>
      <sheetData sheetId="7815">
        <row r="34">
          <cell r="A34" t="str">
            <v>Investments Govt Securities</v>
          </cell>
        </row>
      </sheetData>
      <sheetData sheetId="7816">
        <row r="34">
          <cell r="A34" t="str">
            <v>Investments Govt Securities</v>
          </cell>
        </row>
      </sheetData>
      <sheetData sheetId="7817">
        <row r="34">
          <cell r="A34" t="str">
            <v>Investments Govt Securities</v>
          </cell>
        </row>
      </sheetData>
      <sheetData sheetId="7818">
        <row r="34">
          <cell r="A34" t="str">
            <v>Investments Govt Securities</v>
          </cell>
        </row>
      </sheetData>
      <sheetData sheetId="7819">
        <row r="34">
          <cell r="A34" t="str">
            <v>Investments Govt Securities</v>
          </cell>
        </row>
      </sheetData>
      <sheetData sheetId="7820">
        <row r="34">
          <cell r="A34" t="str">
            <v>Investments Govt Securities</v>
          </cell>
        </row>
      </sheetData>
      <sheetData sheetId="7821">
        <row r="34">
          <cell r="A34" t="str">
            <v>Investments Govt Securities</v>
          </cell>
        </row>
      </sheetData>
      <sheetData sheetId="7822">
        <row r="34">
          <cell r="A34" t="str">
            <v>Investments Govt Securities</v>
          </cell>
        </row>
      </sheetData>
      <sheetData sheetId="7823">
        <row r="34">
          <cell r="A34" t="str">
            <v>Investments Govt Securities</v>
          </cell>
        </row>
      </sheetData>
      <sheetData sheetId="7824">
        <row r="34">
          <cell r="A34" t="str">
            <v>Investments Govt Securities</v>
          </cell>
        </row>
      </sheetData>
      <sheetData sheetId="7825">
        <row r="34">
          <cell r="A34" t="str">
            <v>Investments Govt Securities</v>
          </cell>
        </row>
      </sheetData>
      <sheetData sheetId="7826">
        <row r="34">
          <cell r="A34" t="str">
            <v>Investments Govt Securities</v>
          </cell>
        </row>
      </sheetData>
      <sheetData sheetId="7827">
        <row r="34">
          <cell r="A34" t="str">
            <v>Investments Govt Securities</v>
          </cell>
        </row>
      </sheetData>
      <sheetData sheetId="7828">
        <row r="34">
          <cell r="A34" t="str">
            <v>Investments Govt Securities</v>
          </cell>
        </row>
      </sheetData>
      <sheetData sheetId="7829">
        <row r="34">
          <cell r="A34" t="str">
            <v>Investments Govt Securities</v>
          </cell>
        </row>
      </sheetData>
      <sheetData sheetId="7830">
        <row r="34">
          <cell r="A34" t="str">
            <v>Investments Govt Securities</v>
          </cell>
        </row>
      </sheetData>
      <sheetData sheetId="7831">
        <row r="34">
          <cell r="A34" t="str">
            <v>Investments Govt Securities</v>
          </cell>
        </row>
      </sheetData>
      <sheetData sheetId="7832">
        <row r="34">
          <cell r="A34" t="str">
            <v>Investments Govt Securities</v>
          </cell>
        </row>
      </sheetData>
      <sheetData sheetId="7833">
        <row r="34">
          <cell r="A34" t="str">
            <v>Investments Govt Securities</v>
          </cell>
        </row>
      </sheetData>
      <sheetData sheetId="7834">
        <row r="34">
          <cell r="A34" t="str">
            <v>Investments Govt Securities</v>
          </cell>
        </row>
      </sheetData>
      <sheetData sheetId="7835">
        <row r="34">
          <cell r="A34" t="str">
            <v>Investments Govt Securities</v>
          </cell>
        </row>
      </sheetData>
      <sheetData sheetId="7836">
        <row r="34">
          <cell r="A34" t="str">
            <v>Investments Govt Securities</v>
          </cell>
        </row>
      </sheetData>
      <sheetData sheetId="7837">
        <row r="34">
          <cell r="A34" t="str">
            <v>Investments Govt Securities</v>
          </cell>
        </row>
      </sheetData>
      <sheetData sheetId="7838">
        <row r="34">
          <cell r="A34" t="str">
            <v>Investments Govt Securities</v>
          </cell>
        </row>
      </sheetData>
      <sheetData sheetId="7839">
        <row r="34">
          <cell r="A34" t="str">
            <v>Investments Govt Securities</v>
          </cell>
        </row>
      </sheetData>
      <sheetData sheetId="7840">
        <row r="34">
          <cell r="A34" t="str">
            <v>Investments Govt Securities</v>
          </cell>
        </row>
      </sheetData>
      <sheetData sheetId="7841">
        <row r="34">
          <cell r="A34" t="str">
            <v>Investments Govt Securities</v>
          </cell>
        </row>
      </sheetData>
      <sheetData sheetId="7842">
        <row r="34">
          <cell r="A34" t="str">
            <v>Investments Govt Securities</v>
          </cell>
        </row>
      </sheetData>
      <sheetData sheetId="7843">
        <row r="34">
          <cell r="A34" t="str">
            <v>Investments Govt Securities</v>
          </cell>
        </row>
      </sheetData>
      <sheetData sheetId="7844">
        <row r="34">
          <cell r="A34" t="str">
            <v>Investments Govt Securities</v>
          </cell>
        </row>
      </sheetData>
      <sheetData sheetId="7845">
        <row r="34">
          <cell r="A34" t="str">
            <v>Investments Govt Securities</v>
          </cell>
        </row>
      </sheetData>
      <sheetData sheetId="7846">
        <row r="34">
          <cell r="A34" t="str">
            <v>Investments Govt Securities</v>
          </cell>
        </row>
      </sheetData>
      <sheetData sheetId="7847">
        <row r="34">
          <cell r="A34" t="str">
            <v>Investments Govt Securities</v>
          </cell>
        </row>
      </sheetData>
      <sheetData sheetId="7848">
        <row r="34">
          <cell r="A34" t="str">
            <v>Investments Govt Securities</v>
          </cell>
        </row>
      </sheetData>
      <sheetData sheetId="7849">
        <row r="34">
          <cell r="A34" t="str">
            <v>Investments Govt Securities</v>
          </cell>
        </row>
      </sheetData>
      <sheetData sheetId="7850">
        <row r="34">
          <cell r="A34" t="str">
            <v>Investments Govt Securities</v>
          </cell>
        </row>
      </sheetData>
      <sheetData sheetId="7851">
        <row r="34">
          <cell r="A34" t="str">
            <v>Investments Govt Securities</v>
          </cell>
        </row>
      </sheetData>
      <sheetData sheetId="7852">
        <row r="34">
          <cell r="A34" t="str">
            <v>Investments Govt Securities</v>
          </cell>
        </row>
      </sheetData>
      <sheetData sheetId="7853">
        <row r="34">
          <cell r="A34" t="str">
            <v>Investments Govt Securities</v>
          </cell>
        </row>
      </sheetData>
      <sheetData sheetId="7854">
        <row r="34">
          <cell r="A34" t="str">
            <v>Investments Govt Securities</v>
          </cell>
        </row>
      </sheetData>
      <sheetData sheetId="7855">
        <row r="34">
          <cell r="A34" t="str">
            <v>Investments Govt Securities</v>
          </cell>
        </row>
      </sheetData>
      <sheetData sheetId="7856">
        <row r="34">
          <cell r="A34" t="str">
            <v>Investments Govt Securities</v>
          </cell>
        </row>
      </sheetData>
      <sheetData sheetId="7857">
        <row r="34">
          <cell r="A34" t="str">
            <v>Investments Govt Securities</v>
          </cell>
        </row>
      </sheetData>
      <sheetData sheetId="7858">
        <row r="34">
          <cell r="A34" t="str">
            <v>Investments Govt Securities</v>
          </cell>
        </row>
      </sheetData>
      <sheetData sheetId="7859">
        <row r="34">
          <cell r="A34" t="str">
            <v>Investments Govt Securities</v>
          </cell>
        </row>
      </sheetData>
      <sheetData sheetId="7860">
        <row r="34">
          <cell r="A34" t="str">
            <v>Investments Govt Securities</v>
          </cell>
        </row>
      </sheetData>
      <sheetData sheetId="7861">
        <row r="34">
          <cell r="A34" t="str">
            <v>Investments Govt Securities</v>
          </cell>
        </row>
      </sheetData>
      <sheetData sheetId="7862">
        <row r="34">
          <cell r="A34" t="str">
            <v>Investments Govt Securities</v>
          </cell>
        </row>
      </sheetData>
      <sheetData sheetId="7863">
        <row r="34">
          <cell r="A34" t="str">
            <v>Investments Govt Securities</v>
          </cell>
        </row>
      </sheetData>
      <sheetData sheetId="7864">
        <row r="34">
          <cell r="A34" t="str">
            <v>Investments Govt Securities</v>
          </cell>
        </row>
      </sheetData>
      <sheetData sheetId="7865">
        <row r="34">
          <cell r="A34" t="str">
            <v>Investments Govt Securities</v>
          </cell>
        </row>
      </sheetData>
      <sheetData sheetId="7866">
        <row r="34">
          <cell r="A34" t="str">
            <v>Investments Govt Securities</v>
          </cell>
        </row>
      </sheetData>
      <sheetData sheetId="7867">
        <row r="34">
          <cell r="A34" t="str">
            <v>Investments Govt Securities</v>
          </cell>
        </row>
      </sheetData>
      <sheetData sheetId="7868">
        <row r="34">
          <cell r="A34" t="str">
            <v>Investments Govt Securities</v>
          </cell>
        </row>
      </sheetData>
      <sheetData sheetId="7869">
        <row r="34">
          <cell r="A34" t="str">
            <v>Investments Govt Securities</v>
          </cell>
        </row>
      </sheetData>
      <sheetData sheetId="7870">
        <row r="34">
          <cell r="A34" t="str">
            <v>Investments Govt Securities</v>
          </cell>
        </row>
      </sheetData>
      <sheetData sheetId="7871">
        <row r="34">
          <cell r="A34" t="str">
            <v>Investments Govt Securities</v>
          </cell>
        </row>
      </sheetData>
      <sheetData sheetId="7872">
        <row r="34">
          <cell r="A34" t="str">
            <v>Investments Govt Securities</v>
          </cell>
        </row>
      </sheetData>
      <sheetData sheetId="7873">
        <row r="34">
          <cell r="A34" t="str">
            <v>Investments Govt Securities</v>
          </cell>
        </row>
      </sheetData>
      <sheetData sheetId="7874">
        <row r="34">
          <cell r="A34" t="str">
            <v>Investments Govt Securities</v>
          </cell>
        </row>
      </sheetData>
      <sheetData sheetId="7875">
        <row r="34">
          <cell r="A34" t="str">
            <v>Investments Govt Securities</v>
          </cell>
        </row>
      </sheetData>
      <sheetData sheetId="7876">
        <row r="34">
          <cell r="A34" t="str">
            <v>Investments Govt Securities</v>
          </cell>
        </row>
      </sheetData>
      <sheetData sheetId="7877">
        <row r="34">
          <cell r="A34" t="str">
            <v>Investments Govt Securities</v>
          </cell>
        </row>
      </sheetData>
      <sheetData sheetId="7878">
        <row r="34">
          <cell r="A34" t="str">
            <v>Investments Govt Securities</v>
          </cell>
        </row>
      </sheetData>
      <sheetData sheetId="7879">
        <row r="34">
          <cell r="A34" t="str">
            <v>Investments Govt Securities</v>
          </cell>
        </row>
      </sheetData>
      <sheetData sheetId="7880">
        <row r="34">
          <cell r="A34" t="str">
            <v>Investments Govt Securities</v>
          </cell>
        </row>
      </sheetData>
      <sheetData sheetId="7881">
        <row r="34">
          <cell r="A34" t="str">
            <v>Investments Govt Securities</v>
          </cell>
        </row>
      </sheetData>
      <sheetData sheetId="7882">
        <row r="34">
          <cell r="A34" t="str">
            <v>Investments Govt Securities</v>
          </cell>
        </row>
      </sheetData>
      <sheetData sheetId="7883">
        <row r="34">
          <cell r="A34" t="str">
            <v>Investments Govt Securities</v>
          </cell>
        </row>
      </sheetData>
      <sheetData sheetId="7884">
        <row r="34">
          <cell r="A34" t="str">
            <v>Investments Govt Securities</v>
          </cell>
        </row>
      </sheetData>
      <sheetData sheetId="7885">
        <row r="34">
          <cell r="A34" t="str">
            <v>Investments Govt Securities</v>
          </cell>
        </row>
      </sheetData>
      <sheetData sheetId="7886">
        <row r="34">
          <cell r="A34" t="str">
            <v>Investments Govt Securities</v>
          </cell>
        </row>
      </sheetData>
      <sheetData sheetId="7887">
        <row r="34">
          <cell r="A34" t="str">
            <v>Investments Govt Securities</v>
          </cell>
        </row>
      </sheetData>
      <sheetData sheetId="7888">
        <row r="34">
          <cell r="A34" t="str">
            <v>Investments Govt Securities</v>
          </cell>
        </row>
      </sheetData>
      <sheetData sheetId="7889">
        <row r="34">
          <cell r="A34" t="str">
            <v>Investments Govt Securities</v>
          </cell>
        </row>
      </sheetData>
      <sheetData sheetId="7890">
        <row r="34">
          <cell r="A34" t="str">
            <v>Investments Govt Securities</v>
          </cell>
        </row>
      </sheetData>
      <sheetData sheetId="7891">
        <row r="34">
          <cell r="A34" t="str">
            <v>Investments Govt Securities</v>
          </cell>
        </row>
      </sheetData>
      <sheetData sheetId="7892">
        <row r="34">
          <cell r="A34" t="str">
            <v>Investments Govt Securities</v>
          </cell>
        </row>
      </sheetData>
      <sheetData sheetId="7893">
        <row r="34">
          <cell r="A34" t="str">
            <v>Investments Govt Securities</v>
          </cell>
        </row>
      </sheetData>
      <sheetData sheetId="7894">
        <row r="34">
          <cell r="A34" t="str">
            <v>Investments Govt Securities</v>
          </cell>
        </row>
      </sheetData>
      <sheetData sheetId="7895">
        <row r="34">
          <cell r="A34" t="str">
            <v>Investments Govt Securities</v>
          </cell>
        </row>
      </sheetData>
      <sheetData sheetId="7896">
        <row r="34">
          <cell r="A34" t="str">
            <v>Investments Govt Securities</v>
          </cell>
        </row>
      </sheetData>
      <sheetData sheetId="7897">
        <row r="34">
          <cell r="A34" t="str">
            <v>Investments Govt Securities</v>
          </cell>
        </row>
      </sheetData>
      <sheetData sheetId="7898">
        <row r="34">
          <cell r="A34" t="str">
            <v>Investments Govt Securities</v>
          </cell>
        </row>
      </sheetData>
      <sheetData sheetId="7899">
        <row r="34">
          <cell r="A34" t="str">
            <v>Investments Govt Securities</v>
          </cell>
        </row>
      </sheetData>
      <sheetData sheetId="7900">
        <row r="34">
          <cell r="A34" t="str">
            <v>Investments Govt Securities</v>
          </cell>
        </row>
      </sheetData>
      <sheetData sheetId="7901">
        <row r="34">
          <cell r="A34" t="str">
            <v>Investments Govt Securities</v>
          </cell>
        </row>
      </sheetData>
      <sheetData sheetId="7902">
        <row r="34">
          <cell r="A34" t="str">
            <v>Investments Govt Securities</v>
          </cell>
        </row>
      </sheetData>
      <sheetData sheetId="7903">
        <row r="34">
          <cell r="A34" t="str">
            <v>Investments Govt Securities</v>
          </cell>
        </row>
      </sheetData>
      <sheetData sheetId="7904">
        <row r="34">
          <cell r="A34" t="str">
            <v>Investments Govt Securities</v>
          </cell>
        </row>
      </sheetData>
      <sheetData sheetId="7905">
        <row r="34">
          <cell r="A34" t="str">
            <v>Investments Govt Securities</v>
          </cell>
        </row>
      </sheetData>
      <sheetData sheetId="7906">
        <row r="34">
          <cell r="A34" t="str">
            <v>Investments Govt Securities</v>
          </cell>
        </row>
      </sheetData>
      <sheetData sheetId="7907">
        <row r="34">
          <cell r="A34" t="str">
            <v>Investments Govt Securities</v>
          </cell>
        </row>
      </sheetData>
      <sheetData sheetId="7908">
        <row r="34">
          <cell r="A34" t="str">
            <v>Investments Govt Securities</v>
          </cell>
        </row>
      </sheetData>
      <sheetData sheetId="7909">
        <row r="34">
          <cell r="A34" t="str">
            <v>Investments Govt Securities</v>
          </cell>
        </row>
      </sheetData>
      <sheetData sheetId="7910">
        <row r="34">
          <cell r="A34" t="str">
            <v>Investments Govt Securities</v>
          </cell>
        </row>
      </sheetData>
      <sheetData sheetId="7911">
        <row r="34">
          <cell r="A34" t="str">
            <v>Investments Govt Securities</v>
          </cell>
        </row>
      </sheetData>
      <sheetData sheetId="7912">
        <row r="34">
          <cell r="A34" t="str">
            <v>Investments Govt Securities</v>
          </cell>
        </row>
      </sheetData>
      <sheetData sheetId="7913">
        <row r="34">
          <cell r="A34" t="str">
            <v>Investments Govt Securities</v>
          </cell>
        </row>
      </sheetData>
      <sheetData sheetId="7914">
        <row r="34">
          <cell r="A34" t="str">
            <v>Investments Govt Securities</v>
          </cell>
        </row>
      </sheetData>
      <sheetData sheetId="7915">
        <row r="34">
          <cell r="A34" t="str">
            <v>Investments Govt Securities</v>
          </cell>
        </row>
      </sheetData>
      <sheetData sheetId="7916">
        <row r="34">
          <cell r="A34" t="str">
            <v>Investments Govt Securities</v>
          </cell>
        </row>
      </sheetData>
      <sheetData sheetId="7917">
        <row r="34">
          <cell r="A34" t="str">
            <v>Investments Govt Securities</v>
          </cell>
        </row>
      </sheetData>
      <sheetData sheetId="7918">
        <row r="34">
          <cell r="A34" t="str">
            <v>Investments Govt Securities</v>
          </cell>
        </row>
      </sheetData>
      <sheetData sheetId="7919">
        <row r="34">
          <cell r="A34" t="str">
            <v>Investments Govt Securities</v>
          </cell>
        </row>
      </sheetData>
      <sheetData sheetId="7920">
        <row r="34">
          <cell r="A34" t="str">
            <v>Investments Govt Securities</v>
          </cell>
        </row>
      </sheetData>
      <sheetData sheetId="7921">
        <row r="34">
          <cell r="A34" t="str">
            <v>Investments Govt Securities</v>
          </cell>
        </row>
      </sheetData>
      <sheetData sheetId="7922">
        <row r="34">
          <cell r="A34" t="str">
            <v>Investments Govt Securities</v>
          </cell>
        </row>
      </sheetData>
      <sheetData sheetId="7923">
        <row r="34">
          <cell r="A34" t="str">
            <v>Investments Govt Securities</v>
          </cell>
        </row>
      </sheetData>
      <sheetData sheetId="7924">
        <row r="34">
          <cell r="A34" t="str">
            <v>Investments Govt Securities</v>
          </cell>
        </row>
      </sheetData>
      <sheetData sheetId="7925">
        <row r="34">
          <cell r="A34" t="str">
            <v>Investments Govt Securities</v>
          </cell>
        </row>
      </sheetData>
      <sheetData sheetId="7926">
        <row r="34">
          <cell r="A34" t="str">
            <v>Investments Govt Securities</v>
          </cell>
        </row>
      </sheetData>
      <sheetData sheetId="7927">
        <row r="34">
          <cell r="A34" t="str">
            <v>Investments Govt Securities</v>
          </cell>
        </row>
      </sheetData>
      <sheetData sheetId="7928">
        <row r="34">
          <cell r="A34" t="str">
            <v>Investments Govt Securities</v>
          </cell>
        </row>
      </sheetData>
      <sheetData sheetId="7929">
        <row r="34">
          <cell r="A34" t="str">
            <v>Investments Govt Securities</v>
          </cell>
        </row>
      </sheetData>
      <sheetData sheetId="7930">
        <row r="34">
          <cell r="A34" t="str">
            <v>Investments Govt Securities</v>
          </cell>
        </row>
      </sheetData>
      <sheetData sheetId="7931">
        <row r="34">
          <cell r="A34" t="str">
            <v>Investments Govt Securities</v>
          </cell>
        </row>
      </sheetData>
      <sheetData sheetId="7932">
        <row r="34">
          <cell r="A34" t="str">
            <v>Investments Govt Securities</v>
          </cell>
        </row>
      </sheetData>
      <sheetData sheetId="7933">
        <row r="34">
          <cell r="A34" t="str">
            <v>Investments Govt Securities</v>
          </cell>
        </row>
      </sheetData>
      <sheetData sheetId="7934">
        <row r="34">
          <cell r="A34" t="str">
            <v>Investments Govt Securities</v>
          </cell>
        </row>
      </sheetData>
      <sheetData sheetId="7935">
        <row r="34">
          <cell r="A34" t="str">
            <v>Investments Govt Securities</v>
          </cell>
        </row>
      </sheetData>
      <sheetData sheetId="7936">
        <row r="34">
          <cell r="A34" t="str">
            <v>Investments Govt Securities</v>
          </cell>
        </row>
      </sheetData>
      <sheetData sheetId="7937">
        <row r="34">
          <cell r="A34" t="str">
            <v>Investments Govt Securities</v>
          </cell>
        </row>
      </sheetData>
      <sheetData sheetId="7938">
        <row r="34">
          <cell r="A34" t="str">
            <v>Investments Govt Securities</v>
          </cell>
        </row>
      </sheetData>
      <sheetData sheetId="7939">
        <row r="34">
          <cell r="A34" t="str">
            <v>Investments Govt Securities</v>
          </cell>
        </row>
      </sheetData>
      <sheetData sheetId="7940">
        <row r="34">
          <cell r="A34" t="str">
            <v>Investments Govt Securities</v>
          </cell>
        </row>
      </sheetData>
      <sheetData sheetId="7941">
        <row r="34">
          <cell r="A34" t="str">
            <v>Investments Govt Securities</v>
          </cell>
        </row>
      </sheetData>
      <sheetData sheetId="7942">
        <row r="34">
          <cell r="A34" t="str">
            <v>Investments Govt Securities</v>
          </cell>
        </row>
      </sheetData>
      <sheetData sheetId="7943">
        <row r="34">
          <cell r="A34" t="str">
            <v>Investments Govt Securities</v>
          </cell>
        </row>
      </sheetData>
      <sheetData sheetId="7944">
        <row r="34">
          <cell r="A34" t="str">
            <v>Investments Govt Securities</v>
          </cell>
        </row>
      </sheetData>
      <sheetData sheetId="7945">
        <row r="34">
          <cell r="A34" t="str">
            <v>Investments Govt Securities</v>
          </cell>
        </row>
      </sheetData>
      <sheetData sheetId="7946">
        <row r="34">
          <cell r="A34" t="str">
            <v>Investments Govt Securities</v>
          </cell>
        </row>
      </sheetData>
      <sheetData sheetId="7947">
        <row r="34">
          <cell r="A34" t="str">
            <v>Investments Govt Securities</v>
          </cell>
        </row>
      </sheetData>
      <sheetData sheetId="7948">
        <row r="34">
          <cell r="A34" t="str">
            <v>Investments Govt Securities</v>
          </cell>
        </row>
      </sheetData>
      <sheetData sheetId="7949">
        <row r="34">
          <cell r="A34" t="str">
            <v>Investments Govt Securities</v>
          </cell>
        </row>
      </sheetData>
      <sheetData sheetId="7950">
        <row r="34">
          <cell r="A34" t="str">
            <v>Investments Govt Securities</v>
          </cell>
        </row>
      </sheetData>
      <sheetData sheetId="7951">
        <row r="34">
          <cell r="A34" t="str">
            <v>Investments Govt Securities</v>
          </cell>
        </row>
      </sheetData>
      <sheetData sheetId="7952">
        <row r="34">
          <cell r="A34" t="str">
            <v>Investments Govt Securities</v>
          </cell>
        </row>
      </sheetData>
      <sheetData sheetId="7953">
        <row r="34">
          <cell r="A34" t="str">
            <v>Investments Govt Securities</v>
          </cell>
        </row>
      </sheetData>
      <sheetData sheetId="7954">
        <row r="34">
          <cell r="A34" t="str">
            <v>Investments Govt Securities</v>
          </cell>
        </row>
      </sheetData>
      <sheetData sheetId="7955">
        <row r="34">
          <cell r="A34" t="str">
            <v>Investments Govt Securities</v>
          </cell>
        </row>
      </sheetData>
      <sheetData sheetId="7956">
        <row r="34">
          <cell r="A34" t="str">
            <v>Investments Govt Securities</v>
          </cell>
        </row>
      </sheetData>
      <sheetData sheetId="7957">
        <row r="34">
          <cell r="A34" t="str">
            <v>Investments Govt Securities</v>
          </cell>
        </row>
      </sheetData>
      <sheetData sheetId="7958">
        <row r="34">
          <cell r="A34" t="str">
            <v>Investments Govt Securities</v>
          </cell>
        </row>
      </sheetData>
      <sheetData sheetId="7959">
        <row r="34">
          <cell r="A34" t="str">
            <v>Investments Govt Securities</v>
          </cell>
        </row>
      </sheetData>
      <sheetData sheetId="7960">
        <row r="34">
          <cell r="A34" t="str">
            <v>Investments Govt Securities</v>
          </cell>
        </row>
      </sheetData>
      <sheetData sheetId="7961">
        <row r="34">
          <cell r="A34" t="str">
            <v>Investments Govt Securities</v>
          </cell>
        </row>
      </sheetData>
      <sheetData sheetId="7962">
        <row r="34">
          <cell r="A34" t="str">
            <v>Investments Govt Securities</v>
          </cell>
        </row>
      </sheetData>
      <sheetData sheetId="7963">
        <row r="34">
          <cell r="A34" t="str">
            <v>Investments Govt Securities</v>
          </cell>
        </row>
      </sheetData>
      <sheetData sheetId="7964">
        <row r="34">
          <cell r="A34" t="str">
            <v>Investments Govt Securities</v>
          </cell>
        </row>
      </sheetData>
      <sheetData sheetId="7965">
        <row r="34">
          <cell r="A34" t="str">
            <v>Investments Govt Securities</v>
          </cell>
        </row>
      </sheetData>
      <sheetData sheetId="7966">
        <row r="34">
          <cell r="A34" t="str">
            <v>Investments Govt Securities</v>
          </cell>
        </row>
      </sheetData>
      <sheetData sheetId="7967">
        <row r="34">
          <cell r="A34" t="str">
            <v>Investments Govt Securities</v>
          </cell>
        </row>
      </sheetData>
      <sheetData sheetId="7968">
        <row r="34">
          <cell r="A34" t="str">
            <v>Investments Govt Securities</v>
          </cell>
        </row>
      </sheetData>
      <sheetData sheetId="7969">
        <row r="34">
          <cell r="A34" t="str">
            <v>Investments Govt Securities</v>
          </cell>
        </row>
      </sheetData>
      <sheetData sheetId="7970">
        <row r="34">
          <cell r="A34" t="str">
            <v>Investments Govt Securities</v>
          </cell>
        </row>
      </sheetData>
      <sheetData sheetId="7971">
        <row r="34">
          <cell r="A34" t="str">
            <v>Investments Govt Securities</v>
          </cell>
        </row>
      </sheetData>
      <sheetData sheetId="7972">
        <row r="34">
          <cell r="A34" t="str">
            <v>Investments Govt Securities</v>
          </cell>
        </row>
      </sheetData>
      <sheetData sheetId="7973">
        <row r="34">
          <cell r="A34" t="str">
            <v>Investments Govt Securities</v>
          </cell>
        </row>
      </sheetData>
      <sheetData sheetId="7974">
        <row r="34">
          <cell r="A34" t="str">
            <v>Investments Govt Securities</v>
          </cell>
        </row>
      </sheetData>
      <sheetData sheetId="7975">
        <row r="34">
          <cell r="A34" t="str">
            <v>Investments Govt Securities</v>
          </cell>
        </row>
      </sheetData>
      <sheetData sheetId="7976">
        <row r="34">
          <cell r="A34" t="str">
            <v>Investments Govt Securities</v>
          </cell>
        </row>
      </sheetData>
      <sheetData sheetId="7977">
        <row r="34">
          <cell r="A34" t="str">
            <v>Investments Govt Securities</v>
          </cell>
        </row>
      </sheetData>
      <sheetData sheetId="7978">
        <row r="34">
          <cell r="A34" t="str">
            <v>Investments Govt Securities</v>
          </cell>
        </row>
      </sheetData>
      <sheetData sheetId="7979">
        <row r="34">
          <cell r="A34" t="str">
            <v>Investments Govt Securities</v>
          </cell>
        </row>
      </sheetData>
      <sheetData sheetId="7980">
        <row r="34">
          <cell r="A34" t="str">
            <v>Investments Govt Securities</v>
          </cell>
        </row>
      </sheetData>
      <sheetData sheetId="7981">
        <row r="34">
          <cell r="A34" t="str">
            <v>Investments Govt Securities</v>
          </cell>
        </row>
      </sheetData>
      <sheetData sheetId="7982">
        <row r="34">
          <cell r="A34" t="str">
            <v>Investments Govt Securities</v>
          </cell>
        </row>
      </sheetData>
      <sheetData sheetId="7983">
        <row r="34">
          <cell r="A34" t="str">
            <v>Investments Govt Securities</v>
          </cell>
        </row>
      </sheetData>
      <sheetData sheetId="7984">
        <row r="34">
          <cell r="A34" t="str">
            <v>Investments Govt Securities</v>
          </cell>
        </row>
      </sheetData>
      <sheetData sheetId="7985">
        <row r="34">
          <cell r="A34" t="str">
            <v>Investments Govt Securities</v>
          </cell>
        </row>
      </sheetData>
      <sheetData sheetId="7986">
        <row r="34">
          <cell r="A34" t="str">
            <v>Investments Govt Securities</v>
          </cell>
        </row>
      </sheetData>
      <sheetData sheetId="7987">
        <row r="34">
          <cell r="A34" t="str">
            <v>Investments Govt Securities</v>
          </cell>
        </row>
      </sheetData>
      <sheetData sheetId="7988">
        <row r="34">
          <cell r="A34" t="str">
            <v>Investments Govt Securities</v>
          </cell>
        </row>
      </sheetData>
      <sheetData sheetId="7989">
        <row r="34">
          <cell r="A34" t="str">
            <v>Investments Govt Securities</v>
          </cell>
        </row>
      </sheetData>
      <sheetData sheetId="7990">
        <row r="34">
          <cell r="A34" t="str">
            <v>Investments Govt Securities</v>
          </cell>
        </row>
      </sheetData>
      <sheetData sheetId="7991">
        <row r="34">
          <cell r="A34" t="str">
            <v>Investments Govt Securities</v>
          </cell>
        </row>
      </sheetData>
      <sheetData sheetId="7992">
        <row r="34">
          <cell r="A34" t="str">
            <v>Investments Govt Securities</v>
          </cell>
        </row>
      </sheetData>
      <sheetData sheetId="7993">
        <row r="34">
          <cell r="A34" t="str">
            <v>Investments Govt Securities</v>
          </cell>
        </row>
      </sheetData>
      <sheetData sheetId="7994">
        <row r="34">
          <cell r="A34" t="str">
            <v>Investments Govt Securities</v>
          </cell>
        </row>
      </sheetData>
      <sheetData sheetId="7995">
        <row r="34">
          <cell r="A34" t="str">
            <v>Investments Govt Securities</v>
          </cell>
        </row>
      </sheetData>
      <sheetData sheetId="7996">
        <row r="34">
          <cell r="A34" t="str">
            <v>Investments Govt Securities</v>
          </cell>
        </row>
      </sheetData>
      <sheetData sheetId="7997">
        <row r="34">
          <cell r="A34" t="str">
            <v>Investments Govt Securities</v>
          </cell>
        </row>
      </sheetData>
      <sheetData sheetId="7998">
        <row r="34">
          <cell r="A34" t="str">
            <v>Investments Govt Securities</v>
          </cell>
        </row>
      </sheetData>
      <sheetData sheetId="7999">
        <row r="34">
          <cell r="A34" t="str">
            <v>Investments Govt Securities</v>
          </cell>
        </row>
      </sheetData>
      <sheetData sheetId="8000">
        <row r="34">
          <cell r="A34" t="str">
            <v>Investments Govt Securities</v>
          </cell>
        </row>
      </sheetData>
      <sheetData sheetId="8001">
        <row r="34">
          <cell r="A34" t="str">
            <v>Investments Govt Securities</v>
          </cell>
        </row>
      </sheetData>
      <sheetData sheetId="8002">
        <row r="34">
          <cell r="A34" t="str">
            <v>Investments Govt Securities</v>
          </cell>
        </row>
      </sheetData>
      <sheetData sheetId="8003">
        <row r="34">
          <cell r="A34" t="str">
            <v>Investments Govt Securities</v>
          </cell>
        </row>
      </sheetData>
      <sheetData sheetId="8004">
        <row r="34">
          <cell r="A34" t="str">
            <v>Investments Govt Securities</v>
          </cell>
        </row>
      </sheetData>
      <sheetData sheetId="8005">
        <row r="34">
          <cell r="A34" t="str">
            <v>Investments Govt Securities</v>
          </cell>
        </row>
      </sheetData>
      <sheetData sheetId="8006">
        <row r="34">
          <cell r="A34" t="str">
            <v>Investments Govt Securities</v>
          </cell>
        </row>
      </sheetData>
      <sheetData sheetId="8007">
        <row r="34">
          <cell r="A34" t="str">
            <v>Investments Govt Securities</v>
          </cell>
        </row>
      </sheetData>
      <sheetData sheetId="8008">
        <row r="34">
          <cell r="A34" t="str">
            <v>Investments Govt Securities</v>
          </cell>
        </row>
      </sheetData>
      <sheetData sheetId="8009">
        <row r="34">
          <cell r="A34" t="str">
            <v>Investments Govt Securities</v>
          </cell>
        </row>
      </sheetData>
      <sheetData sheetId="8010">
        <row r="34">
          <cell r="A34" t="str">
            <v>Investments Govt Securities</v>
          </cell>
        </row>
      </sheetData>
      <sheetData sheetId="8011">
        <row r="34">
          <cell r="A34" t="str">
            <v>Investments Govt Securities</v>
          </cell>
        </row>
      </sheetData>
      <sheetData sheetId="8012">
        <row r="34">
          <cell r="A34" t="str">
            <v>Investments Govt Securities</v>
          </cell>
        </row>
      </sheetData>
      <sheetData sheetId="8013">
        <row r="34">
          <cell r="A34" t="str">
            <v>Investments Govt Securities</v>
          </cell>
        </row>
      </sheetData>
      <sheetData sheetId="8014">
        <row r="34">
          <cell r="A34" t="str">
            <v>Investments Govt Securities</v>
          </cell>
        </row>
      </sheetData>
      <sheetData sheetId="8015">
        <row r="34">
          <cell r="A34" t="str">
            <v>Investments Govt Securities</v>
          </cell>
        </row>
      </sheetData>
      <sheetData sheetId="8016">
        <row r="34">
          <cell r="A34" t="str">
            <v>Investments Govt Securities</v>
          </cell>
        </row>
      </sheetData>
      <sheetData sheetId="8017">
        <row r="34">
          <cell r="A34" t="str">
            <v>Investments Govt Securities</v>
          </cell>
        </row>
      </sheetData>
      <sheetData sheetId="8018">
        <row r="34">
          <cell r="A34" t="str">
            <v>Investments Govt Securities</v>
          </cell>
        </row>
      </sheetData>
      <sheetData sheetId="8019">
        <row r="34">
          <cell r="A34" t="str">
            <v>Investments Govt Securities</v>
          </cell>
        </row>
      </sheetData>
      <sheetData sheetId="8020">
        <row r="34">
          <cell r="A34" t="str">
            <v>Investments Govt Securities</v>
          </cell>
        </row>
      </sheetData>
      <sheetData sheetId="8021">
        <row r="34">
          <cell r="A34" t="str">
            <v>Investments Govt Securities</v>
          </cell>
        </row>
      </sheetData>
      <sheetData sheetId="8022">
        <row r="34">
          <cell r="A34" t="str">
            <v>Investments Govt Securities</v>
          </cell>
        </row>
      </sheetData>
      <sheetData sheetId="8023">
        <row r="34">
          <cell r="A34" t="str">
            <v>Investments Govt Securities</v>
          </cell>
        </row>
      </sheetData>
      <sheetData sheetId="8024">
        <row r="34">
          <cell r="A34" t="str">
            <v>Investments Govt Securities</v>
          </cell>
        </row>
      </sheetData>
      <sheetData sheetId="8025">
        <row r="34">
          <cell r="A34" t="str">
            <v>Investments Govt Securities</v>
          </cell>
        </row>
      </sheetData>
      <sheetData sheetId="8026">
        <row r="34">
          <cell r="A34" t="str">
            <v>Investments Govt Securities</v>
          </cell>
        </row>
      </sheetData>
      <sheetData sheetId="8027">
        <row r="34">
          <cell r="A34" t="str">
            <v>Investments Govt Securities</v>
          </cell>
        </row>
      </sheetData>
      <sheetData sheetId="8028">
        <row r="34">
          <cell r="A34" t="str">
            <v>Investments Govt Securities</v>
          </cell>
        </row>
      </sheetData>
      <sheetData sheetId="8029">
        <row r="34">
          <cell r="A34" t="str">
            <v>Investments Govt Securities</v>
          </cell>
        </row>
      </sheetData>
      <sheetData sheetId="8030">
        <row r="34">
          <cell r="A34" t="str">
            <v>Investments Govt Securities</v>
          </cell>
        </row>
      </sheetData>
      <sheetData sheetId="8031">
        <row r="34">
          <cell r="A34" t="str">
            <v>Investments Govt Securities</v>
          </cell>
        </row>
      </sheetData>
      <sheetData sheetId="8032">
        <row r="34">
          <cell r="A34" t="str">
            <v>Investments Govt Securities</v>
          </cell>
        </row>
      </sheetData>
      <sheetData sheetId="8033">
        <row r="34">
          <cell r="A34" t="str">
            <v>Investments Govt Securities</v>
          </cell>
        </row>
      </sheetData>
      <sheetData sheetId="8034">
        <row r="34">
          <cell r="A34" t="str">
            <v>Investments Govt Securities</v>
          </cell>
        </row>
      </sheetData>
      <sheetData sheetId="8035">
        <row r="34">
          <cell r="A34" t="str">
            <v>Investments Govt Securities</v>
          </cell>
        </row>
      </sheetData>
      <sheetData sheetId="8036">
        <row r="34">
          <cell r="A34" t="str">
            <v>Investments Govt Securities</v>
          </cell>
        </row>
      </sheetData>
      <sheetData sheetId="8037">
        <row r="34">
          <cell r="A34" t="str">
            <v>Investments Govt Securities</v>
          </cell>
        </row>
      </sheetData>
      <sheetData sheetId="8038">
        <row r="34">
          <cell r="A34" t="str">
            <v>Investments Govt Securities</v>
          </cell>
        </row>
      </sheetData>
      <sheetData sheetId="8039">
        <row r="34">
          <cell r="A34" t="str">
            <v>Investments Govt Securities</v>
          </cell>
        </row>
      </sheetData>
      <sheetData sheetId="8040">
        <row r="34">
          <cell r="A34" t="str">
            <v>Investments Govt Securities</v>
          </cell>
        </row>
      </sheetData>
      <sheetData sheetId="8041">
        <row r="34">
          <cell r="A34" t="str">
            <v>Investments Govt Securities</v>
          </cell>
        </row>
      </sheetData>
      <sheetData sheetId="8042">
        <row r="34">
          <cell r="A34" t="str">
            <v>Investments Govt Securities</v>
          </cell>
        </row>
      </sheetData>
      <sheetData sheetId="8043">
        <row r="34">
          <cell r="A34" t="str">
            <v>Investments Govt Securities</v>
          </cell>
        </row>
      </sheetData>
      <sheetData sheetId="8044">
        <row r="34">
          <cell r="A34" t="str">
            <v>Investments Govt Securities</v>
          </cell>
        </row>
      </sheetData>
      <sheetData sheetId="8045">
        <row r="34">
          <cell r="A34" t="str">
            <v>Investments Govt Securities</v>
          </cell>
        </row>
      </sheetData>
      <sheetData sheetId="8046">
        <row r="34">
          <cell r="A34" t="str">
            <v>Investments Govt Securities</v>
          </cell>
        </row>
      </sheetData>
      <sheetData sheetId="8047">
        <row r="34">
          <cell r="A34" t="str">
            <v>Investments Govt Securities</v>
          </cell>
        </row>
      </sheetData>
      <sheetData sheetId="8048">
        <row r="34">
          <cell r="A34" t="str">
            <v>Investments Govt Securities</v>
          </cell>
        </row>
      </sheetData>
      <sheetData sheetId="8049">
        <row r="34">
          <cell r="A34" t="str">
            <v>Investments Govt Securities</v>
          </cell>
        </row>
      </sheetData>
      <sheetData sheetId="8050">
        <row r="34">
          <cell r="A34" t="str">
            <v>Investments Govt Securities</v>
          </cell>
        </row>
      </sheetData>
      <sheetData sheetId="8051">
        <row r="34">
          <cell r="A34" t="str">
            <v>Investments Govt Securities</v>
          </cell>
        </row>
      </sheetData>
      <sheetData sheetId="8052">
        <row r="34">
          <cell r="A34" t="str">
            <v>Investments Govt Securities</v>
          </cell>
        </row>
      </sheetData>
      <sheetData sheetId="8053">
        <row r="34">
          <cell r="A34" t="str">
            <v>Investments Govt Securities</v>
          </cell>
        </row>
      </sheetData>
      <sheetData sheetId="8054">
        <row r="34">
          <cell r="A34" t="str">
            <v>Investments Govt Securities</v>
          </cell>
        </row>
      </sheetData>
      <sheetData sheetId="8055">
        <row r="34">
          <cell r="A34" t="str">
            <v>Investments Govt Securities</v>
          </cell>
        </row>
      </sheetData>
      <sheetData sheetId="8056">
        <row r="34">
          <cell r="A34" t="str">
            <v>Investments Govt Securities</v>
          </cell>
        </row>
      </sheetData>
      <sheetData sheetId="8057">
        <row r="34">
          <cell r="A34" t="str">
            <v>Investments Govt Securities</v>
          </cell>
        </row>
      </sheetData>
      <sheetData sheetId="8058">
        <row r="34">
          <cell r="A34" t="str">
            <v>Investments Govt Securities</v>
          </cell>
        </row>
      </sheetData>
      <sheetData sheetId="8059">
        <row r="34">
          <cell r="A34" t="str">
            <v>Investments Govt Securities</v>
          </cell>
        </row>
      </sheetData>
      <sheetData sheetId="8060">
        <row r="34">
          <cell r="A34" t="str">
            <v>Investments Govt Securities</v>
          </cell>
        </row>
      </sheetData>
      <sheetData sheetId="8061">
        <row r="34">
          <cell r="A34" t="str">
            <v>Investments Govt Securities</v>
          </cell>
        </row>
      </sheetData>
      <sheetData sheetId="8062">
        <row r="34">
          <cell r="A34" t="str">
            <v>Investments Govt Securities</v>
          </cell>
        </row>
      </sheetData>
      <sheetData sheetId="8063">
        <row r="34">
          <cell r="A34" t="str">
            <v>Investments Govt Securities</v>
          </cell>
        </row>
      </sheetData>
      <sheetData sheetId="8064">
        <row r="34">
          <cell r="A34" t="str">
            <v>Investments Govt Securities</v>
          </cell>
        </row>
      </sheetData>
      <sheetData sheetId="8065">
        <row r="34">
          <cell r="A34" t="str">
            <v>Investments Govt Securities</v>
          </cell>
        </row>
      </sheetData>
      <sheetData sheetId="8066">
        <row r="34">
          <cell r="A34" t="str">
            <v>Investments Govt Securities</v>
          </cell>
        </row>
      </sheetData>
      <sheetData sheetId="8067">
        <row r="34">
          <cell r="A34" t="str">
            <v>Investments Govt Securities</v>
          </cell>
        </row>
      </sheetData>
      <sheetData sheetId="8068">
        <row r="34">
          <cell r="A34" t="str">
            <v>Investments Govt Securities</v>
          </cell>
        </row>
      </sheetData>
      <sheetData sheetId="8069">
        <row r="34">
          <cell r="A34" t="str">
            <v>Investments Govt Securities</v>
          </cell>
        </row>
      </sheetData>
      <sheetData sheetId="8070">
        <row r="34">
          <cell r="A34" t="str">
            <v>Investments Govt Securities</v>
          </cell>
        </row>
      </sheetData>
      <sheetData sheetId="8071">
        <row r="34">
          <cell r="A34" t="str">
            <v>Investments Govt Securities</v>
          </cell>
        </row>
      </sheetData>
      <sheetData sheetId="8072">
        <row r="34">
          <cell r="A34" t="str">
            <v>Investments Govt Securities</v>
          </cell>
        </row>
      </sheetData>
      <sheetData sheetId="8073">
        <row r="34">
          <cell r="A34" t="str">
            <v>Investments Govt Securities</v>
          </cell>
        </row>
      </sheetData>
      <sheetData sheetId="8074">
        <row r="34">
          <cell r="A34" t="str">
            <v>Investments Govt Securities</v>
          </cell>
        </row>
      </sheetData>
      <sheetData sheetId="8075">
        <row r="34">
          <cell r="A34" t="str">
            <v>Investments Govt Securities</v>
          </cell>
        </row>
      </sheetData>
      <sheetData sheetId="8076">
        <row r="34">
          <cell r="A34" t="str">
            <v>Investments Govt Securities</v>
          </cell>
        </row>
      </sheetData>
      <sheetData sheetId="8077">
        <row r="34">
          <cell r="A34" t="str">
            <v>Investments Govt Securities</v>
          </cell>
        </row>
      </sheetData>
      <sheetData sheetId="8078">
        <row r="34">
          <cell r="A34" t="str">
            <v>Investments Govt Securities</v>
          </cell>
        </row>
      </sheetData>
      <sheetData sheetId="8079">
        <row r="34">
          <cell r="A34" t="str">
            <v>Investments Govt Securities</v>
          </cell>
        </row>
      </sheetData>
      <sheetData sheetId="8080">
        <row r="34">
          <cell r="A34" t="str">
            <v>Investments Govt Securities</v>
          </cell>
        </row>
      </sheetData>
      <sheetData sheetId="8081">
        <row r="34">
          <cell r="A34" t="str">
            <v>Investments Govt Securities</v>
          </cell>
        </row>
      </sheetData>
      <sheetData sheetId="8082">
        <row r="34">
          <cell r="A34" t="str">
            <v>Investments Govt Securities</v>
          </cell>
        </row>
      </sheetData>
      <sheetData sheetId="8083">
        <row r="34">
          <cell r="A34" t="str">
            <v>Investments Govt Securities</v>
          </cell>
        </row>
      </sheetData>
      <sheetData sheetId="8084">
        <row r="34">
          <cell r="A34" t="str">
            <v>Investments Govt Securities</v>
          </cell>
        </row>
      </sheetData>
      <sheetData sheetId="8085">
        <row r="34">
          <cell r="A34" t="str">
            <v>Investments Govt Securities</v>
          </cell>
        </row>
      </sheetData>
      <sheetData sheetId="8086">
        <row r="34">
          <cell r="A34" t="str">
            <v>Investments Govt Securities</v>
          </cell>
        </row>
      </sheetData>
      <sheetData sheetId="8087">
        <row r="34">
          <cell r="A34" t="str">
            <v>Investments Govt Securities</v>
          </cell>
        </row>
      </sheetData>
      <sheetData sheetId="8088">
        <row r="34">
          <cell r="A34" t="str">
            <v>Investments Govt Securities</v>
          </cell>
        </row>
      </sheetData>
      <sheetData sheetId="8089">
        <row r="34">
          <cell r="A34" t="str">
            <v>Investments Govt Securities</v>
          </cell>
        </row>
      </sheetData>
      <sheetData sheetId="8090">
        <row r="34">
          <cell r="A34" t="str">
            <v>Investments Govt Securities</v>
          </cell>
        </row>
      </sheetData>
      <sheetData sheetId="8091">
        <row r="34">
          <cell r="A34" t="str">
            <v>Investments Govt Securities</v>
          </cell>
        </row>
      </sheetData>
      <sheetData sheetId="8092">
        <row r="34">
          <cell r="A34" t="str">
            <v>Investments Govt Securities</v>
          </cell>
        </row>
      </sheetData>
      <sheetData sheetId="8093">
        <row r="34">
          <cell r="A34" t="str">
            <v>Investments Govt Securities</v>
          </cell>
        </row>
      </sheetData>
      <sheetData sheetId="8094">
        <row r="34">
          <cell r="A34" t="str">
            <v>Investments Govt Securities</v>
          </cell>
        </row>
      </sheetData>
      <sheetData sheetId="8095">
        <row r="34">
          <cell r="A34" t="str">
            <v>Investments Govt Securities</v>
          </cell>
        </row>
      </sheetData>
      <sheetData sheetId="8096">
        <row r="34">
          <cell r="A34" t="str">
            <v>Investments Govt Securities</v>
          </cell>
        </row>
      </sheetData>
      <sheetData sheetId="8097">
        <row r="34">
          <cell r="A34" t="str">
            <v>Investments Govt Securities</v>
          </cell>
        </row>
      </sheetData>
      <sheetData sheetId="8098">
        <row r="34">
          <cell r="A34" t="str">
            <v>Investments Govt Securities</v>
          </cell>
        </row>
      </sheetData>
      <sheetData sheetId="8099">
        <row r="34">
          <cell r="A34" t="str">
            <v>Investments Govt Securities</v>
          </cell>
        </row>
      </sheetData>
      <sheetData sheetId="8100">
        <row r="34">
          <cell r="A34" t="str">
            <v>Investments Govt Securities</v>
          </cell>
        </row>
      </sheetData>
      <sheetData sheetId="8101">
        <row r="34">
          <cell r="A34" t="str">
            <v>Investments Govt Securities</v>
          </cell>
        </row>
      </sheetData>
      <sheetData sheetId="8102">
        <row r="34">
          <cell r="A34" t="str">
            <v>Investments Govt Securities</v>
          </cell>
        </row>
      </sheetData>
      <sheetData sheetId="8103">
        <row r="34">
          <cell r="A34" t="str">
            <v>Investments Govt Securities</v>
          </cell>
        </row>
      </sheetData>
      <sheetData sheetId="8104">
        <row r="34">
          <cell r="A34" t="str">
            <v>Investments Govt Securities</v>
          </cell>
        </row>
      </sheetData>
      <sheetData sheetId="8105">
        <row r="34">
          <cell r="A34" t="str">
            <v>Investments Govt Securities</v>
          </cell>
        </row>
      </sheetData>
      <sheetData sheetId="8106">
        <row r="34">
          <cell r="A34" t="str">
            <v>Investments Govt Securities</v>
          </cell>
        </row>
      </sheetData>
      <sheetData sheetId="8107">
        <row r="34">
          <cell r="A34" t="str">
            <v>Investments Govt Securities</v>
          </cell>
        </row>
      </sheetData>
      <sheetData sheetId="8108">
        <row r="34">
          <cell r="A34" t="str">
            <v>Investments Govt Securities</v>
          </cell>
        </row>
      </sheetData>
      <sheetData sheetId="8109">
        <row r="34">
          <cell r="A34" t="str">
            <v>Investments Govt Securities</v>
          </cell>
        </row>
      </sheetData>
      <sheetData sheetId="8110">
        <row r="34">
          <cell r="A34" t="str">
            <v>Investments Govt Securities</v>
          </cell>
        </row>
      </sheetData>
      <sheetData sheetId="8111">
        <row r="34">
          <cell r="A34" t="str">
            <v>Investments Govt Securities</v>
          </cell>
        </row>
      </sheetData>
      <sheetData sheetId="8112">
        <row r="34">
          <cell r="A34" t="str">
            <v>Investments Govt Securities</v>
          </cell>
        </row>
      </sheetData>
      <sheetData sheetId="8113">
        <row r="34">
          <cell r="A34" t="str">
            <v>Investments Govt Securities</v>
          </cell>
        </row>
      </sheetData>
      <sheetData sheetId="8114">
        <row r="34">
          <cell r="A34" t="str">
            <v>Investments Govt Securities</v>
          </cell>
        </row>
      </sheetData>
      <sheetData sheetId="8115">
        <row r="34">
          <cell r="A34" t="str">
            <v>Investments Govt Securities</v>
          </cell>
        </row>
      </sheetData>
      <sheetData sheetId="8116">
        <row r="34">
          <cell r="A34" t="str">
            <v>Investments Govt Securities</v>
          </cell>
        </row>
      </sheetData>
      <sheetData sheetId="8117">
        <row r="34">
          <cell r="A34" t="str">
            <v>Investments Govt Securities</v>
          </cell>
        </row>
      </sheetData>
      <sheetData sheetId="8118">
        <row r="34">
          <cell r="A34" t="str">
            <v>Investments Govt Securities</v>
          </cell>
        </row>
      </sheetData>
      <sheetData sheetId="8119">
        <row r="34">
          <cell r="A34" t="str">
            <v>Investments Govt Securities</v>
          </cell>
        </row>
      </sheetData>
      <sheetData sheetId="8120">
        <row r="34">
          <cell r="A34" t="str">
            <v>Investments Govt Securities</v>
          </cell>
        </row>
      </sheetData>
      <sheetData sheetId="8121">
        <row r="34">
          <cell r="A34" t="str">
            <v>Investments Govt Securities</v>
          </cell>
        </row>
      </sheetData>
      <sheetData sheetId="8122">
        <row r="34">
          <cell r="A34" t="str">
            <v>Investments Govt Securities</v>
          </cell>
        </row>
      </sheetData>
      <sheetData sheetId="8123">
        <row r="34">
          <cell r="A34" t="str">
            <v>Investments Govt Securities</v>
          </cell>
        </row>
      </sheetData>
      <sheetData sheetId="8124">
        <row r="34">
          <cell r="A34" t="str">
            <v>Investments Govt Securities</v>
          </cell>
        </row>
      </sheetData>
      <sheetData sheetId="8125">
        <row r="34">
          <cell r="A34" t="str">
            <v>Investments Govt Securities</v>
          </cell>
        </row>
      </sheetData>
      <sheetData sheetId="8126">
        <row r="34">
          <cell r="A34" t="str">
            <v>Investments Govt Securities</v>
          </cell>
        </row>
      </sheetData>
      <sheetData sheetId="8127">
        <row r="34">
          <cell r="A34" t="str">
            <v>Investments Govt Securities</v>
          </cell>
        </row>
      </sheetData>
      <sheetData sheetId="8128">
        <row r="34">
          <cell r="A34" t="str">
            <v>Investments Govt Securities</v>
          </cell>
        </row>
      </sheetData>
      <sheetData sheetId="8129">
        <row r="34">
          <cell r="A34" t="str">
            <v>Investments Govt Securities</v>
          </cell>
        </row>
      </sheetData>
      <sheetData sheetId="8130">
        <row r="34">
          <cell r="A34" t="str">
            <v>Investments Govt Securities</v>
          </cell>
        </row>
      </sheetData>
      <sheetData sheetId="8131">
        <row r="34">
          <cell r="A34" t="str">
            <v>Investments Govt Securities</v>
          </cell>
        </row>
      </sheetData>
      <sheetData sheetId="8132">
        <row r="34">
          <cell r="A34" t="str">
            <v>Investments Govt Securities</v>
          </cell>
        </row>
      </sheetData>
      <sheetData sheetId="8133">
        <row r="34">
          <cell r="A34" t="str">
            <v>Investments Govt Securities</v>
          </cell>
        </row>
      </sheetData>
      <sheetData sheetId="8134">
        <row r="34">
          <cell r="A34" t="str">
            <v>Investments Govt Securities</v>
          </cell>
        </row>
      </sheetData>
      <sheetData sheetId="8135">
        <row r="34">
          <cell r="A34" t="str">
            <v>Investments Govt Securities</v>
          </cell>
        </row>
      </sheetData>
      <sheetData sheetId="8136">
        <row r="34">
          <cell r="A34" t="str">
            <v>Investments Govt Securities</v>
          </cell>
        </row>
      </sheetData>
      <sheetData sheetId="8137">
        <row r="34">
          <cell r="A34" t="str">
            <v>Investments Govt Securities</v>
          </cell>
        </row>
      </sheetData>
      <sheetData sheetId="8138">
        <row r="34">
          <cell r="A34" t="str">
            <v>Investments Govt Securities</v>
          </cell>
        </row>
      </sheetData>
      <sheetData sheetId="8139">
        <row r="34">
          <cell r="A34" t="str">
            <v>Investments Govt Securities</v>
          </cell>
        </row>
      </sheetData>
      <sheetData sheetId="8140">
        <row r="34">
          <cell r="A34" t="str">
            <v>Investments Govt Securities</v>
          </cell>
        </row>
      </sheetData>
      <sheetData sheetId="8141">
        <row r="34">
          <cell r="A34" t="str">
            <v>Investments Govt Securities</v>
          </cell>
        </row>
      </sheetData>
      <sheetData sheetId="8142">
        <row r="34">
          <cell r="A34" t="str">
            <v>Investments Govt Securities</v>
          </cell>
        </row>
      </sheetData>
      <sheetData sheetId="8143">
        <row r="34">
          <cell r="A34" t="str">
            <v>Investments Govt Securities</v>
          </cell>
        </row>
      </sheetData>
      <sheetData sheetId="8144">
        <row r="34">
          <cell r="A34" t="str">
            <v>Investments Govt Securities</v>
          </cell>
        </row>
      </sheetData>
      <sheetData sheetId="8145">
        <row r="34">
          <cell r="A34" t="str">
            <v>Investments Govt Securities</v>
          </cell>
        </row>
      </sheetData>
      <sheetData sheetId="8146">
        <row r="34">
          <cell r="A34" t="str">
            <v>Investments Govt Securities</v>
          </cell>
        </row>
      </sheetData>
      <sheetData sheetId="8147">
        <row r="34">
          <cell r="A34" t="str">
            <v>Investments Govt Securities</v>
          </cell>
        </row>
      </sheetData>
      <sheetData sheetId="8148">
        <row r="34">
          <cell r="A34" t="str">
            <v>Investments Govt Securities</v>
          </cell>
        </row>
      </sheetData>
      <sheetData sheetId="8149">
        <row r="34">
          <cell r="A34" t="str">
            <v>Investments Govt Securities</v>
          </cell>
        </row>
      </sheetData>
      <sheetData sheetId="8150">
        <row r="34">
          <cell r="A34" t="str">
            <v>Investments Govt Securities</v>
          </cell>
        </row>
      </sheetData>
      <sheetData sheetId="8151">
        <row r="34">
          <cell r="A34" t="str">
            <v>Investments Govt Securities</v>
          </cell>
        </row>
      </sheetData>
      <sheetData sheetId="8152">
        <row r="34">
          <cell r="A34" t="str">
            <v>Investments Govt Securities</v>
          </cell>
        </row>
      </sheetData>
      <sheetData sheetId="8153">
        <row r="34">
          <cell r="A34" t="str">
            <v>Investments Govt Securities</v>
          </cell>
        </row>
      </sheetData>
      <sheetData sheetId="8154">
        <row r="34">
          <cell r="A34" t="str">
            <v>Investments Govt Securities</v>
          </cell>
        </row>
      </sheetData>
      <sheetData sheetId="8155">
        <row r="34">
          <cell r="A34" t="str">
            <v>Investments Govt Securities</v>
          </cell>
        </row>
      </sheetData>
      <sheetData sheetId="8156">
        <row r="34">
          <cell r="A34" t="str">
            <v>Investments Govt Securities</v>
          </cell>
        </row>
      </sheetData>
      <sheetData sheetId="8157">
        <row r="34">
          <cell r="A34" t="str">
            <v>Investments Govt Securities</v>
          </cell>
        </row>
      </sheetData>
      <sheetData sheetId="8158">
        <row r="34">
          <cell r="A34" t="str">
            <v>Investments Govt Securities</v>
          </cell>
        </row>
      </sheetData>
      <sheetData sheetId="8159">
        <row r="34">
          <cell r="A34" t="str">
            <v>Investments Govt Securities</v>
          </cell>
        </row>
      </sheetData>
      <sheetData sheetId="8160">
        <row r="34">
          <cell r="A34" t="str">
            <v>Investments Govt Securities</v>
          </cell>
        </row>
      </sheetData>
      <sheetData sheetId="8161">
        <row r="34">
          <cell r="A34" t="str">
            <v>Investments Govt Securities</v>
          </cell>
        </row>
      </sheetData>
      <sheetData sheetId="8162">
        <row r="34">
          <cell r="A34" t="str">
            <v>Investments Govt Securities</v>
          </cell>
        </row>
      </sheetData>
      <sheetData sheetId="8163">
        <row r="34">
          <cell r="A34" t="str">
            <v>Investments Govt Securities</v>
          </cell>
        </row>
      </sheetData>
      <sheetData sheetId="8164">
        <row r="34">
          <cell r="A34" t="str">
            <v>Investments Govt Securities</v>
          </cell>
        </row>
      </sheetData>
      <sheetData sheetId="8165">
        <row r="34">
          <cell r="A34" t="str">
            <v>Investments Govt Securities</v>
          </cell>
        </row>
      </sheetData>
      <sheetData sheetId="8166">
        <row r="34">
          <cell r="A34" t="str">
            <v>Investments Govt Securities</v>
          </cell>
        </row>
      </sheetData>
      <sheetData sheetId="8167">
        <row r="34">
          <cell r="A34" t="str">
            <v>Investments Govt Securities</v>
          </cell>
        </row>
      </sheetData>
      <sheetData sheetId="8168">
        <row r="34">
          <cell r="A34" t="str">
            <v>Investments Govt Securities</v>
          </cell>
        </row>
      </sheetData>
      <sheetData sheetId="8169">
        <row r="34">
          <cell r="A34" t="str">
            <v>Investments Govt Securities</v>
          </cell>
        </row>
      </sheetData>
      <sheetData sheetId="8170">
        <row r="34">
          <cell r="A34" t="str">
            <v>Investments Govt Securities</v>
          </cell>
        </row>
      </sheetData>
      <sheetData sheetId="8171">
        <row r="34">
          <cell r="A34" t="str">
            <v>Investments Govt Securities</v>
          </cell>
        </row>
      </sheetData>
      <sheetData sheetId="8172">
        <row r="34">
          <cell r="A34" t="str">
            <v>Investments Govt Securities</v>
          </cell>
        </row>
      </sheetData>
      <sheetData sheetId="8173">
        <row r="34">
          <cell r="A34" t="str">
            <v>Investments Govt Securities</v>
          </cell>
        </row>
      </sheetData>
      <sheetData sheetId="8174">
        <row r="34">
          <cell r="A34" t="str">
            <v>Investments Govt Securities</v>
          </cell>
        </row>
      </sheetData>
      <sheetData sheetId="8175">
        <row r="34">
          <cell r="A34" t="str">
            <v>Investments Govt Securities</v>
          </cell>
        </row>
      </sheetData>
      <sheetData sheetId="8176">
        <row r="34">
          <cell r="A34" t="str">
            <v>Investments Govt Securities</v>
          </cell>
        </row>
      </sheetData>
      <sheetData sheetId="8177">
        <row r="34">
          <cell r="A34" t="str">
            <v>Investments Govt Securities</v>
          </cell>
        </row>
      </sheetData>
      <sheetData sheetId="8178">
        <row r="34">
          <cell r="A34" t="str">
            <v>Investments Govt Securities</v>
          </cell>
        </row>
      </sheetData>
      <sheetData sheetId="8179">
        <row r="34">
          <cell r="A34" t="str">
            <v>Investments Govt Securities</v>
          </cell>
        </row>
      </sheetData>
      <sheetData sheetId="8180">
        <row r="34">
          <cell r="A34" t="str">
            <v>Investments Govt Securities</v>
          </cell>
        </row>
      </sheetData>
      <sheetData sheetId="8181">
        <row r="34">
          <cell r="A34" t="str">
            <v>Investments Govt Securities</v>
          </cell>
        </row>
      </sheetData>
      <sheetData sheetId="8182">
        <row r="34">
          <cell r="A34" t="str">
            <v>Investments Govt Securities</v>
          </cell>
        </row>
      </sheetData>
      <sheetData sheetId="8183">
        <row r="34">
          <cell r="A34" t="str">
            <v>Investments Govt Securities</v>
          </cell>
        </row>
      </sheetData>
      <sheetData sheetId="8184">
        <row r="34">
          <cell r="A34" t="str">
            <v>Investments Govt Securities</v>
          </cell>
        </row>
      </sheetData>
      <sheetData sheetId="8185">
        <row r="34">
          <cell r="A34" t="str">
            <v>Investments Govt Securities</v>
          </cell>
        </row>
      </sheetData>
      <sheetData sheetId="8186">
        <row r="34">
          <cell r="A34" t="str">
            <v>Investments Govt Securities</v>
          </cell>
        </row>
      </sheetData>
      <sheetData sheetId="8187">
        <row r="34">
          <cell r="A34" t="str">
            <v>Investments Govt Securities</v>
          </cell>
        </row>
      </sheetData>
      <sheetData sheetId="8188">
        <row r="34">
          <cell r="A34" t="str">
            <v>Investments Govt Securities</v>
          </cell>
        </row>
      </sheetData>
      <sheetData sheetId="8189">
        <row r="34">
          <cell r="A34" t="str">
            <v>Investments Govt Securities</v>
          </cell>
        </row>
      </sheetData>
      <sheetData sheetId="8190">
        <row r="34">
          <cell r="A34" t="str">
            <v>Investments Govt Securities</v>
          </cell>
        </row>
      </sheetData>
      <sheetData sheetId="8191">
        <row r="34">
          <cell r="A34" t="str">
            <v>Investments Govt Securities</v>
          </cell>
        </row>
      </sheetData>
      <sheetData sheetId="8192">
        <row r="34">
          <cell r="A34" t="str">
            <v>Investments Govt Securities</v>
          </cell>
        </row>
      </sheetData>
      <sheetData sheetId="8193">
        <row r="34">
          <cell r="A34" t="str">
            <v>Investments Govt Securities</v>
          </cell>
        </row>
      </sheetData>
      <sheetData sheetId="8194">
        <row r="34">
          <cell r="A34" t="str">
            <v>Investments Govt Securities</v>
          </cell>
        </row>
      </sheetData>
      <sheetData sheetId="8195">
        <row r="34">
          <cell r="A34" t="str">
            <v>Investments Govt Securities</v>
          </cell>
        </row>
      </sheetData>
      <sheetData sheetId="8196">
        <row r="34">
          <cell r="A34" t="str">
            <v>Investments Govt Securities</v>
          </cell>
        </row>
      </sheetData>
      <sheetData sheetId="8197">
        <row r="34">
          <cell r="A34" t="str">
            <v>Investments Govt Securities</v>
          </cell>
        </row>
      </sheetData>
      <sheetData sheetId="8198">
        <row r="34">
          <cell r="A34" t="str">
            <v>Investments Govt Securities</v>
          </cell>
        </row>
      </sheetData>
      <sheetData sheetId="8199">
        <row r="34">
          <cell r="A34" t="str">
            <v>Investments Govt Securities</v>
          </cell>
        </row>
      </sheetData>
      <sheetData sheetId="8200">
        <row r="34">
          <cell r="A34" t="str">
            <v>Investments Govt Securities</v>
          </cell>
        </row>
      </sheetData>
      <sheetData sheetId="8201">
        <row r="34">
          <cell r="A34" t="str">
            <v>Investments Govt Securities</v>
          </cell>
        </row>
      </sheetData>
      <sheetData sheetId="8202">
        <row r="34">
          <cell r="A34" t="str">
            <v>Investments Govt Securities</v>
          </cell>
        </row>
      </sheetData>
      <sheetData sheetId="8203">
        <row r="34">
          <cell r="A34" t="str">
            <v>Investments Govt Securities</v>
          </cell>
        </row>
      </sheetData>
      <sheetData sheetId="8204">
        <row r="34">
          <cell r="A34" t="str">
            <v>Investments Govt Securities</v>
          </cell>
        </row>
      </sheetData>
      <sheetData sheetId="8205">
        <row r="34">
          <cell r="A34" t="str">
            <v>Investments Govt Securities</v>
          </cell>
        </row>
      </sheetData>
      <sheetData sheetId="8206">
        <row r="34">
          <cell r="A34" t="str">
            <v>Investments Govt Securities</v>
          </cell>
        </row>
      </sheetData>
      <sheetData sheetId="8207">
        <row r="34">
          <cell r="A34" t="str">
            <v>Investments Govt Securities</v>
          </cell>
        </row>
      </sheetData>
      <sheetData sheetId="8208">
        <row r="34">
          <cell r="A34" t="str">
            <v>Investments Govt Securities</v>
          </cell>
        </row>
      </sheetData>
      <sheetData sheetId="8209">
        <row r="34">
          <cell r="A34" t="str">
            <v>Investments Govt Securities</v>
          </cell>
        </row>
      </sheetData>
      <sheetData sheetId="8210">
        <row r="34">
          <cell r="A34" t="str">
            <v>Investments Govt Securities</v>
          </cell>
        </row>
      </sheetData>
      <sheetData sheetId="8211">
        <row r="34">
          <cell r="A34" t="str">
            <v>Investments Govt Securities</v>
          </cell>
        </row>
      </sheetData>
      <sheetData sheetId="8212">
        <row r="34">
          <cell r="A34" t="str">
            <v>Investments Govt Securities</v>
          </cell>
        </row>
      </sheetData>
      <sheetData sheetId="8213">
        <row r="34">
          <cell r="A34" t="str">
            <v>Investments Govt Securities</v>
          </cell>
        </row>
      </sheetData>
      <sheetData sheetId="8214">
        <row r="34">
          <cell r="A34" t="str">
            <v>Investments Govt Securities</v>
          </cell>
        </row>
      </sheetData>
      <sheetData sheetId="8215">
        <row r="34">
          <cell r="A34" t="str">
            <v>Investments Govt Securities</v>
          </cell>
        </row>
      </sheetData>
      <sheetData sheetId="8216">
        <row r="34">
          <cell r="A34" t="str">
            <v>Investments Govt Securities</v>
          </cell>
        </row>
      </sheetData>
      <sheetData sheetId="8217">
        <row r="34">
          <cell r="A34" t="str">
            <v>Investments Govt Securities</v>
          </cell>
        </row>
      </sheetData>
      <sheetData sheetId="8218">
        <row r="34">
          <cell r="A34" t="str">
            <v>Investments Govt Securities</v>
          </cell>
        </row>
      </sheetData>
      <sheetData sheetId="8219">
        <row r="34">
          <cell r="A34" t="str">
            <v>Investments Govt Securities</v>
          </cell>
        </row>
      </sheetData>
      <sheetData sheetId="8220">
        <row r="34">
          <cell r="A34" t="str">
            <v>Investments Govt Securities</v>
          </cell>
        </row>
      </sheetData>
      <sheetData sheetId="8221">
        <row r="34">
          <cell r="A34" t="str">
            <v>Investments Govt Securities</v>
          </cell>
        </row>
      </sheetData>
      <sheetData sheetId="8222">
        <row r="34">
          <cell r="A34" t="str">
            <v>Investments Govt Securities</v>
          </cell>
        </row>
      </sheetData>
      <sheetData sheetId="8223">
        <row r="34">
          <cell r="A34" t="str">
            <v>Investments Govt Securities</v>
          </cell>
        </row>
      </sheetData>
      <sheetData sheetId="8224">
        <row r="34">
          <cell r="A34" t="str">
            <v>Investments Govt Securities</v>
          </cell>
        </row>
      </sheetData>
      <sheetData sheetId="8225">
        <row r="34">
          <cell r="A34" t="str">
            <v>Investments Govt Securities</v>
          </cell>
        </row>
      </sheetData>
      <sheetData sheetId="8226">
        <row r="34">
          <cell r="A34" t="str">
            <v>Investments Govt Securities</v>
          </cell>
        </row>
      </sheetData>
      <sheetData sheetId="8227">
        <row r="34">
          <cell r="A34" t="str">
            <v>Investments Govt Securities</v>
          </cell>
        </row>
      </sheetData>
      <sheetData sheetId="8228">
        <row r="34">
          <cell r="A34" t="str">
            <v>Investments Govt Securities</v>
          </cell>
        </row>
      </sheetData>
      <sheetData sheetId="8229">
        <row r="34">
          <cell r="A34" t="str">
            <v>Investments Govt Securities</v>
          </cell>
        </row>
      </sheetData>
      <sheetData sheetId="8230">
        <row r="34">
          <cell r="A34" t="str">
            <v>Investments Govt Securities</v>
          </cell>
        </row>
      </sheetData>
      <sheetData sheetId="8231">
        <row r="34">
          <cell r="A34" t="str">
            <v>Investments Govt Securities</v>
          </cell>
        </row>
      </sheetData>
      <sheetData sheetId="8232">
        <row r="34">
          <cell r="A34" t="str">
            <v>Investments Govt Securities</v>
          </cell>
        </row>
      </sheetData>
      <sheetData sheetId="8233">
        <row r="34">
          <cell r="A34" t="str">
            <v>Investments Govt Securities</v>
          </cell>
        </row>
      </sheetData>
      <sheetData sheetId="8234">
        <row r="34">
          <cell r="A34" t="str">
            <v>Investments Govt Securities</v>
          </cell>
        </row>
      </sheetData>
      <sheetData sheetId="8235">
        <row r="34">
          <cell r="A34" t="str">
            <v>Investments Govt Securities</v>
          </cell>
        </row>
      </sheetData>
      <sheetData sheetId="8236">
        <row r="34">
          <cell r="A34" t="str">
            <v>Investments Govt Securities</v>
          </cell>
        </row>
      </sheetData>
      <sheetData sheetId="8237">
        <row r="34">
          <cell r="A34" t="str">
            <v>Investments Govt Securities</v>
          </cell>
        </row>
      </sheetData>
      <sheetData sheetId="8238">
        <row r="34">
          <cell r="A34" t="str">
            <v>Investments Govt Securities</v>
          </cell>
        </row>
      </sheetData>
      <sheetData sheetId="8239">
        <row r="34">
          <cell r="A34" t="str">
            <v>Investments Govt Securities</v>
          </cell>
        </row>
      </sheetData>
      <sheetData sheetId="8240">
        <row r="34">
          <cell r="A34" t="str">
            <v>Investments Govt Securities</v>
          </cell>
        </row>
      </sheetData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>
        <row r="34">
          <cell r="A34" t="str">
            <v>Investments Govt Securities</v>
          </cell>
        </row>
      </sheetData>
      <sheetData sheetId="8389">
        <row r="34">
          <cell r="A34" t="str">
            <v>Investments Govt Securities</v>
          </cell>
        </row>
      </sheetData>
      <sheetData sheetId="8390">
        <row r="34">
          <cell r="A34" t="str">
            <v>Investments Govt Securities</v>
          </cell>
        </row>
      </sheetData>
      <sheetData sheetId="8391">
        <row r="34">
          <cell r="A34" t="str">
            <v>Investments Govt Securities</v>
          </cell>
        </row>
      </sheetData>
      <sheetData sheetId="8392">
        <row r="34">
          <cell r="A34" t="str">
            <v>Investments Govt Securities</v>
          </cell>
        </row>
      </sheetData>
      <sheetData sheetId="8393">
        <row r="34">
          <cell r="A34" t="str">
            <v>Investments Govt Securities</v>
          </cell>
        </row>
      </sheetData>
      <sheetData sheetId="8394">
        <row r="34">
          <cell r="A34" t="str">
            <v>Investments Govt Securities</v>
          </cell>
        </row>
      </sheetData>
      <sheetData sheetId="8395">
        <row r="34">
          <cell r="A34" t="str">
            <v>Investments Govt Securities</v>
          </cell>
        </row>
      </sheetData>
      <sheetData sheetId="8396">
        <row r="34">
          <cell r="A34" t="str">
            <v>Investments Govt Securities</v>
          </cell>
        </row>
      </sheetData>
      <sheetData sheetId="8397">
        <row r="34">
          <cell r="A34" t="str">
            <v>Investments Govt Securities</v>
          </cell>
        </row>
      </sheetData>
      <sheetData sheetId="8398">
        <row r="34">
          <cell r="A34" t="str">
            <v>Investments Govt Securities</v>
          </cell>
        </row>
      </sheetData>
      <sheetData sheetId="8399">
        <row r="34">
          <cell r="A34" t="str">
            <v>Investments Govt Securities</v>
          </cell>
        </row>
      </sheetData>
      <sheetData sheetId="8400">
        <row r="34">
          <cell r="A34" t="str">
            <v>Investments Govt Securities</v>
          </cell>
        </row>
      </sheetData>
      <sheetData sheetId="8401">
        <row r="34">
          <cell r="A34" t="str">
            <v>Investments Govt Securities</v>
          </cell>
        </row>
      </sheetData>
      <sheetData sheetId="8402">
        <row r="34">
          <cell r="A34" t="str">
            <v>Investments Govt Securities</v>
          </cell>
        </row>
      </sheetData>
      <sheetData sheetId="8403">
        <row r="34">
          <cell r="A34" t="str">
            <v>Investments Govt Securities</v>
          </cell>
        </row>
      </sheetData>
      <sheetData sheetId="8404">
        <row r="34">
          <cell r="A34" t="str">
            <v>Investments Govt Securities</v>
          </cell>
        </row>
      </sheetData>
      <sheetData sheetId="8405">
        <row r="34">
          <cell r="A34" t="str">
            <v>Investments Govt Securities</v>
          </cell>
        </row>
      </sheetData>
      <sheetData sheetId="8406">
        <row r="34">
          <cell r="A34" t="str">
            <v>Investments Govt Securities</v>
          </cell>
        </row>
      </sheetData>
      <sheetData sheetId="8407">
        <row r="34">
          <cell r="A34" t="str">
            <v>Investments Govt Securities</v>
          </cell>
        </row>
      </sheetData>
      <sheetData sheetId="8408">
        <row r="34">
          <cell r="A34" t="str">
            <v>Investments Govt Securities</v>
          </cell>
        </row>
      </sheetData>
      <sheetData sheetId="8409">
        <row r="34">
          <cell r="A34" t="str">
            <v>Investments Govt Securities</v>
          </cell>
        </row>
      </sheetData>
      <sheetData sheetId="8410">
        <row r="34">
          <cell r="A34" t="str">
            <v>Investments Govt Securities</v>
          </cell>
        </row>
      </sheetData>
      <sheetData sheetId="8411">
        <row r="34">
          <cell r="A34" t="str">
            <v>Investments Govt Securities</v>
          </cell>
        </row>
      </sheetData>
      <sheetData sheetId="8412">
        <row r="34">
          <cell r="A34" t="str">
            <v>Investments Govt Securities</v>
          </cell>
        </row>
      </sheetData>
      <sheetData sheetId="8413">
        <row r="34">
          <cell r="A34" t="str">
            <v>Investments Govt Securities</v>
          </cell>
        </row>
      </sheetData>
      <sheetData sheetId="8414">
        <row r="34">
          <cell r="A34" t="str">
            <v>Investments Govt Securities</v>
          </cell>
        </row>
      </sheetData>
      <sheetData sheetId="8415">
        <row r="34">
          <cell r="A34" t="str">
            <v>Investments Govt Securities</v>
          </cell>
        </row>
      </sheetData>
      <sheetData sheetId="8416">
        <row r="34">
          <cell r="A34" t="str">
            <v>Investments Govt Securities</v>
          </cell>
        </row>
      </sheetData>
      <sheetData sheetId="8417">
        <row r="34">
          <cell r="A34" t="str">
            <v>Investments Govt Securities</v>
          </cell>
        </row>
      </sheetData>
      <sheetData sheetId="8418">
        <row r="34">
          <cell r="A34" t="str">
            <v>Investments Govt Securities</v>
          </cell>
        </row>
      </sheetData>
      <sheetData sheetId="8419">
        <row r="34">
          <cell r="A34" t="str">
            <v>Investments Govt Securities</v>
          </cell>
        </row>
      </sheetData>
      <sheetData sheetId="8420">
        <row r="34">
          <cell r="A34" t="str">
            <v>Investments Govt Securities</v>
          </cell>
        </row>
      </sheetData>
      <sheetData sheetId="8421">
        <row r="34">
          <cell r="A34" t="str">
            <v>Investments Govt Securities</v>
          </cell>
        </row>
      </sheetData>
      <sheetData sheetId="8422">
        <row r="34">
          <cell r="A34" t="str">
            <v>Investments Govt Securities</v>
          </cell>
        </row>
      </sheetData>
      <sheetData sheetId="8423">
        <row r="34">
          <cell r="A34" t="str">
            <v>Investments Govt Securities</v>
          </cell>
        </row>
      </sheetData>
      <sheetData sheetId="8424">
        <row r="34">
          <cell r="A34" t="str">
            <v>Investments Govt Securities</v>
          </cell>
        </row>
      </sheetData>
      <sheetData sheetId="8425">
        <row r="34">
          <cell r="A34" t="str">
            <v>Investments Govt Securities</v>
          </cell>
        </row>
      </sheetData>
      <sheetData sheetId="8426">
        <row r="34">
          <cell r="A34" t="str">
            <v>Investments Govt Securities</v>
          </cell>
        </row>
      </sheetData>
      <sheetData sheetId="8427">
        <row r="34">
          <cell r="A34" t="str">
            <v>Investments Govt Securities</v>
          </cell>
        </row>
      </sheetData>
      <sheetData sheetId="8428">
        <row r="34">
          <cell r="A34" t="str">
            <v>Investments Govt Securities</v>
          </cell>
        </row>
      </sheetData>
      <sheetData sheetId="8429">
        <row r="34">
          <cell r="A34" t="str">
            <v>Investments Govt Securities</v>
          </cell>
        </row>
      </sheetData>
      <sheetData sheetId="8430">
        <row r="34">
          <cell r="A34" t="str">
            <v>Investments Govt Securities</v>
          </cell>
        </row>
      </sheetData>
      <sheetData sheetId="8431">
        <row r="34">
          <cell r="A34" t="str">
            <v>Investments Govt Securities</v>
          </cell>
        </row>
      </sheetData>
      <sheetData sheetId="8432">
        <row r="34">
          <cell r="A34" t="str">
            <v>Investments Govt Securities</v>
          </cell>
        </row>
      </sheetData>
      <sheetData sheetId="8433">
        <row r="34">
          <cell r="A34" t="str">
            <v>Investments Govt Securities</v>
          </cell>
        </row>
      </sheetData>
      <sheetData sheetId="8434">
        <row r="34">
          <cell r="A34" t="str">
            <v>Investments Govt Securities</v>
          </cell>
        </row>
      </sheetData>
      <sheetData sheetId="8435">
        <row r="34">
          <cell r="A34" t="str">
            <v>Investments Govt Securities</v>
          </cell>
        </row>
      </sheetData>
      <sheetData sheetId="8436">
        <row r="34">
          <cell r="A34" t="str">
            <v>Investments Govt Securities</v>
          </cell>
        </row>
      </sheetData>
      <sheetData sheetId="8437">
        <row r="34">
          <cell r="A34" t="str">
            <v>Investments Govt Securities</v>
          </cell>
        </row>
      </sheetData>
      <sheetData sheetId="8438">
        <row r="34">
          <cell r="A34" t="str">
            <v>Investments Govt Securities</v>
          </cell>
        </row>
      </sheetData>
      <sheetData sheetId="8439">
        <row r="34">
          <cell r="A34" t="str">
            <v>Investments Govt Securities</v>
          </cell>
        </row>
      </sheetData>
      <sheetData sheetId="8440">
        <row r="34">
          <cell r="A34" t="str">
            <v>Investments Govt Securities</v>
          </cell>
        </row>
      </sheetData>
      <sheetData sheetId="8441">
        <row r="34">
          <cell r="A34" t="str">
            <v>Investments Govt Securities</v>
          </cell>
        </row>
      </sheetData>
      <sheetData sheetId="8442">
        <row r="34">
          <cell r="A34" t="str">
            <v>Investments Govt Securities</v>
          </cell>
        </row>
      </sheetData>
      <sheetData sheetId="8443">
        <row r="34">
          <cell r="A34" t="str">
            <v>Investments Govt Securities</v>
          </cell>
        </row>
      </sheetData>
      <sheetData sheetId="8444">
        <row r="34">
          <cell r="A34" t="str">
            <v>Investments Govt Securities</v>
          </cell>
        </row>
      </sheetData>
      <sheetData sheetId="8445">
        <row r="34">
          <cell r="A34" t="str">
            <v>Investments Govt Securities</v>
          </cell>
        </row>
      </sheetData>
      <sheetData sheetId="8446">
        <row r="34">
          <cell r="A34" t="str">
            <v>Investments Govt Securities</v>
          </cell>
        </row>
      </sheetData>
      <sheetData sheetId="8447">
        <row r="34">
          <cell r="A34" t="str">
            <v>Investments Govt Securities</v>
          </cell>
        </row>
      </sheetData>
      <sheetData sheetId="8448">
        <row r="34">
          <cell r="A34" t="str">
            <v>Investments Govt Securities</v>
          </cell>
        </row>
      </sheetData>
      <sheetData sheetId="8449">
        <row r="34">
          <cell r="A34" t="str">
            <v>Investments Govt Securities</v>
          </cell>
        </row>
      </sheetData>
      <sheetData sheetId="8450">
        <row r="34">
          <cell r="A34" t="str">
            <v>Investments Govt Securities</v>
          </cell>
        </row>
      </sheetData>
      <sheetData sheetId="8451">
        <row r="34">
          <cell r="A34" t="str">
            <v>Investments Govt Securities</v>
          </cell>
        </row>
      </sheetData>
      <sheetData sheetId="8452">
        <row r="34">
          <cell r="A34" t="str">
            <v>Investments Govt Securities</v>
          </cell>
        </row>
      </sheetData>
      <sheetData sheetId="8453">
        <row r="34">
          <cell r="A34" t="str">
            <v>Investments Govt Securities</v>
          </cell>
        </row>
      </sheetData>
      <sheetData sheetId="8454">
        <row r="34">
          <cell r="A34" t="str">
            <v>Investments Govt Securities</v>
          </cell>
        </row>
      </sheetData>
      <sheetData sheetId="8455">
        <row r="34">
          <cell r="A34" t="str">
            <v>Investments Govt Securities</v>
          </cell>
        </row>
      </sheetData>
      <sheetData sheetId="8456">
        <row r="34">
          <cell r="A34" t="str">
            <v>Investments Govt Securities</v>
          </cell>
        </row>
      </sheetData>
      <sheetData sheetId="8457">
        <row r="34">
          <cell r="A34" t="str">
            <v>Investments Govt Securities</v>
          </cell>
        </row>
      </sheetData>
      <sheetData sheetId="8458">
        <row r="34">
          <cell r="A34" t="str">
            <v>Investments Govt Securities</v>
          </cell>
        </row>
      </sheetData>
      <sheetData sheetId="8459">
        <row r="34">
          <cell r="A34" t="str">
            <v>Investments Govt Securities</v>
          </cell>
        </row>
      </sheetData>
      <sheetData sheetId="8460">
        <row r="34">
          <cell r="A34" t="str">
            <v>Investments Govt Securities</v>
          </cell>
        </row>
      </sheetData>
      <sheetData sheetId="8461">
        <row r="34">
          <cell r="A34" t="str">
            <v>Investments Govt Securities</v>
          </cell>
        </row>
      </sheetData>
      <sheetData sheetId="8462">
        <row r="34">
          <cell r="A34" t="str">
            <v>Investments Govt Securities</v>
          </cell>
        </row>
      </sheetData>
      <sheetData sheetId="8463">
        <row r="34">
          <cell r="A34" t="str">
            <v>Investments Govt Securities</v>
          </cell>
        </row>
      </sheetData>
      <sheetData sheetId="8464">
        <row r="34">
          <cell r="A34" t="str">
            <v>Investments Govt Securities</v>
          </cell>
        </row>
      </sheetData>
      <sheetData sheetId="8465">
        <row r="34">
          <cell r="A34" t="str">
            <v>Investments Govt Securities</v>
          </cell>
        </row>
      </sheetData>
      <sheetData sheetId="8466">
        <row r="34">
          <cell r="A34" t="str">
            <v>Investments Govt Securities</v>
          </cell>
        </row>
      </sheetData>
      <sheetData sheetId="8467">
        <row r="34">
          <cell r="A34" t="str">
            <v>Investments Govt Securities</v>
          </cell>
        </row>
      </sheetData>
      <sheetData sheetId="8468">
        <row r="34">
          <cell r="A34" t="str">
            <v>Investments Govt Securities</v>
          </cell>
        </row>
      </sheetData>
      <sheetData sheetId="8469">
        <row r="34">
          <cell r="A34" t="str">
            <v>Investments Govt Securities</v>
          </cell>
        </row>
      </sheetData>
      <sheetData sheetId="8470">
        <row r="34">
          <cell r="A34" t="str">
            <v>Investments Govt Securities</v>
          </cell>
        </row>
      </sheetData>
      <sheetData sheetId="8471">
        <row r="34">
          <cell r="A34" t="str">
            <v>Investments Govt Securities</v>
          </cell>
        </row>
      </sheetData>
      <sheetData sheetId="8472">
        <row r="34">
          <cell r="A34" t="str">
            <v>Investments Govt Securities</v>
          </cell>
        </row>
      </sheetData>
      <sheetData sheetId="8473">
        <row r="34">
          <cell r="A34" t="str">
            <v>Investments Govt Securities</v>
          </cell>
        </row>
      </sheetData>
      <sheetData sheetId="8474">
        <row r="34">
          <cell r="A34" t="str">
            <v>Investments Govt Securities</v>
          </cell>
        </row>
      </sheetData>
      <sheetData sheetId="8475">
        <row r="34">
          <cell r="A34" t="str">
            <v>Investments Govt Securities</v>
          </cell>
        </row>
      </sheetData>
      <sheetData sheetId="8476">
        <row r="34">
          <cell r="A34" t="str">
            <v>Investments Govt Securities</v>
          </cell>
        </row>
      </sheetData>
      <sheetData sheetId="8477">
        <row r="34">
          <cell r="A34" t="str">
            <v>Investments Govt Securities</v>
          </cell>
        </row>
      </sheetData>
      <sheetData sheetId="8478">
        <row r="34">
          <cell r="A34" t="str">
            <v>Investments Govt Securities</v>
          </cell>
        </row>
      </sheetData>
      <sheetData sheetId="8479">
        <row r="34">
          <cell r="A34" t="str">
            <v>Investments Govt Securities</v>
          </cell>
        </row>
      </sheetData>
      <sheetData sheetId="8480">
        <row r="34">
          <cell r="A34" t="str">
            <v>Investments Govt Securities</v>
          </cell>
        </row>
      </sheetData>
      <sheetData sheetId="8481">
        <row r="34">
          <cell r="A34" t="str">
            <v>Investments Govt Securities</v>
          </cell>
        </row>
      </sheetData>
      <sheetData sheetId="8482">
        <row r="34">
          <cell r="A34" t="str">
            <v>Investments Govt Securities</v>
          </cell>
        </row>
      </sheetData>
      <sheetData sheetId="8483">
        <row r="34">
          <cell r="A34" t="str">
            <v>Investments Govt Securities</v>
          </cell>
        </row>
      </sheetData>
      <sheetData sheetId="8484">
        <row r="34">
          <cell r="A34" t="str">
            <v>Investments Govt Securities</v>
          </cell>
        </row>
      </sheetData>
      <sheetData sheetId="8485">
        <row r="34">
          <cell r="A34" t="str">
            <v>Investments Govt Securities</v>
          </cell>
        </row>
      </sheetData>
      <sheetData sheetId="8486">
        <row r="34">
          <cell r="A34" t="str">
            <v>Investments Govt Securities</v>
          </cell>
        </row>
      </sheetData>
      <sheetData sheetId="8487">
        <row r="34">
          <cell r="A34" t="str">
            <v>Investments Govt Securities</v>
          </cell>
        </row>
      </sheetData>
      <sheetData sheetId="8488">
        <row r="34">
          <cell r="A34" t="str">
            <v>Investments Govt Securities</v>
          </cell>
        </row>
      </sheetData>
      <sheetData sheetId="8489">
        <row r="34">
          <cell r="A34" t="str">
            <v>Investments Govt Securities</v>
          </cell>
        </row>
      </sheetData>
      <sheetData sheetId="8490">
        <row r="34">
          <cell r="A34" t="str">
            <v>Investments Govt Securities</v>
          </cell>
        </row>
      </sheetData>
      <sheetData sheetId="8491">
        <row r="34">
          <cell r="A34" t="str">
            <v>Investments Govt Securities</v>
          </cell>
        </row>
      </sheetData>
      <sheetData sheetId="8492">
        <row r="34">
          <cell r="A34" t="str">
            <v>Investments Govt Securities</v>
          </cell>
        </row>
      </sheetData>
      <sheetData sheetId="8493">
        <row r="34">
          <cell r="A34" t="str">
            <v>Investments Govt Securities</v>
          </cell>
        </row>
      </sheetData>
      <sheetData sheetId="8494">
        <row r="34">
          <cell r="A34" t="str">
            <v>Investments Govt Securities</v>
          </cell>
        </row>
      </sheetData>
      <sheetData sheetId="8495">
        <row r="34">
          <cell r="A34" t="str">
            <v>Investments Govt Securities</v>
          </cell>
        </row>
      </sheetData>
      <sheetData sheetId="8496">
        <row r="34">
          <cell r="A34" t="str">
            <v>Investments Govt Securities</v>
          </cell>
        </row>
      </sheetData>
      <sheetData sheetId="8497">
        <row r="34">
          <cell r="A34" t="str">
            <v>Investments Govt Securities</v>
          </cell>
        </row>
      </sheetData>
      <sheetData sheetId="8498">
        <row r="34">
          <cell r="A34" t="str">
            <v>Investments Govt Securities</v>
          </cell>
        </row>
      </sheetData>
      <sheetData sheetId="8499">
        <row r="34">
          <cell r="A34" t="str">
            <v>Investments Govt Securities</v>
          </cell>
        </row>
      </sheetData>
      <sheetData sheetId="8500">
        <row r="34">
          <cell r="A34" t="str">
            <v>Investments Govt Securities</v>
          </cell>
        </row>
      </sheetData>
      <sheetData sheetId="8501">
        <row r="34">
          <cell r="A34" t="str">
            <v>Investments Govt Securities</v>
          </cell>
        </row>
      </sheetData>
      <sheetData sheetId="8502">
        <row r="34">
          <cell r="A34" t="str">
            <v>Investments Govt Securities</v>
          </cell>
        </row>
      </sheetData>
      <sheetData sheetId="8503">
        <row r="34">
          <cell r="A34" t="str">
            <v>Investments Govt Securities</v>
          </cell>
        </row>
      </sheetData>
      <sheetData sheetId="8504">
        <row r="34">
          <cell r="A34" t="str">
            <v>Investments Govt Securities</v>
          </cell>
        </row>
      </sheetData>
      <sheetData sheetId="8505">
        <row r="34">
          <cell r="A34" t="str">
            <v>Investments Govt Securities</v>
          </cell>
        </row>
      </sheetData>
      <sheetData sheetId="8506">
        <row r="34">
          <cell r="A34" t="str">
            <v>Investments Govt Securities</v>
          </cell>
        </row>
      </sheetData>
      <sheetData sheetId="8507">
        <row r="34">
          <cell r="A34" t="str">
            <v>Investments Govt Securities</v>
          </cell>
        </row>
      </sheetData>
      <sheetData sheetId="8508">
        <row r="34">
          <cell r="A34" t="str">
            <v>Investments Govt Securities</v>
          </cell>
        </row>
      </sheetData>
      <sheetData sheetId="8509">
        <row r="34">
          <cell r="A34" t="str">
            <v>Investments Govt Securities</v>
          </cell>
        </row>
      </sheetData>
      <sheetData sheetId="8510">
        <row r="34">
          <cell r="A34" t="str">
            <v>Investments Govt Securities</v>
          </cell>
        </row>
      </sheetData>
      <sheetData sheetId="8511">
        <row r="34">
          <cell r="A34" t="str">
            <v>Investments Govt Securities</v>
          </cell>
        </row>
      </sheetData>
      <sheetData sheetId="8512">
        <row r="34">
          <cell r="A34" t="str">
            <v>Investments Govt Securities</v>
          </cell>
        </row>
      </sheetData>
      <sheetData sheetId="8513">
        <row r="34">
          <cell r="A34" t="str">
            <v>Investments Govt Securities</v>
          </cell>
        </row>
      </sheetData>
      <sheetData sheetId="8514">
        <row r="34">
          <cell r="A34" t="str">
            <v>Investments Govt Securities</v>
          </cell>
        </row>
      </sheetData>
      <sheetData sheetId="8515">
        <row r="34">
          <cell r="A34" t="str">
            <v>Investments Govt Securities</v>
          </cell>
        </row>
      </sheetData>
      <sheetData sheetId="8516">
        <row r="34">
          <cell r="A34" t="str">
            <v>Investments Govt Securities</v>
          </cell>
        </row>
      </sheetData>
      <sheetData sheetId="8517">
        <row r="34">
          <cell r="A34" t="str">
            <v>Investments Govt Securities</v>
          </cell>
        </row>
      </sheetData>
      <sheetData sheetId="8518">
        <row r="34">
          <cell r="A34" t="str">
            <v>Investments Govt Securities</v>
          </cell>
        </row>
      </sheetData>
      <sheetData sheetId="8519">
        <row r="34">
          <cell r="A34" t="str">
            <v>Investments Govt Securities</v>
          </cell>
        </row>
      </sheetData>
      <sheetData sheetId="8520">
        <row r="34">
          <cell r="A34" t="str">
            <v>Investments Govt Securities</v>
          </cell>
        </row>
      </sheetData>
      <sheetData sheetId="8521">
        <row r="34">
          <cell r="A34" t="str">
            <v>Investments Govt Securities</v>
          </cell>
        </row>
      </sheetData>
      <sheetData sheetId="8522">
        <row r="34">
          <cell r="A34" t="str">
            <v>Investments Govt Securities</v>
          </cell>
        </row>
      </sheetData>
      <sheetData sheetId="8523">
        <row r="34">
          <cell r="A34" t="str">
            <v>Investments Govt Securities</v>
          </cell>
        </row>
      </sheetData>
      <sheetData sheetId="8524">
        <row r="34">
          <cell r="A34" t="str">
            <v>Investments Govt Securities</v>
          </cell>
        </row>
      </sheetData>
      <sheetData sheetId="8525">
        <row r="34">
          <cell r="A34" t="str">
            <v>Investments Govt Securities</v>
          </cell>
        </row>
      </sheetData>
      <sheetData sheetId="8526">
        <row r="34">
          <cell r="A34" t="str">
            <v>Investments Govt Securities</v>
          </cell>
        </row>
      </sheetData>
      <sheetData sheetId="8527">
        <row r="34">
          <cell r="A34" t="str">
            <v>Investments Govt Securities</v>
          </cell>
        </row>
      </sheetData>
      <sheetData sheetId="8528">
        <row r="34">
          <cell r="A34" t="str">
            <v>Investments Govt Securities</v>
          </cell>
        </row>
      </sheetData>
      <sheetData sheetId="8529">
        <row r="34">
          <cell r="A34" t="str">
            <v>Investments Govt Securities</v>
          </cell>
        </row>
      </sheetData>
      <sheetData sheetId="8530">
        <row r="34">
          <cell r="A34" t="str">
            <v>Investments Govt Securities</v>
          </cell>
        </row>
      </sheetData>
      <sheetData sheetId="8531">
        <row r="34">
          <cell r="A34" t="str">
            <v>Investments Govt Securities</v>
          </cell>
        </row>
      </sheetData>
      <sheetData sheetId="8532">
        <row r="34">
          <cell r="A34" t="str">
            <v>Investments Govt Securities</v>
          </cell>
        </row>
      </sheetData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>
        <row r="34">
          <cell r="A34" t="str">
            <v>Investments Govt Securities</v>
          </cell>
        </row>
      </sheetData>
      <sheetData sheetId="8826">
        <row r="34">
          <cell r="A34" t="str">
            <v>Investments Govt Securities</v>
          </cell>
        </row>
      </sheetData>
      <sheetData sheetId="8827">
        <row r="34">
          <cell r="A34" t="str">
            <v>Investments Govt Securities</v>
          </cell>
        </row>
      </sheetData>
      <sheetData sheetId="8828">
        <row r="34">
          <cell r="A34" t="str">
            <v>Investments Govt Securities</v>
          </cell>
        </row>
      </sheetData>
      <sheetData sheetId="8829">
        <row r="34">
          <cell r="A34" t="str">
            <v>Investments Govt Securities</v>
          </cell>
        </row>
      </sheetData>
      <sheetData sheetId="8830">
        <row r="34">
          <cell r="A34" t="str">
            <v>Investments Govt Securities</v>
          </cell>
        </row>
      </sheetData>
      <sheetData sheetId="8831">
        <row r="34">
          <cell r="A34" t="str">
            <v>Investments Govt Securities</v>
          </cell>
        </row>
      </sheetData>
      <sheetData sheetId="8832">
        <row r="34">
          <cell r="A34" t="str">
            <v>Investments Govt Securities</v>
          </cell>
        </row>
      </sheetData>
      <sheetData sheetId="8833">
        <row r="34">
          <cell r="A34" t="str">
            <v>Investments Govt Securities</v>
          </cell>
        </row>
      </sheetData>
      <sheetData sheetId="8834">
        <row r="34">
          <cell r="A34" t="str">
            <v>Investments Govt Securities</v>
          </cell>
        </row>
      </sheetData>
      <sheetData sheetId="8835">
        <row r="34">
          <cell r="A34" t="str">
            <v>Investments Govt Securities</v>
          </cell>
        </row>
      </sheetData>
      <sheetData sheetId="8836">
        <row r="34">
          <cell r="A34" t="str">
            <v>Investments Govt Securities</v>
          </cell>
        </row>
      </sheetData>
      <sheetData sheetId="8837">
        <row r="34">
          <cell r="A34" t="str">
            <v>Investments Govt Securities</v>
          </cell>
        </row>
      </sheetData>
      <sheetData sheetId="8838">
        <row r="34">
          <cell r="A34" t="str">
            <v>Investments Govt Securities</v>
          </cell>
        </row>
      </sheetData>
      <sheetData sheetId="8839">
        <row r="34">
          <cell r="A34" t="str">
            <v>Investments Govt Securities</v>
          </cell>
        </row>
      </sheetData>
      <sheetData sheetId="8840">
        <row r="34">
          <cell r="A34" t="str">
            <v>Investments Govt Securities</v>
          </cell>
        </row>
      </sheetData>
      <sheetData sheetId="8841">
        <row r="34">
          <cell r="A34" t="str">
            <v>Investments Govt Securities</v>
          </cell>
        </row>
      </sheetData>
      <sheetData sheetId="8842">
        <row r="34">
          <cell r="A34" t="str">
            <v>Investments Govt Securities</v>
          </cell>
        </row>
      </sheetData>
      <sheetData sheetId="8843">
        <row r="34">
          <cell r="A34" t="str">
            <v>Investments Govt Securities</v>
          </cell>
        </row>
      </sheetData>
      <sheetData sheetId="8844">
        <row r="34">
          <cell r="A34" t="str">
            <v>Investments Govt Securities</v>
          </cell>
        </row>
      </sheetData>
      <sheetData sheetId="8845">
        <row r="34">
          <cell r="A34" t="str">
            <v>Investments Govt Securities</v>
          </cell>
        </row>
      </sheetData>
      <sheetData sheetId="8846">
        <row r="34">
          <cell r="A34" t="str">
            <v>Investments Govt Securities</v>
          </cell>
        </row>
      </sheetData>
      <sheetData sheetId="8847">
        <row r="34">
          <cell r="A34" t="str">
            <v>Investments Govt Securities</v>
          </cell>
        </row>
      </sheetData>
      <sheetData sheetId="8848">
        <row r="34">
          <cell r="A34" t="str">
            <v>Investments Govt Securities</v>
          </cell>
        </row>
      </sheetData>
      <sheetData sheetId="8849">
        <row r="34">
          <cell r="A34" t="str">
            <v>Investments Govt Securities</v>
          </cell>
        </row>
      </sheetData>
      <sheetData sheetId="8850">
        <row r="34">
          <cell r="A34" t="str">
            <v>Investments Govt Securities</v>
          </cell>
        </row>
      </sheetData>
      <sheetData sheetId="8851">
        <row r="34">
          <cell r="A34" t="str">
            <v>Investments Govt Securities</v>
          </cell>
        </row>
      </sheetData>
      <sheetData sheetId="8852">
        <row r="34">
          <cell r="A34" t="str">
            <v>Investments Govt Securities</v>
          </cell>
        </row>
      </sheetData>
      <sheetData sheetId="8853">
        <row r="34">
          <cell r="A34" t="str">
            <v>Investments Govt Securities</v>
          </cell>
        </row>
      </sheetData>
      <sheetData sheetId="8854">
        <row r="34">
          <cell r="A34" t="str">
            <v>Investments Govt Securities</v>
          </cell>
        </row>
      </sheetData>
      <sheetData sheetId="8855">
        <row r="34">
          <cell r="A34" t="str">
            <v>Investments Govt Securities</v>
          </cell>
        </row>
      </sheetData>
      <sheetData sheetId="8856">
        <row r="34">
          <cell r="A34" t="str">
            <v>Investments Govt Securities</v>
          </cell>
        </row>
      </sheetData>
      <sheetData sheetId="8857">
        <row r="34">
          <cell r="A34" t="str">
            <v>Investments Govt Securities</v>
          </cell>
        </row>
      </sheetData>
      <sheetData sheetId="8858">
        <row r="34">
          <cell r="A34" t="str">
            <v>Investments Govt Securities</v>
          </cell>
        </row>
      </sheetData>
      <sheetData sheetId="8859">
        <row r="34">
          <cell r="A34" t="str">
            <v>Investments Govt Securities</v>
          </cell>
        </row>
      </sheetData>
      <sheetData sheetId="8860">
        <row r="34">
          <cell r="A34" t="str">
            <v>Investments Govt Securities</v>
          </cell>
        </row>
      </sheetData>
      <sheetData sheetId="8861">
        <row r="34">
          <cell r="A34" t="str">
            <v>Investments Govt Securities</v>
          </cell>
        </row>
      </sheetData>
      <sheetData sheetId="8862">
        <row r="34">
          <cell r="A34" t="str">
            <v>Investments Govt Securities</v>
          </cell>
        </row>
      </sheetData>
      <sheetData sheetId="8863">
        <row r="34">
          <cell r="A34" t="str">
            <v>Investments Govt Securities</v>
          </cell>
        </row>
      </sheetData>
      <sheetData sheetId="8864">
        <row r="34">
          <cell r="A34" t="str">
            <v>Investments Govt Securities</v>
          </cell>
        </row>
      </sheetData>
      <sheetData sheetId="8865">
        <row r="34">
          <cell r="A34" t="str">
            <v>Investments Govt Securities</v>
          </cell>
        </row>
      </sheetData>
      <sheetData sheetId="8866">
        <row r="34">
          <cell r="A34" t="str">
            <v>Investments Govt Securities</v>
          </cell>
        </row>
      </sheetData>
      <sheetData sheetId="8867">
        <row r="34">
          <cell r="A34" t="str">
            <v>Investments Govt Securities</v>
          </cell>
        </row>
      </sheetData>
      <sheetData sheetId="8868">
        <row r="34">
          <cell r="A34" t="str">
            <v>Investments Govt Securities</v>
          </cell>
        </row>
      </sheetData>
      <sheetData sheetId="8869">
        <row r="34">
          <cell r="A34" t="str">
            <v>Investments Govt Securities</v>
          </cell>
        </row>
      </sheetData>
      <sheetData sheetId="8870">
        <row r="34">
          <cell r="A34" t="str">
            <v>Investments Govt Securities</v>
          </cell>
        </row>
      </sheetData>
      <sheetData sheetId="8871">
        <row r="34">
          <cell r="A34" t="str">
            <v>Investments Govt Securities</v>
          </cell>
        </row>
      </sheetData>
      <sheetData sheetId="8872">
        <row r="34">
          <cell r="A34" t="str">
            <v>Investments Govt Securities</v>
          </cell>
        </row>
      </sheetData>
      <sheetData sheetId="8873">
        <row r="34">
          <cell r="A34" t="str">
            <v>Investments Govt Securities</v>
          </cell>
        </row>
      </sheetData>
      <sheetData sheetId="8874">
        <row r="34">
          <cell r="A34" t="str">
            <v>Investments Govt Securities</v>
          </cell>
        </row>
      </sheetData>
      <sheetData sheetId="8875">
        <row r="34">
          <cell r="A34" t="str">
            <v>Investments Govt Securities</v>
          </cell>
        </row>
      </sheetData>
      <sheetData sheetId="8876">
        <row r="34">
          <cell r="A34" t="str">
            <v>Investments Govt Securities</v>
          </cell>
        </row>
      </sheetData>
      <sheetData sheetId="8877">
        <row r="34">
          <cell r="A34" t="str">
            <v>Investments Govt Securities</v>
          </cell>
        </row>
      </sheetData>
      <sheetData sheetId="8878">
        <row r="34">
          <cell r="A34" t="str">
            <v>Investments Govt Securities</v>
          </cell>
        </row>
      </sheetData>
      <sheetData sheetId="8879">
        <row r="34">
          <cell r="A34" t="str">
            <v>Investments Govt Securities</v>
          </cell>
        </row>
      </sheetData>
      <sheetData sheetId="8880">
        <row r="34">
          <cell r="A34" t="str">
            <v>Investments Govt Securities</v>
          </cell>
        </row>
      </sheetData>
      <sheetData sheetId="8881">
        <row r="34">
          <cell r="A34" t="str">
            <v>Investments Govt Securities</v>
          </cell>
        </row>
      </sheetData>
      <sheetData sheetId="8882">
        <row r="34">
          <cell r="A34" t="str">
            <v>Investments Govt Securities</v>
          </cell>
        </row>
      </sheetData>
      <sheetData sheetId="8883">
        <row r="34">
          <cell r="A34" t="str">
            <v>Investments Govt Securities</v>
          </cell>
        </row>
      </sheetData>
      <sheetData sheetId="8884">
        <row r="34">
          <cell r="A34" t="str">
            <v>Investments Govt Securities</v>
          </cell>
        </row>
      </sheetData>
      <sheetData sheetId="8885">
        <row r="34">
          <cell r="A34" t="str">
            <v>Investments Govt Securities</v>
          </cell>
        </row>
      </sheetData>
      <sheetData sheetId="8886">
        <row r="34">
          <cell r="A34" t="str">
            <v>Investments Govt Securities</v>
          </cell>
        </row>
      </sheetData>
      <sheetData sheetId="8887">
        <row r="34">
          <cell r="A34" t="str">
            <v>Investments Govt Securities</v>
          </cell>
        </row>
      </sheetData>
      <sheetData sheetId="8888">
        <row r="34">
          <cell r="A34" t="str">
            <v>Investments Govt Securities</v>
          </cell>
        </row>
      </sheetData>
      <sheetData sheetId="8889">
        <row r="34">
          <cell r="A34" t="str">
            <v>Investments Govt Securities</v>
          </cell>
        </row>
      </sheetData>
      <sheetData sheetId="8890">
        <row r="34">
          <cell r="A34" t="str">
            <v>Investments Govt Securities</v>
          </cell>
        </row>
      </sheetData>
      <sheetData sheetId="8891">
        <row r="34">
          <cell r="A34" t="str">
            <v>Investments Govt Securities</v>
          </cell>
        </row>
      </sheetData>
      <sheetData sheetId="8892">
        <row r="34">
          <cell r="A34" t="str">
            <v>Investments Govt Securities</v>
          </cell>
        </row>
      </sheetData>
      <sheetData sheetId="8893">
        <row r="34">
          <cell r="A34" t="str">
            <v>Investments Govt Securities</v>
          </cell>
        </row>
      </sheetData>
      <sheetData sheetId="8894">
        <row r="34">
          <cell r="A34" t="str">
            <v>Investments Govt Securities</v>
          </cell>
        </row>
      </sheetData>
      <sheetData sheetId="8895">
        <row r="34">
          <cell r="A34" t="str">
            <v>Investments Govt Securities</v>
          </cell>
        </row>
      </sheetData>
      <sheetData sheetId="8896">
        <row r="34">
          <cell r="A34" t="str">
            <v>Investments Govt Securities</v>
          </cell>
        </row>
      </sheetData>
      <sheetData sheetId="8897">
        <row r="34">
          <cell r="A34" t="str">
            <v>Investments Govt Securities</v>
          </cell>
        </row>
      </sheetData>
      <sheetData sheetId="8898">
        <row r="34">
          <cell r="A34" t="str">
            <v>Investments Govt Securities</v>
          </cell>
        </row>
      </sheetData>
      <sheetData sheetId="8899">
        <row r="34">
          <cell r="A34" t="str">
            <v>Investments Govt Securities</v>
          </cell>
        </row>
      </sheetData>
      <sheetData sheetId="8900">
        <row r="34">
          <cell r="A34" t="str">
            <v>Investments Govt Securities</v>
          </cell>
        </row>
      </sheetData>
      <sheetData sheetId="8901">
        <row r="34">
          <cell r="A34" t="str">
            <v>Investments Govt Securities</v>
          </cell>
        </row>
      </sheetData>
      <sheetData sheetId="8902">
        <row r="34">
          <cell r="A34" t="str">
            <v>Investments Govt Securities</v>
          </cell>
        </row>
      </sheetData>
      <sheetData sheetId="8903">
        <row r="34">
          <cell r="A34" t="str">
            <v>Investments Govt Securities</v>
          </cell>
        </row>
      </sheetData>
      <sheetData sheetId="8904">
        <row r="34">
          <cell r="A34" t="str">
            <v>Investments Govt Securities</v>
          </cell>
        </row>
      </sheetData>
      <sheetData sheetId="8905">
        <row r="34">
          <cell r="A34" t="str">
            <v>Investments Govt Securities</v>
          </cell>
        </row>
      </sheetData>
      <sheetData sheetId="8906">
        <row r="34">
          <cell r="A34" t="str">
            <v>Investments Govt Securities</v>
          </cell>
        </row>
      </sheetData>
      <sheetData sheetId="8907">
        <row r="34">
          <cell r="A34" t="str">
            <v>Investments Govt Securities</v>
          </cell>
        </row>
      </sheetData>
      <sheetData sheetId="8908">
        <row r="34">
          <cell r="A34" t="str">
            <v>Investments Govt Securities</v>
          </cell>
        </row>
      </sheetData>
      <sheetData sheetId="8909">
        <row r="34">
          <cell r="A34" t="str">
            <v>Investments Govt Securities</v>
          </cell>
        </row>
      </sheetData>
      <sheetData sheetId="8910">
        <row r="34">
          <cell r="A34" t="str">
            <v>Investments Govt Securities</v>
          </cell>
        </row>
      </sheetData>
      <sheetData sheetId="8911">
        <row r="34">
          <cell r="A34" t="str">
            <v>Investments Govt Securities</v>
          </cell>
        </row>
      </sheetData>
      <sheetData sheetId="8912">
        <row r="34">
          <cell r="A34" t="str">
            <v>Investments Govt Securities</v>
          </cell>
        </row>
      </sheetData>
      <sheetData sheetId="8913">
        <row r="34">
          <cell r="A34" t="str">
            <v>Investments Govt Securities</v>
          </cell>
        </row>
      </sheetData>
      <sheetData sheetId="8914">
        <row r="34">
          <cell r="A34" t="str">
            <v>Investments Govt Securities</v>
          </cell>
        </row>
      </sheetData>
      <sheetData sheetId="8915">
        <row r="34">
          <cell r="A34" t="str">
            <v>Investments Govt Securities</v>
          </cell>
        </row>
      </sheetData>
      <sheetData sheetId="8916">
        <row r="34">
          <cell r="A34" t="str">
            <v>Investments Govt Securities</v>
          </cell>
        </row>
      </sheetData>
      <sheetData sheetId="8917">
        <row r="34">
          <cell r="A34" t="str">
            <v>Investments Govt Securities</v>
          </cell>
        </row>
      </sheetData>
      <sheetData sheetId="8918">
        <row r="34">
          <cell r="A34" t="str">
            <v>Investments Govt Securities</v>
          </cell>
        </row>
      </sheetData>
      <sheetData sheetId="8919">
        <row r="34">
          <cell r="A34" t="str">
            <v>Investments Govt Securities</v>
          </cell>
        </row>
      </sheetData>
      <sheetData sheetId="8920">
        <row r="34">
          <cell r="A34" t="str">
            <v>Investments Govt Securities</v>
          </cell>
        </row>
      </sheetData>
      <sheetData sheetId="8921">
        <row r="34">
          <cell r="A34" t="str">
            <v>Investments Govt Securities</v>
          </cell>
        </row>
      </sheetData>
      <sheetData sheetId="8922">
        <row r="34">
          <cell r="A34" t="str">
            <v>Investments Govt Securities</v>
          </cell>
        </row>
      </sheetData>
      <sheetData sheetId="8923">
        <row r="34">
          <cell r="A34" t="str">
            <v>Investments Govt Securities</v>
          </cell>
        </row>
      </sheetData>
      <sheetData sheetId="8924">
        <row r="34">
          <cell r="A34" t="str">
            <v>Investments Govt Securities</v>
          </cell>
        </row>
      </sheetData>
      <sheetData sheetId="8925">
        <row r="34">
          <cell r="A34" t="str">
            <v>Investments Govt Securities</v>
          </cell>
        </row>
      </sheetData>
      <sheetData sheetId="8926">
        <row r="34">
          <cell r="A34" t="str">
            <v>Investments Govt Securities</v>
          </cell>
        </row>
      </sheetData>
      <sheetData sheetId="8927">
        <row r="34">
          <cell r="A34" t="str">
            <v>Investments Govt Securities</v>
          </cell>
        </row>
      </sheetData>
      <sheetData sheetId="8928">
        <row r="34">
          <cell r="A34" t="str">
            <v>Investments Govt Securities</v>
          </cell>
        </row>
      </sheetData>
      <sheetData sheetId="8929">
        <row r="34">
          <cell r="A34" t="str">
            <v>Investments Govt Securities</v>
          </cell>
        </row>
      </sheetData>
      <sheetData sheetId="8930">
        <row r="34">
          <cell r="A34" t="str">
            <v>Investments Govt Securities</v>
          </cell>
        </row>
      </sheetData>
      <sheetData sheetId="8931">
        <row r="34">
          <cell r="A34" t="str">
            <v>Investments Govt Securities</v>
          </cell>
        </row>
      </sheetData>
      <sheetData sheetId="8932">
        <row r="34">
          <cell r="A34" t="str">
            <v>Investments Govt Securities</v>
          </cell>
        </row>
      </sheetData>
      <sheetData sheetId="8933">
        <row r="34">
          <cell r="A34" t="str">
            <v>Investments Govt Securities</v>
          </cell>
        </row>
      </sheetData>
      <sheetData sheetId="8934">
        <row r="34">
          <cell r="A34" t="str">
            <v>Investments Govt Securities</v>
          </cell>
        </row>
      </sheetData>
      <sheetData sheetId="8935">
        <row r="34">
          <cell r="A34" t="str">
            <v>Investments Govt Securities</v>
          </cell>
        </row>
      </sheetData>
      <sheetData sheetId="8936">
        <row r="34">
          <cell r="A34" t="str">
            <v>Investments Govt Securities</v>
          </cell>
        </row>
      </sheetData>
      <sheetData sheetId="8937">
        <row r="34">
          <cell r="A34" t="str">
            <v>Investments Govt Securities</v>
          </cell>
        </row>
      </sheetData>
      <sheetData sheetId="8938">
        <row r="34">
          <cell r="A34" t="str">
            <v>Investments Govt Securities</v>
          </cell>
        </row>
      </sheetData>
      <sheetData sheetId="8939">
        <row r="34">
          <cell r="A34" t="str">
            <v>Investments Govt Securities</v>
          </cell>
        </row>
      </sheetData>
      <sheetData sheetId="8940">
        <row r="34">
          <cell r="A34" t="str">
            <v>Investments Govt Securities</v>
          </cell>
        </row>
      </sheetData>
      <sheetData sheetId="8941">
        <row r="34">
          <cell r="A34" t="str">
            <v>Investments Govt Securities</v>
          </cell>
        </row>
      </sheetData>
      <sheetData sheetId="8942">
        <row r="34">
          <cell r="A34" t="str">
            <v>Investments Govt Securities</v>
          </cell>
        </row>
      </sheetData>
      <sheetData sheetId="8943">
        <row r="34">
          <cell r="A34" t="str">
            <v>Investments Govt Securities</v>
          </cell>
        </row>
      </sheetData>
      <sheetData sheetId="8944">
        <row r="34">
          <cell r="A34" t="str">
            <v>Investments Govt Securities</v>
          </cell>
        </row>
      </sheetData>
      <sheetData sheetId="8945">
        <row r="34">
          <cell r="A34" t="str">
            <v>Investments Govt Securities</v>
          </cell>
        </row>
      </sheetData>
      <sheetData sheetId="8946">
        <row r="34">
          <cell r="A34" t="str">
            <v>Investments Govt Securities</v>
          </cell>
        </row>
      </sheetData>
      <sheetData sheetId="8947">
        <row r="34">
          <cell r="A34" t="str">
            <v>Investments Govt Securities</v>
          </cell>
        </row>
      </sheetData>
      <sheetData sheetId="8948">
        <row r="34">
          <cell r="A34" t="str">
            <v>Investments Govt Securities</v>
          </cell>
        </row>
      </sheetData>
      <sheetData sheetId="8949">
        <row r="34">
          <cell r="A34" t="str">
            <v>Investments Govt Securities</v>
          </cell>
        </row>
      </sheetData>
      <sheetData sheetId="8950">
        <row r="34">
          <cell r="A34" t="str">
            <v>Investments Govt Securities</v>
          </cell>
        </row>
      </sheetData>
      <sheetData sheetId="8951">
        <row r="34">
          <cell r="A34" t="str">
            <v>Investments Govt Securities</v>
          </cell>
        </row>
      </sheetData>
      <sheetData sheetId="8952">
        <row r="34">
          <cell r="A34" t="str">
            <v>Investments Govt Securities</v>
          </cell>
        </row>
      </sheetData>
      <sheetData sheetId="8953">
        <row r="34">
          <cell r="A34" t="str">
            <v>Investments Govt Securities</v>
          </cell>
        </row>
      </sheetData>
      <sheetData sheetId="8954">
        <row r="34">
          <cell r="A34" t="str">
            <v>Investments Govt Securities</v>
          </cell>
        </row>
      </sheetData>
      <sheetData sheetId="8955">
        <row r="34">
          <cell r="A34" t="str">
            <v>Investments Govt Securities</v>
          </cell>
        </row>
      </sheetData>
      <sheetData sheetId="8956">
        <row r="34">
          <cell r="A34" t="str">
            <v>Investments Govt Securities</v>
          </cell>
        </row>
      </sheetData>
      <sheetData sheetId="8957">
        <row r="34">
          <cell r="A34" t="str">
            <v>Investments Govt Securities</v>
          </cell>
        </row>
      </sheetData>
      <sheetData sheetId="8958">
        <row r="34">
          <cell r="A34" t="str">
            <v>Investments Govt Securities</v>
          </cell>
        </row>
      </sheetData>
      <sheetData sheetId="8959">
        <row r="34">
          <cell r="A34" t="str">
            <v>Investments Govt Securities</v>
          </cell>
        </row>
      </sheetData>
      <sheetData sheetId="8960">
        <row r="34">
          <cell r="A34" t="str">
            <v>Investments Govt Securities</v>
          </cell>
        </row>
      </sheetData>
      <sheetData sheetId="8961">
        <row r="34">
          <cell r="A34" t="str">
            <v>Investments Govt Securities</v>
          </cell>
        </row>
      </sheetData>
      <sheetData sheetId="8962">
        <row r="34">
          <cell r="A34" t="str">
            <v>Investments Govt Securities</v>
          </cell>
        </row>
      </sheetData>
      <sheetData sheetId="8963">
        <row r="34">
          <cell r="A34" t="str">
            <v>Investments Govt Securities</v>
          </cell>
        </row>
      </sheetData>
      <sheetData sheetId="8964">
        <row r="34">
          <cell r="A34" t="str">
            <v>Investments Govt Securities</v>
          </cell>
        </row>
      </sheetData>
      <sheetData sheetId="8965">
        <row r="34">
          <cell r="A34" t="str">
            <v>Investments Govt Securities</v>
          </cell>
        </row>
      </sheetData>
      <sheetData sheetId="8966">
        <row r="34">
          <cell r="A34" t="str">
            <v>Investments Govt Securities</v>
          </cell>
        </row>
      </sheetData>
      <sheetData sheetId="8967">
        <row r="34">
          <cell r="A34" t="str">
            <v>Investments Govt Securities</v>
          </cell>
        </row>
      </sheetData>
      <sheetData sheetId="8968">
        <row r="34">
          <cell r="A34" t="str">
            <v>Investments Govt Securities</v>
          </cell>
        </row>
      </sheetData>
      <sheetData sheetId="8969">
        <row r="34">
          <cell r="A34" t="str">
            <v>Investments Govt Securities</v>
          </cell>
        </row>
      </sheetData>
      <sheetData sheetId="8970">
        <row r="34">
          <cell r="A34" t="str">
            <v>Investments Govt Securities</v>
          </cell>
        </row>
      </sheetData>
      <sheetData sheetId="8971">
        <row r="34">
          <cell r="A34" t="str">
            <v>Investments Govt Securities</v>
          </cell>
        </row>
      </sheetData>
      <sheetData sheetId="8972">
        <row r="34">
          <cell r="A34" t="str">
            <v>Investments Govt Securities</v>
          </cell>
        </row>
      </sheetData>
      <sheetData sheetId="8973">
        <row r="34">
          <cell r="A34" t="str">
            <v>Investments Govt Securities</v>
          </cell>
        </row>
      </sheetData>
      <sheetData sheetId="8974">
        <row r="34">
          <cell r="A34" t="str">
            <v>Investments Govt Securities</v>
          </cell>
        </row>
      </sheetData>
      <sheetData sheetId="8975">
        <row r="34">
          <cell r="A34" t="str">
            <v>Investments Govt Securities</v>
          </cell>
        </row>
      </sheetData>
      <sheetData sheetId="8976">
        <row r="34">
          <cell r="A34" t="str">
            <v>Investments Govt Securities</v>
          </cell>
        </row>
      </sheetData>
      <sheetData sheetId="8977">
        <row r="34">
          <cell r="A34" t="str">
            <v>Investments Govt Securities</v>
          </cell>
        </row>
      </sheetData>
      <sheetData sheetId="8978">
        <row r="34">
          <cell r="A34" t="str">
            <v>Investments Govt Securities</v>
          </cell>
        </row>
      </sheetData>
      <sheetData sheetId="8979">
        <row r="34">
          <cell r="A34" t="str">
            <v>Investments Govt Securities</v>
          </cell>
        </row>
      </sheetData>
      <sheetData sheetId="8980">
        <row r="34">
          <cell r="A34" t="str">
            <v>Investments Govt Securities</v>
          </cell>
        </row>
      </sheetData>
      <sheetData sheetId="8981">
        <row r="34">
          <cell r="A34" t="str">
            <v>Investments Govt Securities</v>
          </cell>
        </row>
      </sheetData>
      <sheetData sheetId="8982">
        <row r="34">
          <cell r="A34" t="str">
            <v>Investments Govt Securities</v>
          </cell>
        </row>
      </sheetData>
      <sheetData sheetId="8983">
        <row r="34">
          <cell r="A34" t="str">
            <v>Investments Govt Securities</v>
          </cell>
        </row>
      </sheetData>
      <sheetData sheetId="8984">
        <row r="34">
          <cell r="A34" t="str">
            <v>Investments Govt Securities</v>
          </cell>
        </row>
      </sheetData>
      <sheetData sheetId="8985">
        <row r="34">
          <cell r="A34" t="str">
            <v>Investments Govt Securities</v>
          </cell>
        </row>
      </sheetData>
      <sheetData sheetId="8986">
        <row r="34">
          <cell r="A34" t="str">
            <v>Investments Govt Securities</v>
          </cell>
        </row>
      </sheetData>
      <sheetData sheetId="8987">
        <row r="34">
          <cell r="A34" t="str">
            <v>Investments Govt Securities</v>
          </cell>
        </row>
      </sheetData>
      <sheetData sheetId="8988">
        <row r="34">
          <cell r="A34" t="str">
            <v>Investments Govt Securities</v>
          </cell>
        </row>
      </sheetData>
      <sheetData sheetId="8989">
        <row r="34">
          <cell r="A34" t="str">
            <v>Investments Govt Securities</v>
          </cell>
        </row>
      </sheetData>
      <sheetData sheetId="8990">
        <row r="34">
          <cell r="A34" t="str">
            <v>Investments Govt Securities</v>
          </cell>
        </row>
      </sheetData>
      <sheetData sheetId="8991">
        <row r="34">
          <cell r="A34" t="str">
            <v>Investments Govt Securities</v>
          </cell>
        </row>
      </sheetData>
      <sheetData sheetId="8992">
        <row r="34">
          <cell r="A34" t="str">
            <v>Investments Govt Securities</v>
          </cell>
        </row>
      </sheetData>
      <sheetData sheetId="8993">
        <row r="34">
          <cell r="A34" t="str">
            <v>Investments Govt Securities</v>
          </cell>
        </row>
      </sheetData>
      <sheetData sheetId="8994">
        <row r="34">
          <cell r="A34" t="str">
            <v>Investments Govt Securities</v>
          </cell>
        </row>
      </sheetData>
      <sheetData sheetId="8995">
        <row r="34">
          <cell r="A34" t="str">
            <v>Investments Govt Securities</v>
          </cell>
        </row>
      </sheetData>
      <sheetData sheetId="8996">
        <row r="34">
          <cell r="A34" t="str">
            <v>Investments Govt Securities</v>
          </cell>
        </row>
      </sheetData>
      <sheetData sheetId="8997">
        <row r="34">
          <cell r="A34" t="str">
            <v>Investments Govt Securities</v>
          </cell>
        </row>
      </sheetData>
      <sheetData sheetId="8998">
        <row r="34">
          <cell r="A34" t="str">
            <v>Investments Govt Securities</v>
          </cell>
        </row>
      </sheetData>
      <sheetData sheetId="8999">
        <row r="34">
          <cell r="A34" t="str">
            <v>Investments Govt Securities</v>
          </cell>
        </row>
      </sheetData>
      <sheetData sheetId="9000">
        <row r="34">
          <cell r="A34" t="str">
            <v>Investments Govt Securities</v>
          </cell>
        </row>
      </sheetData>
      <sheetData sheetId="9001">
        <row r="34">
          <cell r="A34" t="str">
            <v>Investments Govt Securities</v>
          </cell>
        </row>
      </sheetData>
      <sheetData sheetId="9002">
        <row r="34">
          <cell r="A34" t="str">
            <v>Investments Govt Securities</v>
          </cell>
        </row>
      </sheetData>
      <sheetData sheetId="9003">
        <row r="34">
          <cell r="A34" t="str">
            <v>Investments Govt Securities</v>
          </cell>
        </row>
      </sheetData>
      <sheetData sheetId="9004">
        <row r="34">
          <cell r="A34" t="str">
            <v>Investments Govt Securities</v>
          </cell>
        </row>
      </sheetData>
      <sheetData sheetId="9005">
        <row r="34">
          <cell r="A34" t="str">
            <v>Investments Govt Securities</v>
          </cell>
        </row>
      </sheetData>
      <sheetData sheetId="9006">
        <row r="34">
          <cell r="A34" t="str">
            <v>Investments Govt Securities</v>
          </cell>
        </row>
      </sheetData>
      <sheetData sheetId="9007">
        <row r="34">
          <cell r="A34" t="str">
            <v>Investments Govt Securities</v>
          </cell>
        </row>
      </sheetData>
      <sheetData sheetId="9008">
        <row r="34">
          <cell r="A34" t="str">
            <v>Investments Govt Securities</v>
          </cell>
        </row>
      </sheetData>
      <sheetData sheetId="9009">
        <row r="34">
          <cell r="A34" t="str">
            <v>Investments Govt Securities</v>
          </cell>
        </row>
      </sheetData>
      <sheetData sheetId="9010">
        <row r="34">
          <cell r="A34" t="str">
            <v>Investments Govt Securities</v>
          </cell>
        </row>
      </sheetData>
      <sheetData sheetId="9011">
        <row r="34">
          <cell r="A34" t="str">
            <v>Investments Govt Securities</v>
          </cell>
        </row>
      </sheetData>
      <sheetData sheetId="9012">
        <row r="34">
          <cell r="A34" t="str">
            <v>Investments Govt Securities</v>
          </cell>
        </row>
      </sheetData>
      <sheetData sheetId="9013">
        <row r="34">
          <cell r="A34" t="str">
            <v>Investments Govt Securities</v>
          </cell>
        </row>
      </sheetData>
      <sheetData sheetId="9014">
        <row r="34">
          <cell r="A34" t="str">
            <v>Investments Govt Securities</v>
          </cell>
        </row>
      </sheetData>
      <sheetData sheetId="9015">
        <row r="34">
          <cell r="A34" t="str">
            <v>Investments Govt Securities</v>
          </cell>
        </row>
      </sheetData>
      <sheetData sheetId="9016">
        <row r="34">
          <cell r="A34" t="str">
            <v>Investments Govt Securities</v>
          </cell>
        </row>
      </sheetData>
      <sheetData sheetId="9017">
        <row r="34">
          <cell r="A34" t="str">
            <v>Investments Govt Securities</v>
          </cell>
        </row>
      </sheetData>
      <sheetData sheetId="9018">
        <row r="34">
          <cell r="A34" t="str">
            <v>Investments Govt Securities</v>
          </cell>
        </row>
      </sheetData>
      <sheetData sheetId="9019">
        <row r="34">
          <cell r="A34" t="str">
            <v>Investments Govt Securities</v>
          </cell>
        </row>
      </sheetData>
      <sheetData sheetId="9020">
        <row r="34">
          <cell r="A34" t="str">
            <v>Investments Govt Securities</v>
          </cell>
        </row>
      </sheetData>
      <sheetData sheetId="9021">
        <row r="34">
          <cell r="A34" t="str">
            <v>Investments Govt Securities</v>
          </cell>
        </row>
      </sheetData>
      <sheetData sheetId="9022">
        <row r="34">
          <cell r="A34" t="str">
            <v>Investments Govt Securities</v>
          </cell>
        </row>
      </sheetData>
      <sheetData sheetId="9023">
        <row r="34">
          <cell r="A34" t="str">
            <v>Investments Govt Securities</v>
          </cell>
        </row>
      </sheetData>
      <sheetData sheetId="9024">
        <row r="34">
          <cell r="A34" t="str">
            <v>Investments Govt Securities</v>
          </cell>
        </row>
      </sheetData>
      <sheetData sheetId="9025">
        <row r="34">
          <cell r="A34" t="str">
            <v>Investments Govt Securities</v>
          </cell>
        </row>
      </sheetData>
      <sheetData sheetId="9026">
        <row r="34">
          <cell r="A34" t="str">
            <v>Investments Govt Securities</v>
          </cell>
        </row>
      </sheetData>
      <sheetData sheetId="9027">
        <row r="34">
          <cell r="A34" t="str">
            <v>Investments Govt Securities</v>
          </cell>
        </row>
      </sheetData>
      <sheetData sheetId="9028">
        <row r="34">
          <cell r="A34" t="str">
            <v>Investments Govt Securities</v>
          </cell>
        </row>
      </sheetData>
      <sheetData sheetId="9029">
        <row r="34">
          <cell r="A34" t="str">
            <v>Investments Govt Securities</v>
          </cell>
        </row>
      </sheetData>
      <sheetData sheetId="9030">
        <row r="34">
          <cell r="A34" t="str">
            <v>Investments Govt Securities</v>
          </cell>
        </row>
      </sheetData>
      <sheetData sheetId="9031">
        <row r="34">
          <cell r="A34" t="str">
            <v>Investments Govt Securities</v>
          </cell>
        </row>
      </sheetData>
      <sheetData sheetId="9032">
        <row r="34">
          <cell r="A34" t="str">
            <v>Investments Govt Securities</v>
          </cell>
        </row>
      </sheetData>
      <sheetData sheetId="9033">
        <row r="34">
          <cell r="A34" t="str">
            <v>Investments Govt Securities</v>
          </cell>
        </row>
      </sheetData>
      <sheetData sheetId="9034">
        <row r="34">
          <cell r="A34" t="str">
            <v>Investments Govt Securities</v>
          </cell>
        </row>
      </sheetData>
      <sheetData sheetId="9035">
        <row r="34">
          <cell r="A34" t="str">
            <v>Investments Govt Securities</v>
          </cell>
        </row>
      </sheetData>
      <sheetData sheetId="9036">
        <row r="34">
          <cell r="A34" t="str">
            <v>Investments Govt Securities</v>
          </cell>
        </row>
      </sheetData>
      <sheetData sheetId="9037">
        <row r="34">
          <cell r="A34" t="str">
            <v>Investments Govt Securities</v>
          </cell>
        </row>
      </sheetData>
      <sheetData sheetId="9038">
        <row r="34">
          <cell r="A34" t="str">
            <v>Investments Govt Securities</v>
          </cell>
        </row>
      </sheetData>
      <sheetData sheetId="9039">
        <row r="34">
          <cell r="A34" t="str">
            <v>Investments Govt Securities</v>
          </cell>
        </row>
      </sheetData>
      <sheetData sheetId="9040">
        <row r="34">
          <cell r="A34" t="str">
            <v>Investments Govt Securities</v>
          </cell>
        </row>
      </sheetData>
      <sheetData sheetId="9041">
        <row r="34">
          <cell r="A34" t="str">
            <v>Investments Govt Securities</v>
          </cell>
        </row>
      </sheetData>
      <sheetData sheetId="9042">
        <row r="34">
          <cell r="A34" t="str">
            <v>Investments Govt Securities</v>
          </cell>
        </row>
      </sheetData>
      <sheetData sheetId="9043">
        <row r="34">
          <cell r="A34" t="str">
            <v>Investments Govt Securities</v>
          </cell>
        </row>
      </sheetData>
      <sheetData sheetId="9044">
        <row r="34">
          <cell r="A34" t="str">
            <v>Investments Govt Securities</v>
          </cell>
        </row>
      </sheetData>
      <sheetData sheetId="9045">
        <row r="34">
          <cell r="A34" t="str">
            <v>Investments Govt Securities</v>
          </cell>
        </row>
      </sheetData>
      <sheetData sheetId="9046">
        <row r="34">
          <cell r="A34" t="str">
            <v>Investments Govt Securities</v>
          </cell>
        </row>
      </sheetData>
      <sheetData sheetId="9047">
        <row r="34">
          <cell r="A34" t="str">
            <v>Investments Govt Securities</v>
          </cell>
        </row>
      </sheetData>
      <sheetData sheetId="9048">
        <row r="34">
          <cell r="A34" t="str">
            <v>Investments Govt Securities</v>
          </cell>
        </row>
      </sheetData>
      <sheetData sheetId="9049">
        <row r="34">
          <cell r="A34" t="str">
            <v>Investments Govt Securities</v>
          </cell>
        </row>
      </sheetData>
      <sheetData sheetId="9050">
        <row r="34">
          <cell r="A34" t="str">
            <v>Investments Govt Securities</v>
          </cell>
        </row>
      </sheetData>
      <sheetData sheetId="9051">
        <row r="34">
          <cell r="A34" t="str">
            <v>Investments Govt Securities</v>
          </cell>
        </row>
      </sheetData>
      <sheetData sheetId="9052">
        <row r="34">
          <cell r="A34" t="str">
            <v>Investments Govt Securities</v>
          </cell>
        </row>
      </sheetData>
      <sheetData sheetId="9053">
        <row r="34">
          <cell r="A34" t="str">
            <v>Investments Govt Securities</v>
          </cell>
        </row>
      </sheetData>
      <sheetData sheetId="9054">
        <row r="34">
          <cell r="A34" t="str">
            <v>Investments Govt Securities</v>
          </cell>
        </row>
      </sheetData>
      <sheetData sheetId="9055">
        <row r="34">
          <cell r="A34" t="str">
            <v>Investments Govt Securities</v>
          </cell>
        </row>
      </sheetData>
      <sheetData sheetId="9056">
        <row r="34">
          <cell r="A34" t="str">
            <v>Investments Govt Securities</v>
          </cell>
        </row>
      </sheetData>
      <sheetData sheetId="9057">
        <row r="34">
          <cell r="A34" t="str">
            <v>Investments Govt Securities</v>
          </cell>
        </row>
      </sheetData>
      <sheetData sheetId="9058">
        <row r="34">
          <cell r="A34" t="str">
            <v>Investments Govt Securities</v>
          </cell>
        </row>
      </sheetData>
      <sheetData sheetId="9059">
        <row r="34">
          <cell r="A34" t="str">
            <v>Investments Govt Securities</v>
          </cell>
        </row>
      </sheetData>
      <sheetData sheetId="9060">
        <row r="34">
          <cell r="A34" t="str">
            <v>Investments Govt Securities</v>
          </cell>
        </row>
      </sheetData>
      <sheetData sheetId="9061">
        <row r="34">
          <cell r="A34" t="str">
            <v>Investments Govt Securities</v>
          </cell>
        </row>
      </sheetData>
      <sheetData sheetId="9062">
        <row r="34">
          <cell r="A34" t="str">
            <v>Investments Govt Securities</v>
          </cell>
        </row>
      </sheetData>
      <sheetData sheetId="9063">
        <row r="34">
          <cell r="A34" t="str">
            <v>Investments Govt Securities</v>
          </cell>
        </row>
      </sheetData>
      <sheetData sheetId="9064">
        <row r="34">
          <cell r="A34" t="str">
            <v>Investments Govt Securities</v>
          </cell>
        </row>
      </sheetData>
      <sheetData sheetId="9065">
        <row r="34">
          <cell r="A34" t="str">
            <v>Investments Govt Securities</v>
          </cell>
        </row>
      </sheetData>
      <sheetData sheetId="9066">
        <row r="34">
          <cell r="A34" t="str">
            <v>Investments Govt Securities</v>
          </cell>
        </row>
      </sheetData>
      <sheetData sheetId="9067">
        <row r="34">
          <cell r="A34" t="str">
            <v>Investments Govt Securities</v>
          </cell>
        </row>
      </sheetData>
      <sheetData sheetId="9068">
        <row r="34">
          <cell r="A34" t="str">
            <v>Investments Govt Securities</v>
          </cell>
        </row>
      </sheetData>
      <sheetData sheetId="9069">
        <row r="34">
          <cell r="A34" t="str">
            <v>Investments Govt Securities</v>
          </cell>
        </row>
      </sheetData>
      <sheetData sheetId="9070">
        <row r="34">
          <cell r="A34" t="str">
            <v>Investments Govt Securities</v>
          </cell>
        </row>
      </sheetData>
      <sheetData sheetId="9071">
        <row r="34">
          <cell r="A34" t="str">
            <v>Investments Govt Securities</v>
          </cell>
        </row>
      </sheetData>
      <sheetData sheetId="9072">
        <row r="34">
          <cell r="A34" t="str">
            <v>Investments Govt Securities</v>
          </cell>
        </row>
      </sheetData>
      <sheetData sheetId="9073">
        <row r="34">
          <cell r="A34" t="str">
            <v>Investments Govt Securities</v>
          </cell>
        </row>
      </sheetData>
      <sheetData sheetId="9074">
        <row r="34">
          <cell r="A34" t="str">
            <v>Investments Govt Securities</v>
          </cell>
        </row>
      </sheetData>
      <sheetData sheetId="9075">
        <row r="34">
          <cell r="A34" t="str">
            <v>Investments Govt Securities</v>
          </cell>
        </row>
      </sheetData>
      <sheetData sheetId="9076">
        <row r="34">
          <cell r="A34" t="str">
            <v>Investments Govt Securities</v>
          </cell>
        </row>
      </sheetData>
      <sheetData sheetId="9077">
        <row r="34">
          <cell r="A34" t="str">
            <v>Investments Govt Securities</v>
          </cell>
        </row>
      </sheetData>
      <sheetData sheetId="9078">
        <row r="34">
          <cell r="A34" t="str">
            <v>Investments Govt Securities</v>
          </cell>
        </row>
      </sheetData>
      <sheetData sheetId="9079">
        <row r="34">
          <cell r="A34" t="str">
            <v>Investments Govt Securities</v>
          </cell>
        </row>
      </sheetData>
      <sheetData sheetId="9080">
        <row r="34">
          <cell r="A34" t="str">
            <v>Investments Govt Securities</v>
          </cell>
        </row>
      </sheetData>
      <sheetData sheetId="9081">
        <row r="34">
          <cell r="A34" t="str">
            <v>Investments Govt Securities</v>
          </cell>
        </row>
      </sheetData>
      <sheetData sheetId="9082">
        <row r="34">
          <cell r="A34" t="str">
            <v>Investments Govt Securities</v>
          </cell>
        </row>
      </sheetData>
      <sheetData sheetId="9083">
        <row r="34">
          <cell r="A34" t="str">
            <v>Investments Govt Securities</v>
          </cell>
        </row>
      </sheetData>
      <sheetData sheetId="9084">
        <row r="34">
          <cell r="A34" t="str">
            <v>Investments Govt Securities</v>
          </cell>
        </row>
      </sheetData>
      <sheetData sheetId="9085">
        <row r="34">
          <cell r="A34" t="str">
            <v>Investments Govt Securities</v>
          </cell>
        </row>
      </sheetData>
      <sheetData sheetId="9086">
        <row r="34">
          <cell r="A34" t="str">
            <v>Investments Govt Securities</v>
          </cell>
        </row>
      </sheetData>
      <sheetData sheetId="9087">
        <row r="34">
          <cell r="A34" t="str">
            <v>Investments Govt Securities</v>
          </cell>
        </row>
      </sheetData>
      <sheetData sheetId="9088">
        <row r="34">
          <cell r="A34" t="str">
            <v>Investments Govt Securities</v>
          </cell>
        </row>
      </sheetData>
      <sheetData sheetId="9089">
        <row r="34">
          <cell r="A34" t="str">
            <v>Investments Govt Securities</v>
          </cell>
        </row>
      </sheetData>
      <sheetData sheetId="9090">
        <row r="34">
          <cell r="A34" t="str">
            <v>Investments Govt Securities</v>
          </cell>
        </row>
      </sheetData>
      <sheetData sheetId="9091">
        <row r="34">
          <cell r="A34" t="str">
            <v>Investments Govt Securities</v>
          </cell>
        </row>
      </sheetData>
      <sheetData sheetId="9092">
        <row r="34">
          <cell r="A34" t="str">
            <v>Investments Govt Securities</v>
          </cell>
        </row>
      </sheetData>
      <sheetData sheetId="9093">
        <row r="34">
          <cell r="A34" t="str">
            <v>Investments Govt Securities</v>
          </cell>
        </row>
      </sheetData>
      <sheetData sheetId="9094">
        <row r="34">
          <cell r="A34" t="str">
            <v>Investments Govt Securities</v>
          </cell>
        </row>
      </sheetData>
      <sheetData sheetId="9095">
        <row r="34">
          <cell r="A34" t="str">
            <v>Investments Govt Securities</v>
          </cell>
        </row>
      </sheetData>
      <sheetData sheetId="9096">
        <row r="34">
          <cell r="A34" t="str">
            <v>Investments Govt Securities</v>
          </cell>
        </row>
      </sheetData>
      <sheetData sheetId="9097">
        <row r="34">
          <cell r="A34" t="str">
            <v>Investments Govt Securities</v>
          </cell>
        </row>
      </sheetData>
      <sheetData sheetId="9098">
        <row r="34">
          <cell r="A34" t="str">
            <v>Investments Govt Securities</v>
          </cell>
        </row>
      </sheetData>
      <sheetData sheetId="9099">
        <row r="34">
          <cell r="A34" t="str">
            <v>Investments Govt Securities</v>
          </cell>
        </row>
      </sheetData>
      <sheetData sheetId="9100">
        <row r="34">
          <cell r="A34" t="str">
            <v>Investments Govt Securities</v>
          </cell>
        </row>
      </sheetData>
      <sheetData sheetId="9101">
        <row r="34">
          <cell r="A34" t="str">
            <v>Investments Govt Securities</v>
          </cell>
        </row>
      </sheetData>
      <sheetData sheetId="9102">
        <row r="34">
          <cell r="A34" t="str">
            <v>Investments Govt Securities</v>
          </cell>
        </row>
      </sheetData>
      <sheetData sheetId="9103">
        <row r="34">
          <cell r="A34" t="str">
            <v>Investments Govt Securities</v>
          </cell>
        </row>
      </sheetData>
      <sheetData sheetId="9104">
        <row r="34">
          <cell r="A34" t="str">
            <v>Investments Govt Securities</v>
          </cell>
        </row>
      </sheetData>
      <sheetData sheetId="9105">
        <row r="34">
          <cell r="A34" t="str">
            <v>Investments Govt Securities</v>
          </cell>
        </row>
      </sheetData>
      <sheetData sheetId="9106">
        <row r="34">
          <cell r="A34" t="str">
            <v>Investments Govt Securities</v>
          </cell>
        </row>
      </sheetData>
      <sheetData sheetId="9107">
        <row r="34">
          <cell r="A34" t="str">
            <v>Investments Govt Securities</v>
          </cell>
        </row>
      </sheetData>
      <sheetData sheetId="9108">
        <row r="34">
          <cell r="A34" t="str">
            <v>Investments Govt Securities</v>
          </cell>
        </row>
      </sheetData>
      <sheetData sheetId="9109">
        <row r="34">
          <cell r="A34" t="str">
            <v>Investments Govt Securities</v>
          </cell>
        </row>
      </sheetData>
      <sheetData sheetId="9110">
        <row r="34">
          <cell r="A34" t="str">
            <v>Investments Govt Securities</v>
          </cell>
        </row>
      </sheetData>
      <sheetData sheetId="9111">
        <row r="34">
          <cell r="A34" t="str">
            <v>Investments Govt Securities</v>
          </cell>
        </row>
      </sheetData>
      <sheetData sheetId="9112">
        <row r="34">
          <cell r="A34" t="str">
            <v>Investments Govt Securities</v>
          </cell>
        </row>
      </sheetData>
      <sheetData sheetId="9113">
        <row r="34">
          <cell r="A34" t="str">
            <v>Investments Govt Securities</v>
          </cell>
        </row>
      </sheetData>
      <sheetData sheetId="9114">
        <row r="34">
          <cell r="A34" t="str">
            <v>Investments Govt Securities</v>
          </cell>
        </row>
      </sheetData>
      <sheetData sheetId="9115">
        <row r="34">
          <cell r="A34" t="str">
            <v>Investments Govt Securities</v>
          </cell>
        </row>
      </sheetData>
      <sheetData sheetId="9116">
        <row r="34">
          <cell r="A34" t="str">
            <v>Investments Govt Securities</v>
          </cell>
        </row>
      </sheetData>
      <sheetData sheetId="9117">
        <row r="34">
          <cell r="A34" t="str">
            <v>Investments Govt Securities</v>
          </cell>
        </row>
      </sheetData>
      <sheetData sheetId="9118">
        <row r="34">
          <cell r="A34" t="str">
            <v>Investments Govt Securities</v>
          </cell>
        </row>
      </sheetData>
      <sheetData sheetId="9119">
        <row r="34">
          <cell r="A34" t="str">
            <v>Investments Govt Securities</v>
          </cell>
        </row>
      </sheetData>
      <sheetData sheetId="9120">
        <row r="34">
          <cell r="A34" t="str">
            <v>Investments Govt Securities</v>
          </cell>
        </row>
      </sheetData>
      <sheetData sheetId="9121">
        <row r="34">
          <cell r="A34" t="str">
            <v>Investments Govt Securities</v>
          </cell>
        </row>
      </sheetData>
      <sheetData sheetId="9122">
        <row r="34">
          <cell r="A34" t="str">
            <v>Investments Govt Securities</v>
          </cell>
        </row>
      </sheetData>
      <sheetData sheetId="9123">
        <row r="34">
          <cell r="A34" t="str">
            <v>Investments Govt Securities</v>
          </cell>
        </row>
      </sheetData>
      <sheetData sheetId="9124">
        <row r="34">
          <cell r="A34" t="str">
            <v>Investments Govt Securities</v>
          </cell>
        </row>
      </sheetData>
      <sheetData sheetId="9125">
        <row r="34">
          <cell r="A34" t="str">
            <v>Investments Govt Securities</v>
          </cell>
        </row>
      </sheetData>
      <sheetData sheetId="9126">
        <row r="34">
          <cell r="A34" t="str">
            <v>Investments Govt Securities</v>
          </cell>
        </row>
      </sheetData>
      <sheetData sheetId="9127">
        <row r="34">
          <cell r="A34" t="str">
            <v>Investments Govt Securities</v>
          </cell>
        </row>
      </sheetData>
      <sheetData sheetId="9128">
        <row r="34">
          <cell r="A34" t="str">
            <v>Investments Govt Securities</v>
          </cell>
        </row>
      </sheetData>
      <sheetData sheetId="9129">
        <row r="34">
          <cell r="A34" t="str">
            <v>Investments Govt Securities</v>
          </cell>
        </row>
      </sheetData>
      <sheetData sheetId="9130">
        <row r="34">
          <cell r="A34" t="str">
            <v>Investments Govt Securities</v>
          </cell>
        </row>
      </sheetData>
      <sheetData sheetId="9131">
        <row r="34">
          <cell r="A34" t="str">
            <v>Investments Govt Securities</v>
          </cell>
        </row>
      </sheetData>
      <sheetData sheetId="9132">
        <row r="34">
          <cell r="A34" t="str">
            <v>Investments Govt Securities</v>
          </cell>
        </row>
      </sheetData>
      <sheetData sheetId="9133">
        <row r="34">
          <cell r="A34" t="str">
            <v>Investments Govt Securities</v>
          </cell>
        </row>
      </sheetData>
      <sheetData sheetId="9134">
        <row r="34">
          <cell r="A34" t="str">
            <v>Investments Govt Securities</v>
          </cell>
        </row>
      </sheetData>
      <sheetData sheetId="9135">
        <row r="34">
          <cell r="A34" t="str">
            <v>Investments Govt Securities</v>
          </cell>
        </row>
      </sheetData>
      <sheetData sheetId="9136">
        <row r="34">
          <cell r="A34" t="str">
            <v>Investments Govt Securities</v>
          </cell>
        </row>
      </sheetData>
      <sheetData sheetId="9137">
        <row r="34">
          <cell r="A34" t="str">
            <v>Investments Govt Securities</v>
          </cell>
        </row>
      </sheetData>
      <sheetData sheetId="9138">
        <row r="34">
          <cell r="A34" t="str">
            <v>Investments Govt Securities</v>
          </cell>
        </row>
      </sheetData>
      <sheetData sheetId="9139">
        <row r="34">
          <cell r="A34" t="str">
            <v>Investments Govt Securities</v>
          </cell>
        </row>
      </sheetData>
      <sheetData sheetId="9140">
        <row r="34">
          <cell r="A34" t="str">
            <v>Investments Govt Securities</v>
          </cell>
        </row>
      </sheetData>
      <sheetData sheetId="9141">
        <row r="34">
          <cell r="A34" t="str">
            <v>Investments Govt Securities</v>
          </cell>
        </row>
      </sheetData>
      <sheetData sheetId="9142">
        <row r="34">
          <cell r="A34" t="str">
            <v>Investments Govt Securities</v>
          </cell>
        </row>
      </sheetData>
      <sheetData sheetId="9143">
        <row r="34">
          <cell r="A34" t="str">
            <v>Investments Govt Securities</v>
          </cell>
        </row>
      </sheetData>
      <sheetData sheetId="9144">
        <row r="34">
          <cell r="A34" t="str">
            <v>Investments Govt Securities</v>
          </cell>
        </row>
      </sheetData>
      <sheetData sheetId="9145">
        <row r="34">
          <cell r="A34" t="str">
            <v>Investments Govt Securities</v>
          </cell>
        </row>
      </sheetData>
      <sheetData sheetId="9146">
        <row r="34">
          <cell r="A34" t="str">
            <v>Investments Govt Securities</v>
          </cell>
        </row>
      </sheetData>
      <sheetData sheetId="9147">
        <row r="34">
          <cell r="A34" t="str">
            <v>Investments Govt Securities</v>
          </cell>
        </row>
      </sheetData>
      <sheetData sheetId="9148">
        <row r="34">
          <cell r="A34" t="str">
            <v>Investments Govt Securities</v>
          </cell>
        </row>
      </sheetData>
      <sheetData sheetId="9149">
        <row r="34">
          <cell r="A34" t="str">
            <v>Investments Govt Securities</v>
          </cell>
        </row>
      </sheetData>
      <sheetData sheetId="9150">
        <row r="34">
          <cell r="A34" t="str">
            <v>Investments Govt Securities</v>
          </cell>
        </row>
      </sheetData>
      <sheetData sheetId="9151">
        <row r="34">
          <cell r="A34" t="str">
            <v>Investments Govt Securities</v>
          </cell>
        </row>
      </sheetData>
      <sheetData sheetId="9152">
        <row r="34">
          <cell r="A34" t="str">
            <v>Investments Govt Securities</v>
          </cell>
        </row>
      </sheetData>
      <sheetData sheetId="9153">
        <row r="34">
          <cell r="A34" t="str">
            <v>Investments Govt Securities</v>
          </cell>
        </row>
      </sheetData>
      <sheetData sheetId="9154">
        <row r="34">
          <cell r="A34" t="str">
            <v>Investments Govt Securities</v>
          </cell>
        </row>
      </sheetData>
      <sheetData sheetId="9155">
        <row r="34">
          <cell r="A34" t="str">
            <v>Investments Govt Securities</v>
          </cell>
        </row>
      </sheetData>
      <sheetData sheetId="9156">
        <row r="34">
          <cell r="A34" t="str">
            <v>Investments Govt Securities</v>
          </cell>
        </row>
      </sheetData>
      <sheetData sheetId="9157">
        <row r="34">
          <cell r="A34" t="str">
            <v>Investments Govt Securities</v>
          </cell>
        </row>
      </sheetData>
      <sheetData sheetId="9158">
        <row r="34">
          <cell r="A34" t="str">
            <v>Investments Govt Securities</v>
          </cell>
        </row>
      </sheetData>
      <sheetData sheetId="9159">
        <row r="34">
          <cell r="A34" t="str">
            <v>Investments Govt Securities</v>
          </cell>
        </row>
      </sheetData>
      <sheetData sheetId="9160">
        <row r="34">
          <cell r="A34" t="str">
            <v>Investments Govt Securities</v>
          </cell>
        </row>
      </sheetData>
      <sheetData sheetId="9161">
        <row r="34">
          <cell r="A34" t="str">
            <v>Investments Govt Securities</v>
          </cell>
        </row>
      </sheetData>
      <sheetData sheetId="9162">
        <row r="34">
          <cell r="A34" t="str">
            <v>Investments Govt Securities</v>
          </cell>
        </row>
      </sheetData>
      <sheetData sheetId="9163">
        <row r="34">
          <cell r="A34" t="str">
            <v>Investments Govt Securities</v>
          </cell>
        </row>
      </sheetData>
      <sheetData sheetId="9164">
        <row r="34">
          <cell r="A34" t="str">
            <v>Investments Govt Securities</v>
          </cell>
        </row>
      </sheetData>
      <sheetData sheetId="9165">
        <row r="34">
          <cell r="A34" t="str">
            <v>Investments Govt Securities</v>
          </cell>
        </row>
      </sheetData>
      <sheetData sheetId="9166">
        <row r="34">
          <cell r="A34" t="str">
            <v>Investments Govt Securities</v>
          </cell>
        </row>
      </sheetData>
      <sheetData sheetId="9167">
        <row r="34">
          <cell r="A34" t="str">
            <v>Investments Govt Securities</v>
          </cell>
        </row>
      </sheetData>
      <sheetData sheetId="9168">
        <row r="34">
          <cell r="A34" t="str">
            <v>Investments Govt Securities</v>
          </cell>
        </row>
      </sheetData>
      <sheetData sheetId="9169">
        <row r="34">
          <cell r="A34" t="str">
            <v>Investments Govt Securities</v>
          </cell>
        </row>
      </sheetData>
      <sheetData sheetId="9170">
        <row r="34">
          <cell r="A34" t="str">
            <v>Investments Govt Securities</v>
          </cell>
        </row>
      </sheetData>
      <sheetData sheetId="9171">
        <row r="34">
          <cell r="A34" t="str">
            <v>Investments Govt Securities</v>
          </cell>
        </row>
      </sheetData>
      <sheetData sheetId="9172">
        <row r="34">
          <cell r="A34" t="str">
            <v>Investments Govt Securities</v>
          </cell>
        </row>
      </sheetData>
      <sheetData sheetId="9173">
        <row r="34">
          <cell r="A34" t="str">
            <v>Investments Govt Securities</v>
          </cell>
        </row>
      </sheetData>
      <sheetData sheetId="9174">
        <row r="34">
          <cell r="A34" t="str">
            <v>Investments Govt Securities</v>
          </cell>
        </row>
      </sheetData>
      <sheetData sheetId="9175">
        <row r="34">
          <cell r="A34" t="str">
            <v>Investments Govt Securities</v>
          </cell>
        </row>
      </sheetData>
      <sheetData sheetId="9176">
        <row r="34">
          <cell r="A34" t="str">
            <v>Investments Govt Securities</v>
          </cell>
        </row>
      </sheetData>
      <sheetData sheetId="9177">
        <row r="34">
          <cell r="A34" t="str">
            <v>Investments Govt Securities</v>
          </cell>
        </row>
      </sheetData>
      <sheetData sheetId="9178">
        <row r="34">
          <cell r="A34" t="str">
            <v>Investments Govt Securities</v>
          </cell>
        </row>
      </sheetData>
      <sheetData sheetId="9179">
        <row r="34">
          <cell r="A34" t="str">
            <v>Investments Govt Securities</v>
          </cell>
        </row>
      </sheetData>
      <sheetData sheetId="9180">
        <row r="34">
          <cell r="A34" t="str">
            <v>Investments Govt Securities</v>
          </cell>
        </row>
      </sheetData>
      <sheetData sheetId="9181">
        <row r="34">
          <cell r="A34" t="str">
            <v>Investments Govt Securities</v>
          </cell>
        </row>
      </sheetData>
      <sheetData sheetId="9182">
        <row r="34">
          <cell r="A34" t="str">
            <v>Investments Govt Securities</v>
          </cell>
        </row>
      </sheetData>
      <sheetData sheetId="9183">
        <row r="34">
          <cell r="A34" t="str">
            <v>Investments Govt Securities</v>
          </cell>
        </row>
      </sheetData>
      <sheetData sheetId="9184">
        <row r="34">
          <cell r="A34" t="str">
            <v>Investments Govt Securities</v>
          </cell>
        </row>
      </sheetData>
      <sheetData sheetId="9185">
        <row r="34">
          <cell r="A34" t="str">
            <v>Investments Govt Securities</v>
          </cell>
        </row>
      </sheetData>
      <sheetData sheetId="9186">
        <row r="34">
          <cell r="A34" t="str">
            <v>Investments Govt Securities</v>
          </cell>
        </row>
      </sheetData>
      <sheetData sheetId="9187">
        <row r="34">
          <cell r="A34" t="str">
            <v>Investments Govt Securities</v>
          </cell>
        </row>
      </sheetData>
      <sheetData sheetId="9188">
        <row r="34">
          <cell r="A34" t="str">
            <v>Investments Govt Securities</v>
          </cell>
        </row>
      </sheetData>
      <sheetData sheetId="9189">
        <row r="34">
          <cell r="A34" t="str">
            <v>Investments Govt Securities</v>
          </cell>
        </row>
      </sheetData>
      <sheetData sheetId="9190">
        <row r="34">
          <cell r="A34" t="str">
            <v>Investments Govt Securities</v>
          </cell>
        </row>
      </sheetData>
      <sheetData sheetId="9191">
        <row r="34">
          <cell r="A34" t="str">
            <v>Investments Govt Securities</v>
          </cell>
        </row>
      </sheetData>
      <sheetData sheetId="9192">
        <row r="34">
          <cell r="A34" t="str">
            <v>Investments Govt Securities</v>
          </cell>
        </row>
      </sheetData>
      <sheetData sheetId="9193">
        <row r="34">
          <cell r="A34" t="str">
            <v>Investments Govt Securities</v>
          </cell>
        </row>
      </sheetData>
      <sheetData sheetId="9194">
        <row r="34">
          <cell r="A34" t="str">
            <v>Investments Govt Securities</v>
          </cell>
        </row>
      </sheetData>
      <sheetData sheetId="9195">
        <row r="34">
          <cell r="A34" t="str">
            <v>Investments Govt Securities</v>
          </cell>
        </row>
      </sheetData>
      <sheetData sheetId="9196">
        <row r="34">
          <cell r="A34" t="str">
            <v>Investments Govt Securities</v>
          </cell>
        </row>
      </sheetData>
      <sheetData sheetId="9197">
        <row r="34">
          <cell r="A34" t="str">
            <v>Investments Govt Securities</v>
          </cell>
        </row>
      </sheetData>
      <sheetData sheetId="9198">
        <row r="34">
          <cell r="A34" t="str">
            <v>Investments Govt Securities</v>
          </cell>
        </row>
      </sheetData>
      <sheetData sheetId="9199">
        <row r="34">
          <cell r="A34" t="str">
            <v>Investments Govt Securities</v>
          </cell>
        </row>
      </sheetData>
      <sheetData sheetId="9200">
        <row r="34">
          <cell r="A34" t="str">
            <v>Investments Govt Securities</v>
          </cell>
        </row>
      </sheetData>
      <sheetData sheetId="9201">
        <row r="34">
          <cell r="A34" t="str">
            <v>Investments Govt Securities</v>
          </cell>
        </row>
      </sheetData>
      <sheetData sheetId="9202">
        <row r="34">
          <cell r="A34" t="str">
            <v>Investments Govt Securities</v>
          </cell>
        </row>
      </sheetData>
      <sheetData sheetId="9203">
        <row r="34">
          <cell r="A34" t="str">
            <v>Investments Govt Securities</v>
          </cell>
        </row>
      </sheetData>
      <sheetData sheetId="9204">
        <row r="34">
          <cell r="A34" t="str">
            <v>Investments Govt Securities</v>
          </cell>
        </row>
      </sheetData>
      <sheetData sheetId="9205">
        <row r="34">
          <cell r="A34" t="str">
            <v>Investments Govt Securities</v>
          </cell>
        </row>
      </sheetData>
      <sheetData sheetId="9206">
        <row r="34">
          <cell r="A34" t="str">
            <v>Investments Govt Securities</v>
          </cell>
        </row>
      </sheetData>
      <sheetData sheetId="9207">
        <row r="34">
          <cell r="A34" t="str">
            <v>Investments Govt Securities</v>
          </cell>
        </row>
      </sheetData>
      <sheetData sheetId="9208">
        <row r="34">
          <cell r="A34" t="str">
            <v>Investments Govt Securities</v>
          </cell>
        </row>
      </sheetData>
      <sheetData sheetId="9209">
        <row r="34">
          <cell r="A34" t="str">
            <v>Investments Govt Securities</v>
          </cell>
        </row>
      </sheetData>
      <sheetData sheetId="9210">
        <row r="34">
          <cell r="A34" t="str">
            <v>Investments Govt Securities</v>
          </cell>
        </row>
      </sheetData>
      <sheetData sheetId="9211">
        <row r="34">
          <cell r="A34" t="str">
            <v>Investments Govt Securities</v>
          </cell>
        </row>
      </sheetData>
      <sheetData sheetId="9212">
        <row r="34">
          <cell r="A34" t="str">
            <v>Investments Govt Securities</v>
          </cell>
        </row>
      </sheetData>
      <sheetData sheetId="9213">
        <row r="34">
          <cell r="A34" t="str">
            <v>Investments Govt Securities</v>
          </cell>
        </row>
      </sheetData>
      <sheetData sheetId="9214">
        <row r="34">
          <cell r="A34" t="str">
            <v>Investments Govt Securities</v>
          </cell>
        </row>
      </sheetData>
      <sheetData sheetId="9215">
        <row r="34">
          <cell r="A34" t="str">
            <v>Investments Govt Securities</v>
          </cell>
        </row>
      </sheetData>
      <sheetData sheetId="9216">
        <row r="34">
          <cell r="A34" t="str">
            <v>Investments Govt Securities</v>
          </cell>
        </row>
      </sheetData>
      <sheetData sheetId="9217">
        <row r="34">
          <cell r="A34" t="str">
            <v>Investments Govt Securities</v>
          </cell>
        </row>
      </sheetData>
      <sheetData sheetId="9218">
        <row r="34">
          <cell r="A34" t="str">
            <v>Investments Govt Securities</v>
          </cell>
        </row>
      </sheetData>
      <sheetData sheetId="9219">
        <row r="34">
          <cell r="A34" t="str">
            <v>Investments Govt Securities</v>
          </cell>
        </row>
      </sheetData>
      <sheetData sheetId="9220">
        <row r="34">
          <cell r="A34" t="str">
            <v>Investments Govt Securities</v>
          </cell>
        </row>
      </sheetData>
      <sheetData sheetId="9221">
        <row r="34">
          <cell r="A34" t="str">
            <v>Investments Govt Securities</v>
          </cell>
        </row>
      </sheetData>
      <sheetData sheetId="9222">
        <row r="34">
          <cell r="A34" t="str">
            <v>Investments Govt Securities</v>
          </cell>
        </row>
      </sheetData>
      <sheetData sheetId="9223">
        <row r="34">
          <cell r="A34" t="str">
            <v>Investments Govt Securities</v>
          </cell>
        </row>
      </sheetData>
      <sheetData sheetId="9224">
        <row r="34">
          <cell r="A34" t="str">
            <v>Investments Govt Securities</v>
          </cell>
        </row>
      </sheetData>
      <sheetData sheetId="9225">
        <row r="34">
          <cell r="A34" t="str">
            <v>Investments Govt Securities</v>
          </cell>
        </row>
      </sheetData>
      <sheetData sheetId="9226">
        <row r="34">
          <cell r="A34" t="str">
            <v>Investments Govt Securities</v>
          </cell>
        </row>
      </sheetData>
      <sheetData sheetId="9227">
        <row r="34">
          <cell r="A34" t="str">
            <v>Investments Govt Securities</v>
          </cell>
        </row>
      </sheetData>
      <sheetData sheetId="9228">
        <row r="34">
          <cell r="A34" t="str">
            <v>Investments Govt Securities</v>
          </cell>
        </row>
      </sheetData>
      <sheetData sheetId="9229">
        <row r="34">
          <cell r="A34" t="str">
            <v>Investments Govt Securities</v>
          </cell>
        </row>
      </sheetData>
      <sheetData sheetId="9230">
        <row r="34">
          <cell r="A34" t="str">
            <v>Investments Govt Securities</v>
          </cell>
        </row>
      </sheetData>
      <sheetData sheetId="9231">
        <row r="34">
          <cell r="A34" t="str">
            <v>Investments Govt Securities</v>
          </cell>
        </row>
      </sheetData>
      <sheetData sheetId="9232">
        <row r="34">
          <cell r="A34" t="str">
            <v>Investments Govt Securities</v>
          </cell>
        </row>
      </sheetData>
      <sheetData sheetId="9233">
        <row r="34">
          <cell r="A34" t="str">
            <v>Investments Govt Securities</v>
          </cell>
        </row>
      </sheetData>
      <sheetData sheetId="9234">
        <row r="34">
          <cell r="A34" t="str">
            <v>Investments Govt Securities</v>
          </cell>
        </row>
      </sheetData>
      <sheetData sheetId="9235">
        <row r="34">
          <cell r="A34" t="str">
            <v>Investments Govt Securities</v>
          </cell>
        </row>
      </sheetData>
      <sheetData sheetId="9236">
        <row r="34">
          <cell r="A34" t="str">
            <v>Investments Govt Securities</v>
          </cell>
        </row>
      </sheetData>
      <sheetData sheetId="9237">
        <row r="34">
          <cell r="A34" t="str">
            <v>Investments Govt Securities</v>
          </cell>
        </row>
      </sheetData>
      <sheetData sheetId="9238">
        <row r="34">
          <cell r="A34" t="str">
            <v>Investments Govt Securities</v>
          </cell>
        </row>
      </sheetData>
      <sheetData sheetId="9239">
        <row r="34">
          <cell r="A34" t="str">
            <v>Investments Govt Securities</v>
          </cell>
        </row>
      </sheetData>
      <sheetData sheetId="9240">
        <row r="34">
          <cell r="A34" t="str">
            <v>Investments Govt Securities</v>
          </cell>
        </row>
      </sheetData>
      <sheetData sheetId="9241">
        <row r="34">
          <cell r="A34" t="str">
            <v>Investments Govt Securities</v>
          </cell>
        </row>
      </sheetData>
      <sheetData sheetId="9242">
        <row r="34">
          <cell r="A34" t="str">
            <v>Investments Govt Securities</v>
          </cell>
        </row>
      </sheetData>
      <sheetData sheetId="9243">
        <row r="34">
          <cell r="A34" t="str">
            <v>Investments Govt Securities</v>
          </cell>
        </row>
      </sheetData>
      <sheetData sheetId="9244">
        <row r="34">
          <cell r="A34" t="str">
            <v>Investments Govt Securities</v>
          </cell>
        </row>
      </sheetData>
      <sheetData sheetId="9245">
        <row r="34">
          <cell r="A34" t="str">
            <v>Investments Govt Securities</v>
          </cell>
        </row>
      </sheetData>
      <sheetData sheetId="9246">
        <row r="34">
          <cell r="A34" t="str">
            <v>Investments Govt Securities</v>
          </cell>
        </row>
      </sheetData>
      <sheetData sheetId="9247">
        <row r="34">
          <cell r="A34" t="str">
            <v>Investments Govt Securities</v>
          </cell>
        </row>
      </sheetData>
      <sheetData sheetId="9248">
        <row r="34">
          <cell r="A34" t="str">
            <v>Investments Govt Securities</v>
          </cell>
        </row>
      </sheetData>
      <sheetData sheetId="9249">
        <row r="34">
          <cell r="A34" t="str">
            <v>Investments Govt Securities</v>
          </cell>
        </row>
      </sheetData>
      <sheetData sheetId="9250">
        <row r="34">
          <cell r="A34" t="str">
            <v>Investments Govt Securities</v>
          </cell>
        </row>
      </sheetData>
      <sheetData sheetId="9251">
        <row r="34">
          <cell r="A34" t="str">
            <v>Investments Govt Securities</v>
          </cell>
        </row>
      </sheetData>
      <sheetData sheetId="9252">
        <row r="34">
          <cell r="A34" t="str">
            <v>Investments Govt Securities</v>
          </cell>
        </row>
      </sheetData>
      <sheetData sheetId="9253">
        <row r="34">
          <cell r="A34" t="str">
            <v>Investments Govt Securities</v>
          </cell>
        </row>
      </sheetData>
      <sheetData sheetId="9254">
        <row r="34">
          <cell r="A34" t="str">
            <v>Investments Govt Securities</v>
          </cell>
        </row>
      </sheetData>
      <sheetData sheetId="9255">
        <row r="34">
          <cell r="A34" t="str">
            <v>Investments Govt Securities</v>
          </cell>
        </row>
      </sheetData>
      <sheetData sheetId="9256">
        <row r="34">
          <cell r="A34" t="str">
            <v>Investments Govt Securities</v>
          </cell>
        </row>
      </sheetData>
      <sheetData sheetId="9257">
        <row r="34">
          <cell r="A34" t="str">
            <v>Investments Govt Securities</v>
          </cell>
        </row>
      </sheetData>
      <sheetData sheetId="9258">
        <row r="34">
          <cell r="A34" t="str">
            <v>Investments Govt Securities</v>
          </cell>
        </row>
      </sheetData>
      <sheetData sheetId="9259">
        <row r="34">
          <cell r="A34" t="str">
            <v>Investments Govt Securities</v>
          </cell>
        </row>
      </sheetData>
      <sheetData sheetId="9260">
        <row r="34">
          <cell r="A34" t="str">
            <v>Investments Govt Securities</v>
          </cell>
        </row>
      </sheetData>
      <sheetData sheetId="9261">
        <row r="34">
          <cell r="A34" t="str">
            <v>Investments Govt Securities</v>
          </cell>
        </row>
      </sheetData>
      <sheetData sheetId="9262">
        <row r="34">
          <cell r="A34" t="str">
            <v>Investments Govt Securities</v>
          </cell>
        </row>
      </sheetData>
      <sheetData sheetId="9263">
        <row r="34">
          <cell r="A34" t="str">
            <v>Investments Govt Securities</v>
          </cell>
        </row>
      </sheetData>
      <sheetData sheetId="9264">
        <row r="34">
          <cell r="A34" t="str">
            <v>Investments Govt Securities</v>
          </cell>
        </row>
      </sheetData>
      <sheetData sheetId="9265">
        <row r="34">
          <cell r="A34" t="str">
            <v>Investments Govt Securities</v>
          </cell>
        </row>
      </sheetData>
      <sheetData sheetId="9266">
        <row r="34">
          <cell r="A34" t="str">
            <v>Investments Govt Securities</v>
          </cell>
        </row>
      </sheetData>
      <sheetData sheetId="9267">
        <row r="34">
          <cell r="A34" t="str">
            <v>Investments Govt Securities</v>
          </cell>
        </row>
      </sheetData>
      <sheetData sheetId="9268">
        <row r="34">
          <cell r="A34" t="str">
            <v>Investments Govt Securities</v>
          </cell>
        </row>
      </sheetData>
      <sheetData sheetId="9269">
        <row r="34">
          <cell r="A34" t="str">
            <v>Investments Govt Securities</v>
          </cell>
        </row>
      </sheetData>
      <sheetData sheetId="9270">
        <row r="34">
          <cell r="A34" t="str">
            <v>Investments Govt Securities</v>
          </cell>
        </row>
      </sheetData>
      <sheetData sheetId="9271">
        <row r="34">
          <cell r="A34" t="str">
            <v>Investments Govt Securities</v>
          </cell>
        </row>
      </sheetData>
      <sheetData sheetId="9272">
        <row r="34">
          <cell r="A34" t="str">
            <v>Investments Govt Securities</v>
          </cell>
        </row>
      </sheetData>
      <sheetData sheetId="9273">
        <row r="34">
          <cell r="A34" t="str">
            <v>Investments Govt Securities</v>
          </cell>
        </row>
      </sheetData>
      <sheetData sheetId="9274">
        <row r="34">
          <cell r="A34" t="str">
            <v>Investments Govt Securities</v>
          </cell>
        </row>
      </sheetData>
      <sheetData sheetId="9275">
        <row r="34">
          <cell r="A34" t="str">
            <v>Investments Govt Securities</v>
          </cell>
        </row>
      </sheetData>
      <sheetData sheetId="9276">
        <row r="34">
          <cell r="A34" t="str">
            <v>Investments Govt Securities</v>
          </cell>
        </row>
      </sheetData>
      <sheetData sheetId="9277">
        <row r="34">
          <cell r="A34" t="str">
            <v>Investments Govt Securities</v>
          </cell>
        </row>
      </sheetData>
      <sheetData sheetId="9278">
        <row r="34">
          <cell r="A34" t="str">
            <v>Investments Govt Securities</v>
          </cell>
        </row>
      </sheetData>
      <sheetData sheetId="9279">
        <row r="34">
          <cell r="A34" t="str">
            <v>Investments Govt Securities</v>
          </cell>
        </row>
      </sheetData>
      <sheetData sheetId="9280">
        <row r="34">
          <cell r="A34" t="str">
            <v>Investments Govt Securities</v>
          </cell>
        </row>
      </sheetData>
      <sheetData sheetId="9281">
        <row r="34">
          <cell r="A34" t="str">
            <v>Investments Govt Securities</v>
          </cell>
        </row>
      </sheetData>
      <sheetData sheetId="9282">
        <row r="34">
          <cell r="A34" t="str">
            <v>Investments Govt Securities</v>
          </cell>
        </row>
      </sheetData>
      <sheetData sheetId="9283">
        <row r="34">
          <cell r="A34" t="str">
            <v>Investments Govt Securities</v>
          </cell>
        </row>
      </sheetData>
      <sheetData sheetId="9284">
        <row r="34">
          <cell r="A34" t="str">
            <v>Investments Govt Securities</v>
          </cell>
        </row>
      </sheetData>
      <sheetData sheetId="9285">
        <row r="34">
          <cell r="A34" t="str">
            <v>Investments Govt Securities</v>
          </cell>
        </row>
      </sheetData>
      <sheetData sheetId="9286">
        <row r="34">
          <cell r="A34" t="str">
            <v>Investments Govt Securities</v>
          </cell>
        </row>
      </sheetData>
      <sheetData sheetId="9287">
        <row r="34">
          <cell r="A34" t="str">
            <v>Investments Govt Securities</v>
          </cell>
        </row>
      </sheetData>
      <sheetData sheetId="9288">
        <row r="34">
          <cell r="A34" t="str">
            <v>Investments Govt Securities</v>
          </cell>
        </row>
      </sheetData>
      <sheetData sheetId="9289">
        <row r="34">
          <cell r="A34" t="str">
            <v>Investments Govt Securities</v>
          </cell>
        </row>
      </sheetData>
      <sheetData sheetId="9290">
        <row r="34">
          <cell r="A34" t="str">
            <v>Investments Govt Securities</v>
          </cell>
        </row>
      </sheetData>
      <sheetData sheetId="9291">
        <row r="34">
          <cell r="A34" t="str">
            <v>Investments Govt Securities</v>
          </cell>
        </row>
      </sheetData>
      <sheetData sheetId="9292">
        <row r="34">
          <cell r="A34" t="str">
            <v>Investments Govt Securities</v>
          </cell>
        </row>
      </sheetData>
      <sheetData sheetId="9293">
        <row r="34">
          <cell r="A34" t="str">
            <v>Investments Govt Securities</v>
          </cell>
        </row>
      </sheetData>
      <sheetData sheetId="9294">
        <row r="34">
          <cell r="A34" t="str">
            <v>Investments Govt Securities</v>
          </cell>
        </row>
      </sheetData>
      <sheetData sheetId="9295">
        <row r="34">
          <cell r="A34" t="str">
            <v>Investments Govt Securities</v>
          </cell>
        </row>
      </sheetData>
      <sheetData sheetId="9296">
        <row r="34">
          <cell r="A34" t="str">
            <v>Investments Govt Securities</v>
          </cell>
        </row>
      </sheetData>
      <sheetData sheetId="9297">
        <row r="34">
          <cell r="A34" t="str">
            <v>Investments Govt Securities</v>
          </cell>
        </row>
      </sheetData>
      <sheetData sheetId="9298">
        <row r="34">
          <cell r="A34" t="str">
            <v>Investments Govt Securities</v>
          </cell>
        </row>
      </sheetData>
      <sheetData sheetId="9299">
        <row r="34">
          <cell r="A34" t="str">
            <v>Investments Govt Securities</v>
          </cell>
        </row>
      </sheetData>
      <sheetData sheetId="9300">
        <row r="34">
          <cell r="A34" t="str">
            <v>Investments Govt Securities</v>
          </cell>
        </row>
      </sheetData>
      <sheetData sheetId="9301">
        <row r="34">
          <cell r="A34" t="str">
            <v>Investments Govt Securities</v>
          </cell>
        </row>
      </sheetData>
      <sheetData sheetId="9302">
        <row r="34">
          <cell r="A34" t="str">
            <v>Investments Govt Securities</v>
          </cell>
        </row>
      </sheetData>
      <sheetData sheetId="9303">
        <row r="34">
          <cell r="A34" t="str">
            <v>Investments Govt Securities</v>
          </cell>
        </row>
      </sheetData>
      <sheetData sheetId="9304">
        <row r="34">
          <cell r="A34" t="str">
            <v>Investments Govt Securities</v>
          </cell>
        </row>
      </sheetData>
      <sheetData sheetId="9305">
        <row r="34">
          <cell r="A34" t="str">
            <v>Investments Govt Securities</v>
          </cell>
        </row>
      </sheetData>
      <sheetData sheetId="9306">
        <row r="34">
          <cell r="A34" t="str">
            <v>Investments Govt Securities</v>
          </cell>
        </row>
      </sheetData>
      <sheetData sheetId="9307">
        <row r="34">
          <cell r="A34" t="str">
            <v>Investments Govt Securities</v>
          </cell>
        </row>
      </sheetData>
      <sheetData sheetId="9308">
        <row r="34">
          <cell r="A34" t="str">
            <v>Investments Govt Securities</v>
          </cell>
        </row>
      </sheetData>
      <sheetData sheetId="9309">
        <row r="34">
          <cell r="A34" t="str">
            <v>Investments Govt Securities</v>
          </cell>
        </row>
      </sheetData>
      <sheetData sheetId="9310">
        <row r="34">
          <cell r="A34" t="str">
            <v>Investments Govt Securities</v>
          </cell>
        </row>
      </sheetData>
      <sheetData sheetId="9311">
        <row r="34">
          <cell r="A34" t="str">
            <v>Investments Govt Securities</v>
          </cell>
        </row>
      </sheetData>
      <sheetData sheetId="9312">
        <row r="34">
          <cell r="A34" t="str">
            <v>Investments Govt Securities</v>
          </cell>
        </row>
      </sheetData>
      <sheetData sheetId="9313">
        <row r="34">
          <cell r="A34" t="str">
            <v>Investments Govt Securities</v>
          </cell>
        </row>
      </sheetData>
      <sheetData sheetId="9314">
        <row r="34">
          <cell r="A34" t="str">
            <v>Investments Govt Securities</v>
          </cell>
        </row>
      </sheetData>
      <sheetData sheetId="9315">
        <row r="34">
          <cell r="A34" t="str">
            <v>Investments Govt Securities</v>
          </cell>
        </row>
      </sheetData>
      <sheetData sheetId="9316">
        <row r="34">
          <cell r="A34" t="str">
            <v>Investments Govt Securities</v>
          </cell>
        </row>
      </sheetData>
      <sheetData sheetId="9317">
        <row r="34">
          <cell r="A34" t="str">
            <v>Investments Govt Securities</v>
          </cell>
        </row>
      </sheetData>
      <sheetData sheetId="9318">
        <row r="34">
          <cell r="A34" t="str">
            <v>Investments Govt Securities</v>
          </cell>
        </row>
      </sheetData>
      <sheetData sheetId="9319">
        <row r="34">
          <cell r="A34" t="str">
            <v>Investments Govt Securities</v>
          </cell>
        </row>
      </sheetData>
      <sheetData sheetId="9320">
        <row r="34">
          <cell r="A34" t="str">
            <v>Investments Govt Securities</v>
          </cell>
        </row>
      </sheetData>
      <sheetData sheetId="9321">
        <row r="34">
          <cell r="A34" t="str">
            <v>Investments Govt Securities</v>
          </cell>
        </row>
      </sheetData>
      <sheetData sheetId="9322">
        <row r="34">
          <cell r="A34" t="str">
            <v>Investments Govt Securities</v>
          </cell>
        </row>
      </sheetData>
      <sheetData sheetId="9323">
        <row r="34">
          <cell r="A34" t="str">
            <v>Investments Govt Securities</v>
          </cell>
        </row>
      </sheetData>
      <sheetData sheetId="9324">
        <row r="34">
          <cell r="A34" t="str">
            <v>Investments Govt Securities</v>
          </cell>
        </row>
      </sheetData>
      <sheetData sheetId="9325">
        <row r="34">
          <cell r="A34" t="str">
            <v>Investments Govt Securities</v>
          </cell>
        </row>
      </sheetData>
      <sheetData sheetId="9326">
        <row r="34">
          <cell r="A34" t="str">
            <v>Investments Govt Securities</v>
          </cell>
        </row>
      </sheetData>
      <sheetData sheetId="9327">
        <row r="34">
          <cell r="A34" t="str">
            <v>Investments Govt Securities</v>
          </cell>
        </row>
      </sheetData>
      <sheetData sheetId="9328">
        <row r="34">
          <cell r="A34" t="str">
            <v>Investments Govt Securities</v>
          </cell>
        </row>
      </sheetData>
      <sheetData sheetId="9329">
        <row r="34">
          <cell r="A34" t="str">
            <v>Investments Govt Securities</v>
          </cell>
        </row>
      </sheetData>
      <sheetData sheetId="9330">
        <row r="34">
          <cell r="A34" t="str">
            <v>Investments Govt Securities</v>
          </cell>
        </row>
      </sheetData>
      <sheetData sheetId="9331">
        <row r="34">
          <cell r="A34" t="str">
            <v>Investments Govt Securities</v>
          </cell>
        </row>
      </sheetData>
      <sheetData sheetId="9332">
        <row r="34">
          <cell r="A34" t="str">
            <v>Investments Govt Securities</v>
          </cell>
        </row>
      </sheetData>
      <sheetData sheetId="9333">
        <row r="34">
          <cell r="A34" t="str">
            <v>Investments Govt Securities</v>
          </cell>
        </row>
      </sheetData>
      <sheetData sheetId="9334">
        <row r="34">
          <cell r="A34" t="str">
            <v>Investments Govt Securities</v>
          </cell>
        </row>
      </sheetData>
      <sheetData sheetId="9335">
        <row r="34">
          <cell r="A34" t="str">
            <v>Investments Govt Securities</v>
          </cell>
        </row>
      </sheetData>
      <sheetData sheetId="9336">
        <row r="34">
          <cell r="A34" t="str">
            <v>Investments Govt Securities</v>
          </cell>
        </row>
      </sheetData>
      <sheetData sheetId="9337">
        <row r="34">
          <cell r="A34" t="str">
            <v>Investments Govt Securities</v>
          </cell>
        </row>
      </sheetData>
      <sheetData sheetId="9338">
        <row r="34">
          <cell r="A34" t="str">
            <v>Investments Govt Securities</v>
          </cell>
        </row>
      </sheetData>
      <sheetData sheetId="9339">
        <row r="34">
          <cell r="A34" t="str">
            <v>Investments Govt Securities</v>
          </cell>
        </row>
      </sheetData>
      <sheetData sheetId="9340">
        <row r="34">
          <cell r="A34" t="str">
            <v>Investments Govt Securities</v>
          </cell>
        </row>
      </sheetData>
      <sheetData sheetId="9341">
        <row r="34">
          <cell r="A34" t="str">
            <v>Investments Govt Securities</v>
          </cell>
        </row>
      </sheetData>
      <sheetData sheetId="9342">
        <row r="34">
          <cell r="A34" t="str">
            <v>Investments Govt Securities</v>
          </cell>
        </row>
      </sheetData>
      <sheetData sheetId="9343">
        <row r="34">
          <cell r="A34" t="str">
            <v>Investments Govt Securities</v>
          </cell>
        </row>
      </sheetData>
      <sheetData sheetId="9344">
        <row r="34">
          <cell r="A34" t="str">
            <v>Investments Govt Securities</v>
          </cell>
        </row>
      </sheetData>
      <sheetData sheetId="9345">
        <row r="34">
          <cell r="A34" t="str">
            <v>Investments Govt Securities</v>
          </cell>
        </row>
      </sheetData>
      <sheetData sheetId="9346">
        <row r="34">
          <cell r="A34" t="str">
            <v>Investments Govt Securities</v>
          </cell>
        </row>
      </sheetData>
      <sheetData sheetId="9347">
        <row r="34">
          <cell r="A34" t="str">
            <v>Investments Govt Securities</v>
          </cell>
        </row>
      </sheetData>
      <sheetData sheetId="9348">
        <row r="34">
          <cell r="A34" t="str">
            <v>Investments Govt Securities</v>
          </cell>
        </row>
      </sheetData>
      <sheetData sheetId="9349">
        <row r="34">
          <cell r="A34" t="str">
            <v>Investments Govt Securities</v>
          </cell>
        </row>
      </sheetData>
      <sheetData sheetId="9350">
        <row r="34">
          <cell r="A34" t="str">
            <v>Investments Govt Securities</v>
          </cell>
        </row>
      </sheetData>
      <sheetData sheetId="9351">
        <row r="34">
          <cell r="A34" t="str">
            <v>Investments Govt Securities</v>
          </cell>
        </row>
      </sheetData>
      <sheetData sheetId="9352">
        <row r="34">
          <cell r="A34" t="str">
            <v>Investments Govt Securities</v>
          </cell>
        </row>
      </sheetData>
      <sheetData sheetId="9353">
        <row r="34">
          <cell r="A34" t="str">
            <v>Investments Govt Securities</v>
          </cell>
        </row>
      </sheetData>
      <sheetData sheetId="9354">
        <row r="34">
          <cell r="A34" t="str">
            <v>Investments Govt Securities</v>
          </cell>
        </row>
      </sheetData>
      <sheetData sheetId="9355">
        <row r="34">
          <cell r="A34" t="str">
            <v>Investments Govt Securities</v>
          </cell>
        </row>
      </sheetData>
      <sheetData sheetId="9356">
        <row r="34">
          <cell r="A34" t="str">
            <v>Investments Govt Securities</v>
          </cell>
        </row>
      </sheetData>
      <sheetData sheetId="9357">
        <row r="34">
          <cell r="A34" t="str">
            <v>Investments Govt Securities</v>
          </cell>
        </row>
      </sheetData>
      <sheetData sheetId="9358">
        <row r="34">
          <cell r="A34" t="str">
            <v>Investments Govt Securities</v>
          </cell>
        </row>
      </sheetData>
      <sheetData sheetId="9359">
        <row r="34">
          <cell r="A34" t="str">
            <v>Investments Govt Securities</v>
          </cell>
        </row>
      </sheetData>
      <sheetData sheetId="9360">
        <row r="34">
          <cell r="A34" t="str">
            <v>Investments Govt Securities</v>
          </cell>
        </row>
      </sheetData>
      <sheetData sheetId="9361">
        <row r="34">
          <cell r="A34" t="str">
            <v>Investments Govt Securities</v>
          </cell>
        </row>
      </sheetData>
      <sheetData sheetId="9362">
        <row r="34">
          <cell r="A34" t="str">
            <v>Investments Govt Securities</v>
          </cell>
        </row>
      </sheetData>
      <sheetData sheetId="9363">
        <row r="34">
          <cell r="A34" t="str">
            <v>Investments Govt Securities</v>
          </cell>
        </row>
      </sheetData>
      <sheetData sheetId="9364">
        <row r="34">
          <cell r="A34" t="str">
            <v>Investments Govt Securities</v>
          </cell>
        </row>
      </sheetData>
      <sheetData sheetId="9365">
        <row r="34">
          <cell r="A34" t="str">
            <v>Investments Govt Securities</v>
          </cell>
        </row>
      </sheetData>
      <sheetData sheetId="9366">
        <row r="34">
          <cell r="A34" t="str">
            <v>Investments Govt Securities</v>
          </cell>
        </row>
      </sheetData>
      <sheetData sheetId="9367">
        <row r="34">
          <cell r="A34" t="str">
            <v>Investments Govt Securities</v>
          </cell>
        </row>
      </sheetData>
      <sheetData sheetId="9368">
        <row r="34">
          <cell r="A34" t="str">
            <v>Investments Govt Securities</v>
          </cell>
        </row>
      </sheetData>
      <sheetData sheetId="9369">
        <row r="34">
          <cell r="A34" t="str">
            <v>Investments Govt Securities</v>
          </cell>
        </row>
      </sheetData>
      <sheetData sheetId="9370">
        <row r="34">
          <cell r="A34" t="str">
            <v>Investments Govt Securities</v>
          </cell>
        </row>
      </sheetData>
      <sheetData sheetId="9371">
        <row r="34">
          <cell r="A34" t="str">
            <v>Investments Govt Securities</v>
          </cell>
        </row>
      </sheetData>
      <sheetData sheetId="9372">
        <row r="34">
          <cell r="A34" t="str">
            <v>Investments Govt Securities</v>
          </cell>
        </row>
      </sheetData>
      <sheetData sheetId="9373">
        <row r="34">
          <cell r="A34" t="str">
            <v>Investments Govt Securities</v>
          </cell>
        </row>
      </sheetData>
      <sheetData sheetId="9374">
        <row r="34">
          <cell r="A34" t="str">
            <v>Investments Govt Securities</v>
          </cell>
        </row>
      </sheetData>
      <sheetData sheetId="9375">
        <row r="34">
          <cell r="A34" t="str">
            <v>Investments Govt Securities</v>
          </cell>
        </row>
      </sheetData>
      <sheetData sheetId="9376">
        <row r="34">
          <cell r="A34" t="str">
            <v>Investments Govt Securities</v>
          </cell>
        </row>
      </sheetData>
      <sheetData sheetId="9377">
        <row r="34">
          <cell r="A34" t="str">
            <v>Investments Govt Securities</v>
          </cell>
        </row>
      </sheetData>
      <sheetData sheetId="9378">
        <row r="34">
          <cell r="A34" t="str">
            <v>Investments Govt Securities</v>
          </cell>
        </row>
      </sheetData>
      <sheetData sheetId="9379">
        <row r="34">
          <cell r="A34" t="str">
            <v>Investments Govt Securities</v>
          </cell>
        </row>
      </sheetData>
      <sheetData sheetId="9380">
        <row r="34">
          <cell r="A34" t="str">
            <v>Investments Govt Securities</v>
          </cell>
        </row>
      </sheetData>
      <sheetData sheetId="9381">
        <row r="34">
          <cell r="A34" t="str">
            <v>Investments Govt Securities</v>
          </cell>
        </row>
      </sheetData>
      <sheetData sheetId="9382">
        <row r="34">
          <cell r="A34" t="str">
            <v>Investments Govt Securities</v>
          </cell>
        </row>
      </sheetData>
      <sheetData sheetId="9383">
        <row r="34">
          <cell r="A34" t="str">
            <v>Investments Govt Securities</v>
          </cell>
        </row>
      </sheetData>
      <sheetData sheetId="9384">
        <row r="34">
          <cell r="A34" t="str">
            <v>Investments Govt Securities</v>
          </cell>
        </row>
      </sheetData>
      <sheetData sheetId="9385">
        <row r="34">
          <cell r="A34" t="str">
            <v>Investments Govt Securities</v>
          </cell>
        </row>
      </sheetData>
      <sheetData sheetId="9386">
        <row r="34">
          <cell r="A34" t="str">
            <v>Investments Govt Securities</v>
          </cell>
        </row>
      </sheetData>
      <sheetData sheetId="9387">
        <row r="34">
          <cell r="A34" t="str">
            <v>Investments Govt Securities</v>
          </cell>
        </row>
      </sheetData>
      <sheetData sheetId="9388">
        <row r="34">
          <cell r="A34" t="str">
            <v>Investments Govt Securities</v>
          </cell>
        </row>
      </sheetData>
      <sheetData sheetId="9389">
        <row r="34">
          <cell r="A34" t="str">
            <v>Investments Govt Securities</v>
          </cell>
        </row>
      </sheetData>
      <sheetData sheetId="9390">
        <row r="34">
          <cell r="A34" t="str">
            <v>Investments Govt Securities</v>
          </cell>
        </row>
      </sheetData>
      <sheetData sheetId="9391">
        <row r="34">
          <cell r="A34" t="str">
            <v>Investments Govt Securities</v>
          </cell>
        </row>
      </sheetData>
      <sheetData sheetId="9392">
        <row r="34">
          <cell r="A34" t="str">
            <v>Investments Govt Securities</v>
          </cell>
        </row>
      </sheetData>
      <sheetData sheetId="9393">
        <row r="34">
          <cell r="A34" t="str">
            <v>Investments Govt Securities</v>
          </cell>
        </row>
      </sheetData>
      <sheetData sheetId="9394">
        <row r="34">
          <cell r="A34" t="str">
            <v>Investments Govt Securities</v>
          </cell>
        </row>
      </sheetData>
      <sheetData sheetId="9395">
        <row r="34">
          <cell r="A34" t="str">
            <v>Investments Govt Securities</v>
          </cell>
        </row>
      </sheetData>
      <sheetData sheetId="9396">
        <row r="34">
          <cell r="A34" t="str">
            <v>Investments Govt Securities</v>
          </cell>
        </row>
      </sheetData>
      <sheetData sheetId="9397">
        <row r="34">
          <cell r="A34" t="str">
            <v>Investments Govt Securities</v>
          </cell>
        </row>
      </sheetData>
      <sheetData sheetId="9398">
        <row r="34">
          <cell r="A34" t="str">
            <v>Investments Govt Securities</v>
          </cell>
        </row>
      </sheetData>
      <sheetData sheetId="9399">
        <row r="34">
          <cell r="A34" t="str">
            <v>Investments Govt Securities</v>
          </cell>
        </row>
      </sheetData>
      <sheetData sheetId="9400">
        <row r="34">
          <cell r="A34" t="str">
            <v>Investments Govt Securities</v>
          </cell>
        </row>
      </sheetData>
      <sheetData sheetId="9401">
        <row r="34">
          <cell r="A34" t="str">
            <v>Investments Govt Securities</v>
          </cell>
        </row>
      </sheetData>
      <sheetData sheetId="9402">
        <row r="34">
          <cell r="A34" t="str">
            <v>Investments Govt Securities</v>
          </cell>
        </row>
      </sheetData>
      <sheetData sheetId="9403">
        <row r="34">
          <cell r="A34" t="str">
            <v>Investments Govt Securities</v>
          </cell>
        </row>
      </sheetData>
      <sheetData sheetId="9404">
        <row r="34">
          <cell r="A34" t="str">
            <v>Investments Govt Securities</v>
          </cell>
        </row>
      </sheetData>
      <sheetData sheetId="9405">
        <row r="34">
          <cell r="A34" t="str">
            <v>Investments Govt Securities</v>
          </cell>
        </row>
      </sheetData>
      <sheetData sheetId="9406">
        <row r="34">
          <cell r="A34" t="str">
            <v>Investments Govt Securities</v>
          </cell>
        </row>
      </sheetData>
      <sheetData sheetId="9407">
        <row r="34">
          <cell r="A34" t="str">
            <v>Investments Govt Securities</v>
          </cell>
        </row>
      </sheetData>
      <sheetData sheetId="9408">
        <row r="34">
          <cell r="A34" t="str">
            <v>Investments Govt Securities</v>
          </cell>
        </row>
      </sheetData>
      <sheetData sheetId="9409">
        <row r="34">
          <cell r="A34" t="str">
            <v>Investments Govt Securities</v>
          </cell>
        </row>
      </sheetData>
      <sheetData sheetId="9410">
        <row r="34">
          <cell r="A34" t="str">
            <v>Investments Govt Securities</v>
          </cell>
        </row>
      </sheetData>
      <sheetData sheetId="9411">
        <row r="34">
          <cell r="A34" t="str">
            <v>Investments Govt Securities</v>
          </cell>
        </row>
      </sheetData>
      <sheetData sheetId="9412">
        <row r="34">
          <cell r="A34" t="str">
            <v>Investments Govt Securities</v>
          </cell>
        </row>
      </sheetData>
      <sheetData sheetId="9413">
        <row r="34">
          <cell r="A34" t="str">
            <v>Investments Govt Securities</v>
          </cell>
        </row>
      </sheetData>
      <sheetData sheetId="9414">
        <row r="34">
          <cell r="A34" t="str">
            <v>Investments Govt Securities</v>
          </cell>
        </row>
      </sheetData>
      <sheetData sheetId="9415">
        <row r="34">
          <cell r="A34" t="str">
            <v>Investments Govt Securities</v>
          </cell>
        </row>
      </sheetData>
      <sheetData sheetId="9416">
        <row r="34">
          <cell r="A34" t="str">
            <v>Investments Govt Securities</v>
          </cell>
        </row>
      </sheetData>
      <sheetData sheetId="9417">
        <row r="34">
          <cell r="A34" t="str">
            <v>Investments Govt Securities</v>
          </cell>
        </row>
      </sheetData>
      <sheetData sheetId="9418">
        <row r="34">
          <cell r="A34" t="str">
            <v>Investments Govt Securities</v>
          </cell>
        </row>
      </sheetData>
      <sheetData sheetId="9419">
        <row r="34">
          <cell r="A34" t="str">
            <v>Investments Govt Securities</v>
          </cell>
        </row>
      </sheetData>
      <sheetData sheetId="9420">
        <row r="34">
          <cell r="A34" t="str">
            <v>Investments Govt Securities</v>
          </cell>
        </row>
      </sheetData>
      <sheetData sheetId="9421">
        <row r="34">
          <cell r="A34" t="str">
            <v>Investments Govt Securities</v>
          </cell>
        </row>
      </sheetData>
      <sheetData sheetId="9422">
        <row r="34">
          <cell r="A34" t="str">
            <v>Investments Govt Securities</v>
          </cell>
        </row>
      </sheetData>
      <sheetData sheetId="9423">
        <row r="34">
          <cell r="A34" t="str">
            <v>Investments Govt Securities</v>
          </cell>
        </row>
      </sheetData>
      <sheetData sheetId="9424">
        <row r="34">
          <cell r="A34" t="str">
            <v>Investments Govt Securities</v>
          </cell>
        </row>
      </sheetData>
      <sheetData sheetId="9425">
        <row r="34">
          <cell r="A34" t="str">
            <v>Investments Govt Securities</v>
          </cell>
        </row>
      </sheetData>
      <sheetData sheetId="9426">
        <row r="34">
          <cell r="A34" t="str">
            <v>Investments Govt Securities</v>
          </cell>
        </row>
      </sheetData>
      <sheetData sheetId="9427">
        <row r="34">
          <cell r="A34" t="str">
            <v>Investments Govt Securities</v>
          </cell>
        </row>
      </sheetData>
      <sheetData sheetId="9428">
        <row r="34">
          <cell r="A34" t="str">
            <v>Investments Govt Securities</v>
          </cell>
        </row>
      </sheetData>
      <sheetData sheetId="9429">
        <row r="34">
          <cell r="A34" t="str">
            <v>Investments Govt Securities</v>
          </cell>
        </row>
      </sheetData>
      <sheetData sheetId="9430">
        <row r="34">
          <cell r="A34" t="str">
            <v>Investments Govt Securities</v>
          </cell>
        </row>
      </sheetData>
      <sheetData sheetId="9431">
        <row r="34">
          <cell r="A34" t="str">
            <v>Investments Govt Securities</v>
          </cell>
        </row>
      </sheetData>
      <sheetData sheetId="9432">
        <row r="34">
          <cell r="A34" t="str">
            <v>Investments Govt Securities</v>
          </cell>
        </row>
      </sheetData>
      <sheetData sheetId="9433">
        <row r="34">
          <cell r="A34" t="str">
            <v>Investments Govt Securities</v>
          </cell>
        </row>
      </sheetData>
      <sheetData sheetId="9434">
        <row r="34">
          <cell r="A34" t="str">
            <v>Investments Govt Securities</v>
          </cell>
        </row>
      </sheetData>
      <sheetData sheetId="9435">
        <row r="34">
          <cell r="A34" t="str">
            <v>Investments Govt Securities</v>
          </cell>
        </row>
      </sheetData>
      <sheetData sheetId="9436">
        <row r="34">
          <cell r="A34" t="str">
            <v>Investments Govt Securities</v>
          </cell>
        </row>
      </sheetData>
      <sheetData sheetId="9437">
        <row r="34">
          <cell r="A34" t="str">
            <v>Investments Govt Securities</v>
          </cell>
        </row>
      </sheetData>
      <sheetData sheetId="9438">
        <row r="34">
          <cell r="A34" t="str">
            <v>Investments Govt Securities</v>
          </cell>
        </row>
      </sheetData>
      <sheetData sheetId="9439">
        <row r="34">
          <cell r="A34" t="str">
            <v>Investments Govt Securities</v>
          </cell>
        </row>
      </sheetData>
      <sheetData sheetId="9440">
        <row r="34">
          <cell r="A34" t="str">
            <v>Investments Govt Securities</v>
          </cell>
        </row>
      </sheetData>
      <sheetData sheetId="9441">
        <row r="34">
          <cell r="A34" t="str">
            <v>Investments Govt Securities</v>
          </cell>
        </row>
      </sheetData>
      <sheetData sheetId="9442">
        <row r="34">
          <cell r="A34" t="str">
            <v>Investments Govt Securities</v>
          </cell>
        </row>
      </sheetData>
      <sheetData sheetId="9443">
        <row r="34">
          <cell r="A34" t="str">
            <v>Investments Govt Securities</v>
          </cell>
        </row>
      </sheetData>
      <sheetData sheetId="9444">
        <row r="34">
          <cell r="A34" t="str">
            <v>Investments Govt Securities</v>
          </cell>
        </row>
      </sheetData>
      <sheetData sheetId="9445">
        <row r="34">
          <cell r="A34" t="str">
            <v>Investments Govt Securities</v>
          </cell>
        </row>
      </sheetData>
      <sheetData sheetId="9446">
        <row r="34">
          <cell r="A34" t="str">
            <v>Investments Govt Securities</v>
          </cell>
        </row>
      </sheetData>
      <sheetData sheetId="9447">
        <row r="34">
          <cell r="A34" t="str">
            <v>Investments Govt Securities</v>
          </cell>
        </row>
      </sheetData>
      <sheetData sheetId="9448">
        <row r="34">
          <cell r="A34" t="str">
            <v>Investments Govt Securities</v>
          </cell>
        </row>
      </sheetData>
      <sheetData sheetId="9449">
        <row r="34">
          <cell r="A34" t="str">
            <v>Investments Govt Securities</v>
          </cell>
        </row>
      </sheetData>
      <sheetData sheetId="9450">
        <row r="34">
          <cell r="A34" t="str">
            <v>Investments Govt Securities</v>
          </cell>
        </row>
      </sheetData>
      <sheetData sheetId="9451">
        <row r="34">
          <cell r="A34" t="str">
            <v>Investments Govt Securities</v>
          </cell>
        </row>
      </sheetData>
      <sheetData sheetId="9452">
        <row r="34">
          <cell r="A34" t="str">
            <v>Investments Govt Securities</v>
          </cell>
        </row>
      </sheetData>
      <sheetData sheetId="9453">
        <row r="34">
          <cell r="A34" t="str">
            <v>Investments Govt Securities</v>
          </cell>
        </row>
      </sheetData>
      <sheetData sheetId="9454">
        <row r="34">
          <cell r="A34" t="str">
            <v>Investments Govt Securities</v>
          </cell>
        </row>
      </sheetData>
      <sheetData sheetId="9455">
        <row r="34">
          <cell r="A34" t="str">
            <v>Investments Govt Securities</v>
          </cell>
        </row>
      </sheetData>
      <sheetData sheetId="9456">
        <row r="34">
          <cell r="A34" t="str">
            <v>Investments Govt Securities</v>
          </cell>
        </row>
      </sheetData>
      <sheetData sheetId="9457">
        <row r="34">
          <cell r="A34" t="str">
            <v>Investments Govt Securities</v>
          </cell>
        </row>
      </sheetData>
      <sheetData sheetId="9458">
        <row r="34">
          <cell r="A34" t="str">
            <v>Investments Govt Securities</v>
          </cell>
        </row>
      </sheetData>
      <sheetData sheetId="9459">
        <row r="34">
          <cell r="A34" t="str">
            <v>Investments Govt Securities</v>
          </cell>
        </row>
      </sheetData>
      <sheetData sheetId="9460">
        <row r="34">
          <cell r="A34" t="str">
            <v>Investments Govt Securities</v>
          </cell>
        </row>
      </sheetData>
      <sheetData sheetId="9461">
        <row r="34">
          <cell r="A34" t="str">
            <v>Investments Govt Securities</v>
          </cell>
        </row>
      </sheetData>
      <sheetData sheetId="9462">
        <row r="34">
          <cell r="A34" t="str">
            <v>Investments Govt Securities</v>
          </cell>
        </row>
      </sheetData>
      <sheetData sheetId="9463">
        <row r="34">
          <cell r="A34" t="str">
            <v>Investments Govt Securities</v>
          </cell>
        </row>
      </sheetData>
      <sheetData sheetId="9464">
        <row r="34">
          <cell r="A34" t="str">
            <v>Investments Govt Securities</v>
          </cell>
        </row>
      </sheetData>
      <sheetData sheetId="9465">
        <row r="34">
          <cell r="A34" t="str">
            <v>Investments Govt Securities</v>
          </cell>
        </row>
      </sheetData>
      <sheetData sheetId="9466">
        <row r="34">
          <cell r="A34" t="str">
            <v>Investments Govt Securities</v>
          </cell>
        </row>
      </sheetData>
      <sheetData sheetId="9467">
        <row r="34">
          <cell r="A34" t="str">
            <v>Investments Govt Securities</v>
          </cell>
        </row>
      </sheetData>
      <sheetData sheetId="9468">
        <row r="34">
          <cell r="A34" t="str">
            <v>Investments Govt Securities</v>
          </cell>
        </row>
      </sheetData>
      <sheetData sheetId="9469">
        <row r="34">
          <cell r="A34" t="str">
            <v>Investments Govt Securities</v>
          </cell>
        </row>
      </sheetData>
      <sheetData sheetId="9470">
        <row r="34">
          <cell r="A34" t="str">
            <v>Investments Govt Securities</v>
          </cell>
        </row>
      </sheetData>
      <sheetData sheetId="9471">
        <row r="34">
          <cell r="A34" t="str">
            <v>Investments Govt Securities</v>
          </cell>
        </row>
      </sheetData>
      <sheetData sheetId="9472">
        <row r="34">
          <cell r="A34" t="str">
            <v>Investments Govt Securities</v>
          </cell>
        </row>
      </sheetData>
      <sheetData sheetId="9473">
        <row r="34">
          <cell r="A34" t="str">
            <v>Investments Govt Securities</v>
          </cell>
        </row>
      </sheetData>
      <sheetData sheetId="9474">
        <row r="34">
          <cell r="A34" t="str">
            <v>Investments Govt Securities</v>
          </cell>
        </row>
      </sheetData>
      <sheetData sheetId="9475">
        <row r="34">
          <cell r="A34" t="str">
            <v>Investments Govt Securities</v>
          </cell>
        </row>
      </sheetData>
      <sheetData sheetId="9476">
        <row r="34">
          <cell r="A34" t="str">
            <v>Investments Govt Securities</v>
          </cell>
        </row>
      </sheetData>
      <sheetData sheetId="9477">
        <row r="34">
          <cell r="A34" t="str">
            <v>Investments Govt Securities</v>
          </cell>
        </row>
      </sheetData>
      <sheetData sheetId="9478">
        <row r="34">
          <cell r="A34" t="str">
            <v>Investments Govt Securities</v>
          </cell>
        </row>
      </sheetData>
      <sheetData sheetId="9479">
        <row r="34">
          <cell r="A34" t="str">
            <v>Investments Govt Securities</v>
          </cell>
        </row>
      </sheetData>
      <sheetData sheetId="9480">
        <row r="34">
          <cell r="A34" t="str">
            <v>Investments Govt Securities</v>
          </cell>
        </row>
      </sheetData>
      <sheetData sheetId="9481">
        <row r="34">
          <cell r="A34" t="str">
            <v>Investments Govt Securities</v>
          </cell>
        </row>
      </sheetData>
      <sheetData sheetId="9482">
        <row r="34">
          <cell r="A34" t="str">
            <v>Investments Govt Securities</v>
          </cell>
        </row>
      </sheetData>
      <sheetData sheetId="9483">
        <row r="34">
          <cell r="A34" t="str">
            <v>Investments Govt Securities</v>
          </cell>
        </row>
      </sheetData>
      <sheetData sheetId="9484">
        <row r="34">
          <cell r="A34" t="str">
            <v>Investments Govt Securities</v>
          </cell>
        </row>
      </sheetData>
      <sheetData sheetId="9485">
        <row r="34">
          <cell r="A34" t="str">
            <v>Investments Govt Securities</v>
          </cell>
        </row>
      </sheetData>
      <sheetData sheetId="9486">
        <row r="34">
          <cell r="A34" t="str">
            <v>Investments Govt Securities</v>
          </cell>
        </row>
      </sheetData>
      <sheetData sheetId="9487">
        <row r="34">
          <cell r="A34" t="str">
            <v>Investments Govt Securities</v>
          </cell>
        </row>
      </sheetData>
      <sheetData sheetId="9488">
        <row r="34">
          <cell r="A34" t="str">
            <v>Investments Govt Securities</v>
          </cell>
        </row>
      </sheetData>
      <sheetData sheetId="9489">
        <row r="34">
          <cell r="A34" t="str">
            <v>Investments Govt Securities</v>
          </cell>
        </row>
      </sheetData>
      <sheetData sheetId="9490">
        <row r="34">
          <cell r="A34" t="str">
            <v>Investments Govt Securities</v>
          </cell>
        </row>
      </sheetData>
      <sheetData sheetId="9491">
        <row r="34">
          <cell r="A34" t="str">
            <v>Investments Govt Securities</v>
          </cell>
        </row>
      </sheetData>
      <sheetData sheetId="9492">
        <row r="34">
          <cell r="A34" t="str">
            <v>Investments Govt Securities</v>
          </cell>
        </row>
      </sheetData>
      <sheetData sheetId="9493">
        <row r="34">
          <cell r="A34" t="str">
            <v>Investments Govt Securities</v>
          </cell>
        </row>
      </sheetData>
      <sheetData sheetId="9494">
        <row r="34">
          <cell r="A34" t="str">
            <v>Investments Govt Securities</v>
          </cell>
        </row>
      </sheetData>
      <sheetData sheetId="9495">
        <row r="34">
          <cell r="A34" t="str">
            <v>Investments Govt Securities</v>
          </cell>
        </row>
      </sheetData>
      <sheetData sheetId="9496">
        <row r="34">
          <cell r="A34" t="str">
            <v>Investments Govt Securities</v>
          </cell>
        </row>
      </sheetData>
      <sheetData sheetId="9497">
        <row r="34">
          <cell r="A34" t="str">
            <v>Investments Govt Securities</v>
          </cell>
        </row>
      </sheetData>
      <sheetData sheetId="9498">
        <row r="34">
          <cell r="A34" t="str">
            <v>Investments Govt Securities</v>
          </cell>
        </row>
      </sheetData>
      <sheetData sheetId="9499">
        <row r="34">
          <cell r="A34" t="str">
            <v>Investments Govt Securities</v>
          </cell>
        </row>
      </sheetData>
      <sheetData sheetId="9500">
        <row r="34">
          <cell r="A34" t="str">
            <v>Investments Govt Securities</v>
          </cell>
        </row>
      </sheetData>
      <sheetData sheetId="9501">
        <row r="34">
          <cell r="A34" t="str">
            <v>Investments Govt Securities</v>
          </cell>
        </row>
      </sheetData>
      <sheetData sheetId="9502">
        <row r="34">
          <cell r="A34" t="str">
            <v>Investments Govt Securities</v>
          </cell>
        </row>
      </sheetData>
      <sheetData sheetId="9503">
        <row r="34">
          <cell r="A34" t="str">
            <v>Investments Govt Securities</v>
          </cell>
        </row>
      </sheetData>
      <sheetData sheetId="9504">
        <row r="34">
          <cell r="A34" t="str">
            <v>Investments Govt Securities</v>
          </cell>
        </row>
      </sheetData>
      <sheetData sheetId="9505">
        <row r="34">
          <cell r="A34" t="str">
            <v>Investments Govt Securities</v>
          </cell>
        </row>
      </sheetData>
      <sheetData sheetId="9506">
        <row r="34">
          <cell r="A34" t="str">
            <v>Investments Govt Securities</v>
          </cell>
        </row>
      </sheetData>
      <sheetData sheetId="9507">
        <row r="34">
          <cell r="A34" t="str">
            <v>Investments Govt Securities</v>
          </cell>
        </row>
      </sheetData>
      <sheetData sheetId="9508">
        <row r="34">
          <cell r="A34" t="str">
            <v>Investments Govt Securities</v>
          </cell>
        </row>
      </sheetData>
      <sheetData sheetId="9509">
        <row r="34">
          <cell r="A34" t="str">
            <v>Investments Govt Securities</v>
          </cell>
        </row>
      </sheetData>
      <sheetData sheetId="9510">
        <row r="34">
          <cell r="A34" t="str">
            <v>Investments Govt Securities</v>
          </cell>
        </row>
      </sheetData>
      <sheetData sheetId="9511">
        <row r="34">
          <cell r="A34" t="str">
            <v>Investments Govt Securities</v>
          </cell>
        </row>
      </sheetData>
      <sheetData sheetId="9512">
        <row r="34">
          <cell r="A34" t="str">
            <v>Investments Govt Securities</v>
          </cell>
        </row>
      </sheetData>
      <sheetData sheetId="9513">
        <row r="34">
          <cell r="A34" t="str">
            <v>Investments Govt Securities</v>
          </cell>
        </row>
      </sheetData>
      <sheetData sheetId="9514">
        <row r="34">
          <cell r="A34" t="str">
            <v>Investments Govt Securities</v>
          </cell>
        </row>
      </sheetData>
      <sheetData sheetId="9515">
        <row r="34">
          <cell r="A34" t="str">
            <v>Investments Govt Securities</v>
          </cell>
        </row>
      </sheetData>
      <sheetData sheetId="9516">
        <row r="34">
          <cell r="A34" t="str">
            <v>Investments Govt Securities</v>
          </cell>
        </row>
      </sheetData>
      <sheetData sheetId="9517">
        <row r="34">
          <cell r="A34" t="str">
            <v>Investments Govt Securities</v>
          </cell>
        </row>
      </sheetData>
      <sheetData sheetId="9518">
        <row r="34">
          <cell r="A34" t="str">
            <v>Investments Govt Securities</v>
          </cell>
        </row>
      </sheetData>
      <sheetData sheetId="9519">
        <row r="34">
          <cell r="A34" t="str">
            <v>Investments Govt Securities</v>
          </cell>
        </row>
      </sheetData>
      <sheetData sheetId="9520">
        <row r="34">
          <cell r="A34" t="str">
            <v>Investments Govt Securities</v>
          </cell>
        </row>
      </sheetData>
      <sheetData sheetId="9521">
        <row r="34">
          <cell r="A34" t="str">
            <v>Investments Govt Securities</v>
          </cell>
        </row>
      </sheetData>
      <sheetData sheetId="9522">
        <row r="34">
          <cell r="A34" t="str">
            <v>Investments Govt Securities</v>
          </cell>
        </row>
      </sheetData>
      <sheetData sheetId="9523">
        <row r="34">
          <cell r="A34" t="str">
            <v>Investments Govt Securities</v>
          </cell>
        </row>
      </sheetData>
      <sheetData sheetId="9524">
        <row r="34">
          <cell r="A34" t="str">
            <v>Investments Govt Securities</v>
          </cell>
        </row>
      </sheetData>
      <sheetData sheetId="9525">
        <row r="34">
          <cell r="A34" t="str">
            <v>Investments Govt Securities</v>
          </cell>
        </row>
      </sheetData>
      <sheetData sheetId="9526">
        <row r="34">
          <cell r="A34" t="str">
            <v>Investments Govt Securities</v>
          </cell>
        </row>
      </sheetData>
      <sheetData sheetId="9527">
        <row r="34">
          <cell r="A34" t="str">
            <v>Investments Govt Securities</v>
          </cell>
        </row>
      </sheetData>
      <sheetData sheetId="9528">
        <row r="34">
          <cell r="A34" t="str">
            <v>Investments Govt Securities</v>
          </cell>
        </row>
      </sheetData>
      <sheetData sheetId="9529">
        <row r="34">
          <cell r="A34" t="str">
            <v>Investments Govt Securities</v>
          </cell>
        </row>
      </sheetData>
      <sheetData sheetId="9530">
        <row r="34">
          <cell r="A34" t="str">
            <v>Investments Govt Securities</v>
          </cell>
        </row>
      </sheetData>
      <sheetData sheetId="9531">
        <row r="34">
          <cell r="A34" t="str">
            <v>Investments Govt Securities</v>
          </cell>
        </row>
      </sheetData>
      <sheetData sheetId="9532">
        <row r="34">
          <cell r="A34" t="str">
            <v>Investments Govt Securities</v>
          </cell>
        </row>
      </sheetData>
      <sheetData sheetId="9533">
        <row r="34">
          <cell r="A34" t="str">
            <v>Investments Govt Securities</v>
          </cell>
        </row>
      </sheetData>
      <sheetData sheetId="9534">
        <row r="34">
          <cell r="A34" t="str">
            <v>Investments Govt Securities</v>
          </cell>
        </row>
      </sheetData>
      <sheetData sheetId="9535">
        <row r="34">
          <cell r="A34" t="str">
            <v>Investments Govt Securities</v>
          </cell>
        </row>
      </sheetData>
      <sheetData sheetId="9536">
        <row r="34">
          <cell r="A34" t="str">
            <v>Investments Govt Securities</v>
          </cell>
        </row>
      </sheetData>
      <sheetData sheetId="9537">
        <row r="34">
          <cell r="A34" t="str">
            <v>Investments Govt Securities</v>
          </cell>
        </row>
      </sheetData>
      <sheetData sheetId="9538">
        <row r="34">
          <cell r="A34" t="str">
            <v>Investments Govt Securities</v>
          </cell>
        </row>
      </sheetData>
      <sheetData sheetId="9539">
        <row r="34">
          <cell r="A34" t="str">
            <v>Investments Govt Securities</v>
          </cell>
        </row>
      </sheetData>
      <sheetData sheetId="9540">
        <row r="34">
          <cell r="A34" t="str">
            <v>Investments Govt Securities</v>
          </cell>
        </row>
      </sheetData>
      <sheetData sheetId="9541">
        <row r="34">
          <cell r="A34" t="str">
            <v>Investments Govt Securities</v>
          </cell>
        </row>
      </sheetData>
      <sheetData sheetId="9542">
        <row r="34">
          <cell r="A34" t="str">
            <v>Investments Govt Securities</v>
          </cell>
        </row>
      </sheetData>
      <sheetData sheetId="9543">
        <row r="34">
          <cell r="A34" t="str">
            <v>Investments Govt Securities</v>
          </cell>
        </row>
      </sheetData>
      <sheetData sheetId="9544">
        <row r="34">
          <cell r="A34" t="str">
            <v>Investments Govt Securities</v>
          </cell>
        </row>
      </sheetData>
      <sheetData sheetId="9545">
        <row r="34">
          <cell r="A34" t="str">
            <v>Investments Govt Securities</v>
          </cell>
        </row>
      </sheetData>
      <sheetData sheetId="9546">
        <row r="34">
          <cell r="A34" t="str">
            <v>Investments Govt Securities</v>
          </cell>
        </row>
      </sheetData>
      <sheetData sheetId="9547">
        <row r="34">
          <cell r="A34" t="str">
            <v>Investments Govt Securities</v>
          </cell>
        </row>
      </sheetData>
      <sheetData sheetId="9548">
        <row r="34">
          <cell r="A34" t="str">
            <v>Investments Govt Securities</v>
          </cell>
        </row>
      </sheetData>
      <sheetData sheetId="9549">
        <row r="34">
          <cell r="A34" t="str">
            <v>Investments Govt Securities</v>
          </cell>
        </row>
      </sheetData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>
        <row r="34">
          <cell r="A34" t="str">
            <v>Investments Govt Securities</v>
          </cell>
        </row>
      </sheetData>
      <sheetData sheetId="9703">
        <row r="34">
          <cell r="A34" t="str">
            <v>Investments Govt Securities</v>
          </cell>
        </row>
      </sheetData>
      <sheetData sheetId="9704">
        <row r="34">
          <cell r="A34" t="str">
            <v>Investments Govt Securities</v>
          </cell>
        </row>
      </sheetData>
      <sheetData sheetId="9705">
        <row r="34">
          <cell r="A34" t="str">
            <v>Investments Govt Securities</v>
          </cell>
        </row>
      </sheetData>
      <sheetData sheetId="9706">
        <row r="34">
          <cell r="A34" t="str">
            <v>Investments Govt Securities</v>
          </cell>
        </row>
      </sheetData>
      <sheetData sheetId="9707">
        <row r="34">
          <cell r="A34" t="str">
            <v>Investments Govt Securities</v>
          </cell>
        </row>
      </sheetData>
      <sheetData sheetId="9708">
        <row r="34">
          <cell r="A34" t="str">
            <v>Investments Govt Securities</v>
          </cell>
        </row>
      </sheetData>
      <sheetData sheetId="9709">
        <row r="34">
          <cell r="A34" t="str">
            <v>Investments Govt Securities</v>
          </cell>
        </row>
      </sheetData>
      <sheetData sheetId="9710">
        <row r="34">
          <cell r="A34" t="str">
            <v>Investments Govt Securities</v>
          </cell>
        </row>
      </sheetData>
      <sheetData sheetId="9711">
        <row r="34">
          <cell r="A34" t="str">
            <v>Investments Govt Securities</v>
          </cell>
        </row>
      </sheetData>
      <sheetData sheetId="9712">
        <row r="34">
          <cell r="A34" t="str">
            <v>Investments Govt Securities</v>
          </cell>
        </row>
      </sheetData>
      <sheetData sheetId="9713">
        <row r="34">
          <cell r="A34" t="str">
            <v>Investments Govt Securities</v>
          </cell>
        </row>
      </sheetData>
      <sheetData sheetId="9714">
        <row r="34">
          <cell r="A34" t="str">
            <v>Investments Govt Securities</v>
          </cell>
        </row>
      </sheetData>
      <sheetData sheetId="9715">
        <row r="34">
          <cell r="A34" t="str">
            <v>Investments Govt Securities</v>
          </cell>
        </row>
      </sheetData>
      <sheetData sheetId="9716">
        <row r="34">
          <cell r="A34" t="str">
            <v>Investments Govt Securities</v>
          </cell>
        </row>
      </sheetData>
      <sheetData sheetId="9717">
        <row r="34">
          <cell r="A34" t="str">
            <v>Investments Govt Securities</v>
          </cell>
        </row>
      </sheetData>
      <sheetData sheetId="9718">
        <row r="34">
          <cell r="A34" t="str">
            <v>Investments Govt Securities</v>
          </cell>
        </row>
      </sheetData>
      <sheetData sheetId="9719">
        <row r="34">
          <cell r="A34" t="str">
            <v>Investments Govt Securities</v>
          </cell>
        </row>
      </sheetData>
      <sheetData sheetId="9720">
        <row r="34">
          <cell r="A34" t="str">
            <v>Investments Govt Securities</v>
          </cell>
        </row>
      </sheetData>
      <sheetData sheetId="9721">
        <row r="34">
          <cell r="A34" t="str">
            <v>Investments Govt Securities</v>
          </cell>
        </row>
      </sheetData>
      <sheetData sheetId="9722">
        <row r="34">
          <cell r="A34" t="str">
            <v>Investments Govt Securities</v>
          </cell>
        </row>
      </sheetData>
      <sheetData sheetId="9723">
        <row r="34">
          <cell r="A34" t="str">
            <v>Investments Govt Securities</v>
          </cell>
        </row>
      </sheetData>
      <sheetData sheetId="9724">
        <row r="34">
          <cell r="A34" t="str">
            <v>Investments Govt Securities</v>
          </cell>
        </row>
      </sheetData>
      <sheetData sheetId="9725">
        <row r="34">
          <cell r="A34" t="str">
            <v>Investments Govt Securities</v>
          </cell>
        </row>
      </sheetData>
      <sheetData sheetId="9726">
        <row r="34">
          <cell r="A34" t="str">
            <v>Investments Govt Securities</v>
          </cell>
        </row>
      </sheetData>
      <sheetData sheetId="9727">
        <row r="34">
          <cell r="A34" t="str">
            <v>Investments Govt Securities</v>
          </cell>
        </row>
      </sheetData>
      <sheetData sheetId="9728">
        <row r="34">
          <cell r="A34" t="str">
            <v>Investments Govt Securities</v>
          </cell>
        </row>
      </sheetData>
      <sheetData sheetId="9729">
        <row r="34">
          <cell r="A34" t="str">
            <v>Investments Govt Securities</v>
          </cell>
        </row>
      </sheetData>
      <sheetData sheetId="9730">
        <row r="34">
          <cell r="A34" t="str">
            <v>Investments Govt Securities</v>
          </cell>
        </row>
      </sheetData>
      <sheetData sheetId="9731">
        <row r="34">
          <cell r="A34" t="str">
            <v>Investments Govt Securities</v>
          </cell>
        </row>
      </sheetData>
      <sheetData sheetId="9732">
        <row r="34">
          <cell r="A34" t="str">
            <v>Investments Govt Securities</v>
          </cell>
        </row>
      </sheetData>
      <sheetData sheetId="9733">
        <row r="34">
          <cell r="A34" t="str">
            <v>Investments Govt Securities</v>
          </cell>
        </row>
      </sheetData>
      <sheetData sheetId="9734">
        <row r="34">
          <cell r="A34" t="str">
            <v>Investments Govt Securities</v>
          </cell>
        </row>
      </sheetData>
      <sheetData sheetId="9735">
        <row r="34">
          <cell r="A34" t="str">
            <v>Investments Govt Securities</v>
          </cell>
        </row>
      </sheetData>
      <sheetData sheetId="9736">
        <row r="34">
          <cell r="A34" t="str">
            <v>Investments Govt Securities</v>
          </cell>
        </row>
      </sheetData>
      <sheetData sheetId="9737">
        <row r="34">
          <cell r="A34" t="str">
            <v>Investments Govt Securities</v>
          </cell>
        </row>
      </sheetData>
      <sheetData sheetId="9738">
        <row r="34">
          <cell r="A34" t="str">
            <v>Investments Govt Securities</v>
          </cell>
        </row>
      </sheetData>
      <sheetData sheetId="9739">
        <row r="34">
          <cell r="A34" t="str">
            <v>Investments Govt Securities</v>
          </cell>
        </row>
      </sheetData>
      <sheetData sheetId="9740">
        <row r="34">
          <cell r="A34" t="str">
            <v>Investments Govt Securities</v>
          </cell>
        </row>
      </sheetData>
      <sheetData sheetId="9741">
        <row r="34">
          <cell r="A34" t="str">
            <v>Investments Govt Securities</v>
          </cell>
        </row>
      </sheetData>
      <sheetData sheetId="9742">
        <row r="34">
          <cell r="A34" t="str">
            <v>Investments Govt Securities</v>
          </cell>
        </row>
      </sheetData>
      <sheetData sheetId="9743">
        <row r="34">
          <cell r="A34" t="str">
            <v>Investments Govt Securities</v>
          </cell>
        </row>
      </sheetData>
      <sheetData sheetId="9744">
        <row r="34">
          <cell r="A34" t="str">
            <v>Investments Govt Securities</v>
          </cell>
        </row>
      </sheetData>
      <sheetData sheetId="9745">
        <row r="34">
          <cell r="A34" t="str">
            <v>Investments Govt Securities</v>
          </cell>
        </row>
      </sheetData>
      <sheetData sheetId="9746">
        <row r="34">
          <cell r="A34" t="str">
            <v>Investments Govt Securities</v>
          </cell>
        </row>
      </sheetData>
      <sheetData sheetId="9747">
        <row r="34">
          <cell r="A34" t="str">
            <v>Investments Govt Securities</v>
          </cell>
        </row>
      </sheetData>
      <sheetData sheetId="9748">
        <row r="34">
          <cell r="A34" t="str">
            <v>Investments Govt Securities</v>
          </cell>
        </row>
      </sheetData>
      <sheetData sheetId="9749">
        <row r="34">
          <cell r="A34" t="str">
            <v>Investments Govt Securities</v>
          </cell>
        </row>
      </sheetData>
      <sheetData sheetId="9750">
        <row r="34">
          <cell r="A34" t="str">
            <v>Investments Govt Securities</v>
          </cell>
        </row>
      </sheetData>
      <sheetData sheetId="9751">
        <row r="34">
          <cell r="A34" t="str">
            <v>Investments Govt Securities</v>
          </cell>
        </row>
      </sheetData>
      <sheetData sheetId="9752">
        <row r="34">
          <cell r="A34" t="str">
            <v>Investments Govt Securities</v>
          </cell>
        </row>
      </sheetData>
      <sheetData sheetId="9753">
        <row r="34">
          <cell r="A34" t="str">
            <v>Investments Govt Securities</v>
          </cell>
        </row>
      </sheetData>
      <sheetData sheetId="9754">
        <row r="34">
          <cell r="A34" t="str">
            <v>Investments Govt Securities</v>
          </cell>
        </row>
      </sheetData>
      <sheetData sheetId="9755">
        <row r="34">
          <cell r="A34" t="str">
            <v>Investments Govt Securities</v>
          </cell>
        </row>
      </sheetData>
      <sheetData sheetId="9756">
        <row r="34">
          <cell r="A34" t="str">
            <v>Investments Govt Securities</v>
          </cell>
        </row>
      </sheetData>
      <sheetData sheetId="9757">
        <row r="34">
          <cell r="A34" t="str">
            <v>Investments Govt Securities</v>
          </cell>
        </row>
      </sheetData>
      <sheetData sheetId="9758">
        <row r="34">
          <cell r="A34" t="str">
            <v>Investments Govt Securities</v>
          </cell>
        </row>
      </sheetData>
      <sheetData sheetId="9759">
        <row r="34">
          <cell r="A34" t="str">
            <v>Investments Govt Securities</v>
          </cell>
        </row>
      </sheetData>
      <sheetData sheetId="9760">
        <row r="34">
          <cell r="A34" t="str">
            <v>Investments Govt Securities</v>
          </cell>
        </row>
      </sheetData>
      <sheetData sheetId="9761">
        <row r="34">
          <cell r="A34" t="str">
            <v>Investments Govt Securities</v>
          </cell>
        </row>
      </sheetData>
      <sheetData sheetId="9762">
        <row r="34">
          <cell r="A34" t="str">
            <v>Investments Govt Securities</v>
          </cell>
        </row>
      </sheetData>
      <sheetData sheetId="9763">
        <row r="34">
          <cell r="A34" t="str">
            <v>Investments Govt Securities</v>
          </cell>
        </row>
      </sheetData>
      <sheetData sheetId="9764">
        <row r="34">
          <cell r="A34" t="str">
            <v>Investments Govt Securities</v>
          </cell>
        </row>
      </sheetData>
      <sheetData sheetId="9765">
        <row r="34">
          <cell r="A34" t="str">
            <v>Investments Govt Securities</v>
          </cell>
        </row>
      </sheetData>
      <sheetData sheetId="9766">
        <row r="34">
          <cell r="A34" t="str">
            <v>Investments Govt Securities</v>
          </cell>
        </row>
      </sheetData>
      <sheetData sheetId="9767">
        <row r="34">
          <cell r="A34" t="str">
            <v>Investments Govt Securities</v>
          </cell>
        </row>
      </sheetData>
      <sheetData sheetId="9768">
        <row r="34">
          <cell r="A34" t="str">
            <v>Investments Govt Securities</v>
          </cell>
        </row>
      </sheetData>
      <sheetData sheetId="9769">
        <row r="34">
          <cell r="A34" t="str">
            <v>Investments Govt Securities</v>
          </cell>
        </row>
      </sheetData>
      <sheetData sheetId="9770">
        <row r="34">
          <cell r="A34" t="str">
            <v>Investments Govt Securities</v>
          </cell>
        </row>
      </sheetData>
      <sheetData sheetId="9771">
        <row r="34">
          <cell r="A34" t="str">
            <v>Investments Govt Securities</v>
          </cell>
        </row>
      </sheetData>
      <sheetData sheetId="9772">
        <row r="34">
          <cell r="A34" t="str">
            <v>Investments Govt Securities</v>
          </cell>
        </row>
      </sheetData>
      <sheetData sheetId="9773">
        <row r="34">
          <cell r="A34" t="str">
            <v>Investments Govt Securities</v>
          </cell>
        </row>
      </sheetData>
      <sheetData sheetId="9774">
        <row r="34">
          <cell r="A34" t="str">
            <v>Investments Govt Securities</v>
          </cell>
        </row>
      </sheetData>
      <sheetData sheetId="9775">
        <row r="34">
          <cell r="A34" t="str">
            <v>Investments Govt Securities</v>
          </cell>
        </row>
      </sheetData>
      <sheetData sheetId="9776">
        <row r="34">
          <cell r="A34" t="str">
            <v>Investments Govt Securities</v>
          </cell>
        </row>
      </sheetData>
      <sheetData sheetId="9777">
        <row r="34">
          <cell r="A34" t="str">
            <v>Investments Govt Securities</v>
          </cell>
        </row>
      </sheetData>
      <sheetData sheetId="9778">
        <row r="34">
          <cell r="A34" t="str">
            <v>Investments Govt Securities</v>
          </cell>
        </row>
      </sheetData>
      <sheetData sheetId="9779">
        <row r="34">
          <cell r="A34" t="str">
            <v>Investments Govt Securities</v>
          </cell>
        </row>
      </sheetData>
      <sheetData sheetId="9780">
        <row r="34">
          <cell r="A34" t="str">
            <v>Investments Govt Securities</v>
          </cell>
        </row>
      </sheetData>
      <sheetData sheetId="9781">
        <row r="34">
          <cell r="A34" t="str">
            <v>Investments Govt Securities</v>
          </cell>
        </row>
      </sheetData>
      <sheetData sheetId="9782">
        <row r="34">
          <cell r="A34" t="str">
            <v>Investments Govt Securities</v>
          </cell>
        </row>
      </sheetData>
      <sheetData sheetId="9783">
        <row r="34">
          <cell r="A34" t="str">
            <v>Investments Govt Securities</v>
          </cell>
        </row>
      </sheetData>
      <sheetData sheetId="9784">
        <row r="34">
          <cell r="A34" t="str">
            <v>Investments Govt Securities</v>
          </cell>
        </row>
      </sheetData>
      <sheetData sheetId="9785">
        <row r="34">
          <cell r="A34" t="str">
            <v>Investments Govt Securities</v>
          </cell>
        </row>
      </sheetData>
      <sheetData sheetId="9786">
        <row r="34">
          <cell r="A34" t="str">
            <v>Investments Govt Securities</v>
          </cell>
        </row>
      </sheetData>
      <sheetData sheetId="9787">
        <row r="34">
          <cell r="A34" t="str">
            <v>Investments Govt Securities</v>
          </cell>
        </row>
      </sheetData>
      <sheetData sheetId="9788">
        <row r="34">
          <cell r="A34" t="str">
            <v>Investments Govt Securities</v>
          </cell>
        </row>
      </sheetData>
      <sheetData sheetId="9789">
        <row r="34">
          <cell r="A34" t="str">
            <v>Investments Govt Securities</v>
          </cell>
        </row>
      </sheetData>
      <sheetData sheetId="9790">
        <row r="34">
          <cell r="A34" t="str">
            <v>Investments Govt Securities</v>
          </cell>
        </row>
      </sheetData>
      <sheetData sheetId="9791">
        <row r="34">
          <cell r="A34" t="str">
            <v>Investments Govt Securities</v>
          </cell>
        </row>
      </sheetData>
      <sheetData sheetId="9792">
        <row r="34">
          <cell r="A34" t="str">
            <v>Investments Govt Securities</v>
          </cell>
        </row>
      </sheetData>
      <sheetData sheetId="9793">
        <row r="34">
          <cell r="A34" t="str">
            <v>Investments Govt Securities</v>
          </cell>
        </row>
      </sheetData>
      <sheetData sheetId="9794">
        <row r="34">
          <cell r="A34" t="str">
            <v>Investments Govt Securities</v>
          </cell>
        </row>
      </sheetData>
      <sheetData sheetId="9795">
        <row r="34">
          <cell r="A34" t="str">
            <v>Investments Govt Securities</v>
          </cell>
        </row>
      </sheetData>
      <sheetData sheetId="9796">
        <row r="34">
          <cell r="A34" t="str">
            <v>Investments Govt Securities</v>
          </cell>
        </row>
      </sheetData>
      <sheetData sheetId="9797">
        <row r="34">
          <cell r="A34" t="str">
            <v>Investments Govt Securities</v>
          </cell>
        </row>
      </sheetData>
      <sheetData sheetId="9798">
        <row r="34">
          <cell r="A34" t="str">
            <v>Investments Govt Securities</v>
          </cell>
        </row>
      </sheetData>
      <sheetData sheetId="9799">
        <row r="34">
          <cell r="A34" t="str">
            <v>Investments Govt Securities</v>
          </cell>
        </row>
      </sheetData>
      <sheetData sheetId="9800">
        <row r="34">
          <cell r="A34" t="str">
            <v>Investments Govt Securities</v>
          </cell>
        </row>
      </sheetData>
      <sheetData sheetId="9801">
        <row r="34">
          <cell r="A34" t="str">
            <v>Investments Govt Securities</v>
          </cell>
        </row>
      </sheetData>
      <sheetData sheetId="9802">
        <row r="34">
          <cell r="A34" t="str">
            <v>Investments Govt Securities</v>
          </cell>
        </row>
      </sheetData>
      <sheetData sheetId="9803">
        <row r="34">
          <cell r="A34" t="str">
            <v>Investments Govt Securities</v>
          </cell>
        </row>
      </sheetData>
      <sheetData sheetId="9804">
        <row r="34">
          <cell r="A34" t="str">
            <v>Investments Govt Securities</v>
          </cell>
        </row>
      </sheetData>
      <sheetData sheetId="9805">
        <row r="34">
          <cell r="A34" t="str">
            <v>Investments Govt Securities</v>
          </cell>
        </row>
      </sheetData>
      <sheetData sheetId="9806">
        <row r="34">
          <cell r="A34" t="str">
            <v>Investments Govt Securities</v>
          </cell>
        </row>
      </sheetData>
      <sheetData sheetId="9807">
        <row r="34">
          <cell r="A34" t="str">
            <v>Investments Govt Securities</v>
          </cell>
        </row>
      </sheetData>
      <sheetData sheetId="9808">
        <row r="34">
          <cell r="A34" t="str">
            <v>Investments Govt Securities</v>
          </cell>
        </row>
      </sheetData>
      <sheetData sheetId="9809">
        <row r="34">
          <cell r="A34" t="str">
            <v>Investments Govt Securities</v>
          </cell>
        </row>
      </sheetData>
      <sheetData sheetId="9810">
        <row r="34">
          <cell r="A34" t="str">
            <v>Investments Govt Securities</v>
          </cell>
        </row>
      </sheetData>
      <sheetData sheetId="9811">
        <row r="34">
          <cell r="A34" t="str">
            <v>Investments Govt Securities</v>
          </cell>
        </row>
      </sheetData>
      <sheetData sheetId="9812">
        <row r="34">
          <cell r="A34" t="str">
            <v>Investments Govt Securities</v>
          </cell>
        </row>
      </sheetData>
      <sheetData sheetId="9813">
        <row r="34">
          <cell r="A34" t="str">
            <v>Investments Govt Securities</v>
          </cell>
        </row>
      </sheetData>
      <sheetData sheetId="9814">
        <row r="34">
          <cell r="A34" t="str">
            <v>Investments Govt Securities</v>
          </cell>
        </row>
      </sheetData>
      <sheetData sheetId="9815">
        <row r="34">
          <cell r="A34" t="str">
            <v>Investments Govt Securities</v>
          </cell>
        </row>
      </sheetData>
      <sheetData sheetId="9816">
        <row r="34">
          <cell r="A34" t="str">
            <v>Investments Govt Securities</v>
          </cell>
        </row>
      </sheetData>
      <sheetData sheetId="9817">
        <row r="34">
          <cell r="A34" t="str">
            <v>Investments Govt Securities</v>
          </cell>
        </row>
      </sheetData>
      <sheetData sheetId="9818">
        <row r="34">
          <cell r="A34" t="str">
            <v>Investments Govt Securities</v>
          </cell>
        </row>
      </sheetData>
      <sheetData sheetId="9819">
        <row r="34">
          <cell r="A34" t="str">
            <v>Investments Govt Securities</v>
          </cell>
        </row>
      </sheetData>
      <sheetData sheetId="9820">
        <row r="34">
          <cell r="A34" t="str">
            <v>Investments Govt Securities</v>
          </cell>
        </row>
      </sheetData>
      <sheetData sheetId="9821">
        <row r="34">
          <cell r="A34" t="str">
            <v>Investments Govt Securities</v>
          </cell>
        </row>
      </sheetData>
      <sheetData sheetId="9822">
        <row r="34">
          <cell r="A34" t="str">
            <v>Investments Govt Securities</v>
          </cell>
        </row>
      </sheetData>
      <sheetData sheetId="9823">
        <row r="34">
          <cell r="A34" t="str">
            <v>Investments Govt Securities</v>
          </cell>
        </row>
      </sheetData>
      <sheetData sheetId="9824">
        <row r="34">
          <cell r="A34" t="str">
            <v>Investments Govt Securities</v>
          </cell>
        </row>
      </sheetData>
      <sheetData sheetId="9825">
        <row r="34">
          <cell r="A34" t="str">
            <v>Investments Govt Securities</v>
          </cell>
        </row>
      </sheetData>
      <sheetData sheetId="9826">
        <row r="34">
          <cell r="A34" t="str">
            <v>Investments Govt Securities</v>
          </cell>
        </row>
      </sheetData>
      <sheetData sheetId="9827">
        <row r="34">
          <cell r="A34" t="str">
            <v>Investments Govt Securities</v>
          </cell>
        </row>
      </sheetData>
      <sheetData sheetId="9828">
        <row r="34">
          <cell r="A34" t="str">
            <v>Investments Govt Securities</v>
          </cell>
        </row>
      </sheetData>
      <sheetData sheetId="9829">
        <row r="34">
          <cell r="A34" t="str">
            <v>Investments Govt Securities</v>
          </cell>
        </row>
      </sheetData>
      <sheetData sheetId="9830">
        <row r="34">
          <cell r="A34" t="str">
            <v>Investments Govt Securities</v>
          </cell>
        </row>
      </sheetData>
      <sheetData sheetId="9831">
        <row r="34">
          <cell r="A34" t="str">
            <v>Investments Govt Securities</v>
          </cell>
        </row>
      </sheetData>
      <sheetData sheetId="9832">
        <row r="34">
          <cell r="A34" t="str">
            <v>Investments Govt Securities</v>
          </cell>
        </row>
      </sheetData>
      <sheetData sheetId="9833">
        <row r="34">
          <cell r="A34" t="str">
            <v>Investments Govt Securities</v>
          </cell>
        </row>
      </sheetData>
      <sheetData sheetId="9834">
        <row r="34">
          <cell r="A34" t="str">
            <v>Investments Govt Securities</v>
          </cell>
        </row>
      </sheetData>
      <sheetData sheetId="9835">
        <row r="34">
          <cell r="A34" t="str">
            <v>Investments Govt Securities</v>
          </cell>
        </row>
      </sheetData>
      <sheetData sheetId="9836">
        <row r="34">
          <cell r="A34" t="str">
            <v>Investments Govt Securities</v>
          </cell>
        </row>
      </sheetData>
      <sheetData sheetId="9837">
        <row r="34">
          <cell r="A34" t="str">
            <v>Investments Govt Securities</v>
          </cell>
        </row>
      </sheetData>
      <sheetData sheetId="9838">
        <row r="34">
          <cell r="A34" t="str">
            <v>Investments Govt Securities</v>
          </cell>
        </row>
      </sheetData>
      <sheetData sheetId="9839">
        <row r="34">
          <cell r="A34" t="str">
            <v>Investments Govt Securities</v>
          </cell>
        </row>
      </sheetData>
      <sheetData sheetId="9840">
        <row r="34">
          <cell r="A34" t="str">
            <v>Investments Govt Securities</v>
          </cell>
        </row>
      </sheetData>
      <sheetData sheetId="9841">
        <row r="34">
          <cell r="A34" t="str">
            <v>Investments Govt Securities</v>
          </cell>
        </row>
      </sheetData>
      <sheetData sheetId="9842">
        <row r="34">
          <cell r="A34" t="str">
            <v>Investments Govt Securities</v>
          </cell>
        </row>
      </sheetData>
      <sheetData sheetId="9843">
        <row r="34">
          <cell r="A34" t="str">
            <v>Investments Govt Securities</v>
          </cell>
        </row>
      </sheetData>
      <sheetData sheetId="9844">
        <row r="34">
          <cell r="A34" t="str">
            <v>Investments Govt Securities</v>
          </cell>
        </row>
      </sheetData>
      <sheetData sheetId="9845">
        <row r="34">
          <cell r="A34" t="str">
            <v>Investments Govt Securities</v>
          </cell>
        </row>
      </sheetData>
      <sheetData sheetId="9846">
        <row r="34">
          <cell r="A34" t="str">
            <v>Investments Govt Securities</v>
          </cell>
        </row>
      </sheetData>
      <sheetData sheetId="9847">
        <row r="34">
          <cell r="A34" t="str">
            <v>Investments Govt Securities</v>
          </cell>
        </row>
      </sheetData>
      <sheetData sheetId="9848">
        <row r="34">
          <cell r="A34" t="str">
            <v>Investments Govt Securities</v>
          </cell>
        </row>
      </sheetData>
      <sheetData sheetId="9849">
        <row r="34">
          <cell r="A34" t="str">
            <v>Investments Govt Securities</v>
          </cell>
        </row>
      </sheetData>
      <sheetData sheetId="9850">
        <row r="34">
          <cell r="A34" t="str">
            <v>Investments Govt Securities</v>
          </cell>
        </row>
      </sheetData>
      <sheetData sheetId="9851">
        <row r="34">
          <cell r="A34" t="str">
            <v>Investments Govt Securities</v>
          </cell>
        </row>
      </sheetData>
      <sheetData sheetId="9852">
        <row r="34">
          <cell r="A34" t="str">
            <v>Investments Govt Securities</v>
          </cell>
        </row>
      </sheetData>
      <sheetData sheetId="9853">
        <row r="34">
          <cell r="A34" t="str">
            <v>Investments Govt Securities</v>
          </cell>
        </row>
      </sheetData>
      <sheetData sheetId="9854">
        <row r="34">
          <cell r="A34" t="str">
            <v>Investments Govt Securities</v>
          </cell>
        </row>
      </sheetData>
      <sheetData sheetId="9855">
        <row r="34">
          <cell r="A34" t="str">
            <v>Investments Govt Securities</v>
          </cell>
        </row>
      </sheetData>
      <sheetData sheetId="9856">
        <row r="34">
          <cell r="A34" t="str">
            <v>Investments Govt Securities</v>
          </cell>
        </row>
      </sheetData>
      <sheetData sheetId="9857">
        <row r="34">
          <cell r="A34" t="str">
            <v>Investments Govt Securities</v>
          </cell>
        </row>
      </sheetData>
      <sheetData sheetId="9858">
        <row r="34">
          <cell r="A34" t="str">
            <v>Investments Govt Securities</v>
          </cell>
        </row>
      </sheetData>
      <sheetData sheetId="9859">
        <row r="34">
          <cell r="A34" t="str">
            <v>Investments Govt Securities</v>
          </cell>
        </row>
      </sheetData>
      <sheetData sheetId="9860">
        <row r="34">
          <cell r="A34" t="str">
            <v>Investments Govt Securities</v>
          </cell>
        </row>
      </sheetData>
      <sheetData sheetId="9861">
        <row r="34">
          <cell r="A34" t="str">
            <v>Investments Govt Securities</v>
          </cell>
        </row>
      </sheetData>
      <sheetData sheetId="9862">
        <row r="34">
          <cell r="A34" t="str">
            <v>Investments Govt Securities</v>
          </cell>
        </row>
      </sheetData>
      <sheetData sheetId="9863">
        <row r="34">
          <cell r="A34" t="str">
            <v>Investments Govt Securities</v>
          </cell>
        </row>
      </sheetData>
      <sheetData sheetId="9864">
        <row r="34">
          <cell r="A34" t="str">
            <v>Investments Govt Securities</v>
          </cell>
        </row>
      </sheetData>
      <sheetData sheetId="9865">
        <row r="34">
          <cell r="A34" t="str">
            <v>Investments Govt Securities</v>
          </cell>
        </row>
      </sheetData>
      <sheetData sheetId="9866">
        <row r="34">
          <cell r="A34" t="str">
            <v>Investments Govt Securities</v>
          </cell>
        </row>
      </sheetData>
      <sheetData sheetId="9867">
        <row r="34">
          <cell r="A34" t="str">
            <v>Investments Govt Securities</v>
          </cell>
        </row>
      </sheetData>
      <sheetData sheetId="9868">
        <row r="34">
          <cell r="A34" t="str">
            <v>Investments Govt Securities</v>
          </cell>
        </row>
      </sheetData>
      <sheetData sheetId="9869">
        <row r="34">
          <cell r="A34" t="str">
            <v>Investments Govt Securities</v>
          </cell>
        </row>
      </sheetData>
      <sheetData sheetId="9870">
        <row r="34">
          <cell r="A34" t="str">
            <v>Investments Govt Securities</v>
          </cell>
        </row>
      </sheetData>
      <sheetData sheetId="9871">
        <row r="34">
          <cell r="A34" t="str">
            <v>Investments Govt Securities</v>
          </cell>
        </row>
      </sheetData>
      <sheetData sheetId="9872">
        <row r="34">
          <cell r="A34" t="str">
            <v>Investments Govt Securities</v>
          </cell>
        </row>
      </sheetData>
      <sheetData sheetId="9873">
        <row r="34">
          <cell r="A34" t="str">
            <v>Investments Govt Securities</v>
          </cell>
        </row>
      </sheetData>
      <sheetData sheetId="9874">
        <row r="34">
          <cell r="A34" t="str">
            <v>Investments Govt Securities</v>
          </cell>
        </row>
      </sheetData>
      <sheetData sheetId="9875">
        <row r="34">
          <cell r="A34" t="str">
            <v>Investments Govt Securities</v>
          </cell>
        </row>
      </sheetData>
      <sheetData sheetId="9876">
        <row r="34">
          <cell r="A34" t="str">
            <v>Investments Govt Securities</v>
          </cell>
        </row>
      </sheetData>
      <sheetData sheetId="9877">
        <row r="34">
          <cell r="A34" t="str">
            <v>Investments Govt Securities</v>
          </cell>
        </row>
      </sheetData>
      <sheetData sheetId="9878">
        <row r="34">
          <cell r="A34" t="str">
            <v>Investments Govt Securities</v>
          </cell>
        </row>
      </sheetData>
      <sheetData sheetId="9879">
        <row r="34">
          <cell r="A34" t="str">
            <v>Investments Govt Securities</v>
          </cell>
        </row>
      </sheetData>
      <sheetData sheetId="9880">
        <row r="34">
          <cell r="A34" t="str">
            <v>Investments Govt Securities</v>
          </cell>
        </row>
      </sheetData>
      <sheetData sheetId="9881">
        <row r="34">
          <cell r="A34" t="str">
            <v>Investments Govt Securities</v>
          </cell>
        </row>
      </sheetData>
      <sheetData sheetId="9882">
        <row r="34">
          <cell r="A34" t="str">
            <v>Investments Govt Securities</v>
          </cell>
        </row>
      </sheetData>
      <sheetData sheetId="9883">
        <row r="34">
          <cell r="A34" t="str">
            <v>Investments Govt Securities</v>
          </cell>
        </row>
      </sheetData>
      <sheetData sheetId="9884">
        <row r="34">
          <cell r="A34" t="str">
            <v>Investments Govt Securities</v>
          </cell>
        </row>
      </sheetData>
      <sheetData sheetId="9885">
        <row r="34">
          <cell r="A34" t="str">
            <v>Investments Govt Securities</v>
          </cell>
        </row>
      </sheetData>
      <sheetData sheetId="9886">
        <row r="34">
          <cell r="A34" t="str">
            <v>Investments Govt Securities</v>
          </cell>
        </row>
      </sheetData>
      <sheetData sheetId="9887">
        <row r="34">
          <cell r="A34" t="str">
            <v>Investments Govt Securities</v>
          </cell>
        </row>
      </sheetData>
      <sheetData sheetId="9888">
        <row r="34">
          <cell r="A34" t="str">
            <v>Investments Govt Securities</v>
          </cell>
        </row>
      </sheetData>
      <sheetData sheetId="9889">
        <row r="34">
          <cell r="A34" t="str">
            <v>Investments Govt Securities</v>
          </cell>
        </row>
      </sheetData>
      <sheetData sheetId="9890">
        <row r="34">
          <cell r="A34" t="str">
            <v>Investments Govt Securities</v>
          </cell>
        </row>
      </sheetData>
      <sheetData sheetId="9891">
        <row r="34">
          <cell r="A34" t="str">
            <v>Investments Govt Securities</v>
          </cell>
        </row>
      </sheetData>
      <sheetData sheetId="9892">
        <row r="34">
          <cell r="A34" t="str">
            <v>Investments Govt Securities</v>
          </cell>
        </row>
      </sheetData>
      <sheetData sheetId="9893">
        <row r="34">
          <cell r="A34" t="str">
            <v>Investments Govt Securities</v>
          </cell>
        </row>
      </sheetData>
      <sheetData sheetId="9894">
        <row r="34">
          <cell r="A34" t="str">
            <v>Investments Govt Securities</v>
          </cell>
        </row>
      </sheetData>
      <sheetData sheetId="9895">
        <row r="34">
          <cell r="A34" t="str">
            <v>Investments Govt Securities</v>
          </cell>
        </row>
      </sheetData>
      <sheetData sheetId="9896">
        <row r="34">
          <cell r="A34" t="str">
            <v>Investments Govt Securities</v>
          </cell>
        </row>
      </sheetData>
      <sheetData sheetId="9897">
        <row r="34">
          <cell r="A34" t="str">
            <v>Investments Govt Securities</v>
          </cell>
        </row>
      </sheetData>
      <sheetData sheetId="9898">
        <row r="34">
          <cell r="A34" t="str">
            <v>Investments Govt Securities</v>
          </cell>
        </row>
      </sheetData>
      <sheetData sheetId="9899">
        <row r="34">
          <cell r="A34" t="str">
            <v>Investments Govt Securities</v>
          </cell>
        </row>
      </sheetData>
      <sheetData sheetId="9900">
        <row r="34">
          <cell r="A34" t="str">
            <v>Investments Govt Securities</v>
          </cell>
        </row>
      </sheetData>
      <sheetData sheetId="9901">
        <row r="34">
          <cell r="A34" t="str">
            <v>Investments Govt Securities</v>
          </cell>
        </row>
      </sheetData>
      <sheetData sheetId="9902">
        <row r="34">
          <cell r="A34" t="str">
            <v>Investments Govt Securities</v>
          </cell>
        </row>
      </sheetData>
      <sheetData sheetId="9903">
        <row r="34">
          <cell r="A34" t="str">
            <v>Investments Govt Securities</v>
          </cell>
        </row>
      </sheetData>
      <sheetData sheetId="9904">
        <row r="34">
          <cell r="A34" t="str">
            <v>Investments Govt Securities</v>
          </cell>
        </row>
      </sheetData>
      <sheetData sheetId="9905">
        <row r="34">
          <cell r="A34" t="str">
            <v>Investments Govt Securities</v>
          </cell>
        </row>
      </sheetData>
      <sheetData sheetId="9906">
        <row r="34">
          <cell r="A34" t="str">
            <v>Investments Govt Securities</v>
          </cell>
        </row>
      </sheetData>
      <sheetData sheetId="9907">
        <row r="34">
          <cell r="A34" t="str">
            <v>Investments Govt Securities</v>
          </cell>
        </row>
      </sheetData>
      <sheetData sheetId="9908">
        <row r="34">
          <cell r="A34" t="str">
            <v>Investments Govt Securities</v>
          </cell>
        </row>
      </sheetData>
      <sheetData sheetId="9909">
        <row r="34">
          <cell r="A34" t="str">
            <v>Investments Govt Securities</v>
          </cell>
        </row>
      </sheetData>
      <sheetData sheetId="9910">
        <row r="34">
          <cell r="A34" t="str">
            <v>Investments Govt Securities</v>
          </cell>
        </row>
      </sheetData>
      <sheetData sheetId="9911">
        <row r="34">
          <cell r="A34" t="str">
            <v>Investments Govt Securities</v>
          </cell>
        </row>
      </sheetData>
      <sheetData sheetId="9912">
        <row r="34">
          <cell r="A34" t="str">
            <v>Investments Govt Securities</v>
          </cell>
        </row>
      </sheetData>
      <sheetData sheetId="9913">
        <row r="34">
          <cell r="A34" t="str">
            <v>Investments Govt Securities</v>
          </cell>
        </row>
      </sheetData>
      <sheetData sheetId="9914">
        <row r="34">
          <cell r="A34" t="str">
            <v>Investments Govt Securities</v>
          </cell>
        </row>
      </sheetData>
      <sheetData sheetId="9915">
        <row r="34">
          <cell r="A34" t="str">
            <v>Investments Govt Securities</v>
          </cell>
        </row>
      </sheetData>
      <sheetData sheetId="9916">
        <row r="34">
          <cell r="A34" t="str">
            <v>Investments Govt Securities</v>
          </cell>
        </row>
      </sheetData>
      <sheetData sheetId="9917">
        <row r="34">
          <cell r="A34" t="str">
            <v>Investments Govt Securities</v>
          </cell>
        </row>
      </sheetData>
      <sheetData sheetId="9918">
        <row r="34">
          <cell r="A34" t="str">
            <v>Investments Govt Securities</v>
          </cell>
        </row>
      </sheetData>
      <sheetData sheetId="9919">
        <row r="34">
          <cell r="A34" t="str">
            <v>Investments Govt Securities</v>
          </cell>
        </row>
      </sheetData>
      <sheetData sheetId="9920">
        <row r="34">
          <cell r="A34" t="str">
            <v>Investments Govt Securities</v>
          </cell>
        </row>
      </sheetData>
      <sheetData sheetId="9921">
        <row r="34">
          <cell r="A34" t="str">
            <v>Investments Govt Securities</v>
          </cell>
        </row>
      </sheetData>
      <sheetData sheetId="9922">
        <row r="34">
          <cell r="A34" t="str">
            <v>Investments Govt Securities</v>
          </cell>
        </row>
      </sheetData>
      <sheetData sheetId="9923">
        <row r="34">
          <cell r="A34" t="str">
            <v>Investments Govt Securities</v>
          </cell>
        </row>
      </sheetData>
      <sheetData sheetId="9924">
        <row r="34">
          <cell r="A34" t="str">
            <v>Investments Govt Securities</v>
          </cell>
        </row>
      </sheetData>
      <sheetData sheetId="9925">
        <row r="34">
          <cell r="A34" t="str">
            <v>Investments Govt Securities</v>
          </cell>
        </row>
      </sheetData>
      <sheetData sheetId="9926">
        <row r="34">
          <cell r="A34" t="str">
            <v>Investments Govt Securities</v>
          </cell>
        </row>
      </sheetData>
      <sheetData sheetId="9927">
        <row r="34">
          <cell r="A34" t="str">
            <v>Investments Govt Securities</v>
          </cell>
        </row>
      </sheetData>
      <sheetData sheetId="9928">
        <row r="34">
          <cell r="A34" t="str">
            <v>Investments Govt Securities</v>
          </cell>
        </row>
      </sheetData>
      <sheetData sheetId="9929">
        <row r="34">
          <cell r="A34" t="str">
            <v>Investments Govt Securities</v>
          </cell>
        </row>
      </sheetData>
      <sheetData sheetId="9930">
        <row r="34">
          <cell r="A34" t="str">
            <v>Investments Govt Securities</v>
          </cell>
        </row>
      </sheetData>
      <sheetData sheetId="9931">
        <row r="34">
          <cell r="A34" t="str">
            <v>Investments Govt Securities</v>
          </cell>
        </row>
      </sheetData>
      <sheetData sheetId="9932">
        <row r="34">
          <cell r="A34" t="str">
            <v>Investments Govt Securities</v>
          </cell>
        </row>
      </sheetData>
      <sheetData sheetId="9933">
        <row r="34">
          <cell r="A34" t="str">
            <v>Investments Govt Securities</v>
          </cell>
        </row>
      </sheetData>
      <sheetData sheetId="9934">
        <row r="34">
          <cell r="A34" t="str">
            <v>Investments Govt Securities</v>
          </cell>
        </row>
      </sheetData>
      <sheetData sheetId="9935">
        <row r="34">
          <cell r="A34" t="str">
            <v>Investments Govt Securities</v>
          </cell>
        </row>
      </sheetData>
      <sheetData sheetId="9936">
        <row r="34">
          <cell r="A34" t="str">
            <v>Investments Govt Securities</v>
          </cell>
        </row>
      </sheetData>
      <sheetData sheetId="9937">
        <row r="34">
          <cell r="A34" t="str">
            <v>Investments Govt Securities</v>
          </cell>
        </row>
      </sheetData>
      <sheetData sheetId="9938">
        <row r="34">
          <cell r="A34" t="str">
            <v>Investments Govt Securities</v>
          </cell>
        </row>
      </sheetData>
      <sheetData sheetId="9939">
        <row r="34">
          <cell r="A34" t="str">
            <v>Investments Govt Securities</v>
          </cell>
        </row>
      </sheetData>
      <sheetData sheetId="9940">
        <row r="34">
          <cell r="A34" t="str">
            <v>Investments Govt Securities</v>
          </cell>
        </row>
      </sheetData>
      <sheetData sheetId="9941">
        <row r="34">
          <cell r="A34" t="str">
            <v>Investments Govt Securities</v>
          </cell>
        </row>
      </sheetData>
      <sheetData sheetId="9942">
        <row r="34">
          <cell r="A34" t="str">
            <v>Investments Govt Securities</v>
          </cell>
        </row>
      </sheetData>
      <sheetData sheetId="9943">
        <row r="34">
          <cell r="A34" t="str">
            <v>Investments Govt Securities</v>
          </cell>
        </row>
      </sheetData>
      <sheetData sheetId="9944">
        <row r="34">
          <cell r="A34" t="str">
            <v>Investments Govt Securities</v>
          </cell>
        </row>
      </sheetData>
      <sheetData sheetId="9945">
        <row r="34">
          <cell r="A34" t="str">
            <v>Investments Govt Securities</v>
          </cell>
        </row>
      </sheetData>
      <sheetData sheetId="9946">
        <row r="34">
          <cell r="A34" t="str">
            <v>Investments Govt Securities</v>
          </cell>
        </row>
      </sheetData>
      <sheetData sheetId="9947">
        <row r="34">
          <cell r="A34" t="str">
            <v>Investments Govt Securities</v>
          </cell>
        </row>
      </sheetData>
      <sheetData sheetId="9948">
        <row r="34">
          <cell r="A34" t="str">
            <v>Investments Govt Securities</v>
          </cell>
        </row>
      </sheetData>
      <sheetData sheetId="9949">
        <row r="34">
          <cell r="A34" t="str">
            <v>Investments Govt Securities</v>
          </cell>
        </row>
      </sheetData>
      <sheetData sheetId="9950">
        <row r="34">
          <cell r="A34" t="str">
            <v>Investments Govt Securities</v>
          </cell>
        </row>
      </sheetData>
      <sheetData sheetId="9951">
        <row r="34">
          <cell r="A34" t="str">
            <v>Investments Govt Securities</v>
          </cell>
        </row>
      </sheetData>
      <sheetData sheetId="9952">
        <row r="34">
          <cell r="A34" t="str">
            <v>Investments Govt Securities</v>
          </cell>
        </row>
      </sheetData>
      <sheetData sheetId="9953">
        <row r="34">
          <cell r="A34" t="str">
            <v>Investments Govt Securities</v>
          </cell>
        </row>
      </sheetData>
      <sheetData sheetId="9954">
        <row r="34">
          <cell r="A34" t="str">
            <v>Investments Govt Securities</v>
          </cell>
        </row>
      </sheetData>
      <sheetData sheetId="9955">
        <row r="34">
          <cell r="A34" t="str">
            <v>Investments Govt Securities</v>
          </cell>
        </row>
      </sheetData>
      <sheetData sheetId="9956">
        <row r="34">
          <cell r="A34" t="str">
            <v>Investments Govt Securities</v>
          </cell>
        </row>
      </sheetData>
      <sheetData sheetId="9957">
        <row r="34">
          <cell r="A34" t="str">
            <v>Investments Govt Securities</v>
          </cell>
        </row>
      </sheetData>
      <sheetData sheetId="9958">
        <row r="34">
          <cell r="A34" t="str">
            <v>Investments Govt Securities</v>
          </cell>
        </row>
      </sheetData>
      <sheetData sheetId="9959">
        <row r="34">
          <cell r="A34" t="str">
            <v>Investments Govt Securities</v>
          </cell>
        </row>
      </sheetData>
      <sheetData sheetId="9960">
        <row r="34">
          <cell r="A34" t="str">
            <v>Investments Govt Securities</v>
          </cell>
        </row>
      </sheetData>
      <sheetData sheetId="9961">
        <row r="34">
          <cell r="A34" t="str">
            <v>Investments Govt Securities</v>
          </cell>
        </row>
      </sheetData>
      <sheetData sheetId="9962">
        <row r="34">
          <cell r="A34" t="str">
            <v>Investments Govt Securities</v>
          </cell>
        </row>
      </sheetData>
      <sheetData sheetId="9963">
        <row r="34">
          <cell r="A34" t="str">
            <v>Investments Govt Securities</v>
          </cell>
        </row>
      </sheetData>
      <sheetData sheetId="9964">
        <row r="34">
          <cell r="A34" t="str">
            <v>Investments Govt Securities</v>
          </cell>
        </row>
      </sheetData>
      <sheetData sheetId="9965">
        <row r="34">
          <cell r="A34" t="str">
            <v>Investments Govt Securities</v>
          </cell>
        </row>
      </sheetData>
      <sheetData sheetId="9966">
        <row r="34">
          <cell r="A34" t="str">
            <v>Investments Govt Securities</v>
          </cell>
        </row>
      </sheetData>
      <sheetData sheetId="9967">
        <row r="34">
          <cell r="A34" t="str">
            <v>Investments Govt Securities</v>
          </cell>
        </row>
      </sheetData>
      <sheetData sheetId="9968">
        <row r="34">
          <cell r="A34" t="str">
            <v>Investments Govt Securities</v>
          </cell>
        </row>
      </sheetData>
      <sheetData sheetId="9969">
        <row r="34">
          <cell r="A34" t="str">
            <v>Investments Govt Securities</v>
          </cell>
        </row>
      </sheetData>
      <sheetData sheetId="9970">
        <row r="34">
          <cell r="A34" t="str">
            <v>Investments Govt Securities</v>
          </cell>
        </row>
      </sheetData>
      <sheetData sheetId="9971">
        <row r="34">
          <cell r="A34" t="str">
            <v>Investments Govt Securities</v>
          </cell>
        </row>
      </sheetData>
      <sheetData sheetId="9972">
        <row r="34">
          <cell r="A34" t="str">
            <v>Investments Govt Securities</v>
          </cell>
        </row>
      </sheetData>
      <sheetData sheetId="9973">
        <row r="34">
          <cell r="A34" t="str">
            <v>Investments Govt Securities</v>
          </cell>
        </row>
      </sheetData>
      <sheetData sheetId="9974">
        <row r="34">
          <cell r="A34" t="str">
            <v>Investments Govt Securities</v>
          </cell>
        </row>
      </sheetData>
      <sheetData sheetId="9975">
        <row r="34">
          <cell r="A34" t="str">
            <v>Investments Govt Securities</v>
          </cell>
        </row>
      </sheetData>
      <sheetData sheetId="9976">
        <row r="34">
          <cell r="A34" t="str">
            <v>Investments Govt Securities</v>
          </cell>
        </row>
      </sheetData>
      <sheetData sheetId="9977">
        <row r="34">
          <cell r="A34" t="str">
            <v>Investments Govt Securities</v>
          </cell>
        </row>
      </sheetData>
      <sheetData sheetId="9978">
        <row r="34">
          <cell r="A34" t="str">
            <v>Investments Govt Securities</v>
          </cell>
        </row>
      </sheetData>
      <sheetData sheetId="9979">
        <row r="34">
          <cell r="A34" t="str">
            <v>Investments Govt Securities</v>
          </cell>
        </row>
      </sheetData>
      <sheetData sheetId="9980">
        <row r="34">
          <cell r="A34" t="str">
            <v>Investments Govt Securities</v>
          </cell>
        </row>
      </sheetData>
      <sheetData sheetId="9981">
        <row r="34">
          <cell r="A34" t="str">
            <v>Investments Govt Securities</v>
          </cell>
        </row>
      </sheetData>
      <sheetData sheetId="9982">
        <row r="34">
          <cell r="A34" t="str">
            <v>Investments Govt Securities</v>
          </cell>
        </row>
      </sheetData>
      <sheetData sheetId="9983">
        <row r="34">
          <cell r="A34" t="str">
            <v>Investments Govt Securities</v>
          </cell>
        </row>
      </sheetData>
      <sheetData sheetId="9984">
        <row r="34">
          <cell r="A34" t="str">
            <v>Investments Govt Securities</v>
          </cell>
        </row>
      </sheetData>
      <sheetData sheetId="9985">
        <row r="34">
          <cell r="A34" t="str">
            <v>Investments Govt Securities</v>
          </cell>
        </row>
      </sheetData>
      <sheetData sheetId="9986">
        <row r="34">
          <cell r="A34" t="str">
            <v>Investments Govt Securities</v>
          </cell>
        </row>
      </sheetData>
      <sheetData sheetId="9987">
        <row r="34">
          <cell r="A34" t="str">
            <v>Investments Govt Securities</v>
          </cell>
        </row>
      </sheetData>
      <sheetData sheetId="9988">
        <row r="34">
          <cell r="A34" t="str">
            <v>Investments Govt Securities</v>
          </cell>
        </row>
      </sheetData>
      <sheetData sheetId="9989">
        <row r="34">
          <cell r="A34" t="str">
            <v>Investments Govt Securities</v>
          </cell>
        </row>
      </sheetData>
      <sheetData sheetId="9990">
        <row r="34">
          <cell r="A34" t="str">
            <v>Investments Govt Securities</v>
          </cell>
        </row>
      </sheetData>
      <sheetData sheetId="9991">
        <row r="34">
          <cell r="A34" t="str">
            <v>Investments Govt Securities</v>
          </cell>
        </row>
      </sheetData>
      <sheetData sheetId="9992">
        <row r="34">
          <cell r="A34" t="str">
            <v>Investments Govt Securities</v>
          </cell>
        </row>
      </sheetData>
      <sheetData sheetId="9993">
        <row r="34">
          <cell r="A34" t="str">
            <v>Investments Govt Securities</v>
          </cell>
        </row>
      </sheetData>
      <sheetData sheetId="9994">
        <row r="34">
          <cell r="A34" t="str">
            <v>Investments Govt Securities</v>
          </cell>
        </row>
      </sheetData>
      <sheetData sheetId="9995">
        <row r="34">
          <cell r="A34" t="str">
            <v>Investments Govt Securities</v>
          </cell>
        </row>
      </sheetData>
      <sheetData sheetId="9996">
        <row r="34">
          <cell r="A34" t="str">
            <v>Investments Govt Securities</v>
          </cell>
        </row>
      </sheetData>
      <sheetData sheetId="9997">
        <row r="34">
          <cell r="A34" t="str">
            <v>Investments Govt Securities</v>
          </cell>
        </row>
      </sheetData>
      <sheetData sheetId="9998">
        <row r="34">
          <cell r="A34" t="str">
            <v>Investments Govt Securities</v>
          </cell>
        </row>
      </sheetData>
      <sheetData sheetId="9999">
        <row r="34">
          <cell r="A34" t="str">
            <v>Investments Govt Securities</v>
          </cell>
        </row>
      </sheetData>
      <sheetData sheetId="10000">
        <row r="34">
          <cell r="A34" t="str">
            <v>Investments Govt Securities</v>
          </cell>
        </row>
      </sheetData>
      <sheetData sheetId="10001">
        <row r="34">
          <cell r="A34" t="str">
            <v>Investments Govt Securities</v>
          </cell>
        </row>
      </sheetData>
      <sheetData sheetId="10002">
        <row r="34">
          <cell r="A34" t="str">
            <v>Investments Govt Securities</v>
          </cell>
        </row>
      </sheetData>
      <sheetData sheetId="10003">
        <row r="34">
          <cell r="A34" t="str">
            <v>Investments Govt Securities</v>
          </cell>
        </row>
      </sheetData>
      <sheetData sheetId="10004">
        <row r="34">
          <cell r="A34" t="str">
            <v>Investments Govt Securities</v>
          </cell>
        </row>
      </sheetData>
      <sheetData sheetId="10005">
        <row r="34">
          <cell r="A34" t="str">
            <v>Investments Govt Securities</v>
          </cell>
        </row>
      </sheetData>
      <sheetData sheetId="10006">
        <row r="34">
          <cell r="A34" t="str">
            <v>Investments Govt Securities</v>
          </cell>
        </row>
      </sheetData>
      <sheetData sheetId="10007">
        <row r="34">
          <cell r="A34" t="str">
            <v>Investments Govt Securities</v>
          </cell>
        </row>
      </sheetData>
      <sheetData sheetId="10008">
        <row r="34">
          <cell r="A34" t="str">
            <v>Investments Govt Securities</v>
          </cell>
        </row>
      </sheetData>
      <sheetData sheetId="10009">
        <row r="34">
          <cell r="A34" t="str">
            <v>Investments Govt Securities</v>
          </cell>
        </row>
      </sheetData>
      <sheetData sheetId="10010">
        <row r="34">
          <cell r="A34" t="str">
            <v>Investments Govt Securities</v>
          </cell>
        </row>
      </sheetData>
      <sheetData sheetId="10011">
        <row r="34">
          <cell r="A34" t="str">
            <v>Investments Govt Securities</v>
          </cell>
        </row>
      </sheetData>
      <sheetData sheetId="10012">
        <row r="34">
          <cell r="A34" t="str">
            <v>Investments Govt Securities</v>
          </cell>
        </row>
      </sheetData>
      <sheetData sheetId="10013">
        <row r="34">
          <cell r="A34" t="str">
            <v>Investments Govt Securities</v>
          </cell>
        </row>
      </sheetData>
      <sheetData sheetId="10014">
        <row r="34">
          <cell r="A34" t="str">
            <v>Investments Govt Securities</v>
          </cell>
        </row>
      </sheetData>
      <sheetData sheetId="10015">
        <row r="34">
          <cell r="A34" t="str">
            <v>Investments Govt Securities</v>
          </cell>
        </row>
      </sheetData>
      <sheetData sheetId="10016">
        <row r="34">
          <cell r="A34" t="str">
            <v>Investments Govt Securities</v>
          </cell>
        </row>
      </sheetData>
      <sheetData sheetId="10017">
        <row r="34">
          <cell r="A34" t="str">
            <v>Investments Govt Securities</v>
          </cell>
        </row>
      </sheetData>
      <sheetData sheetId="10018">
        <row r="34">
          <cell r="A34" t="str">
            <v>Investments Govt Securities</v>
          </cell>
        </row>
      </sheetData>
      <sheetData sheetId="10019">
        <row r="34">
          <cell r="A34" t="str">
            <v>Investments Govt Securities</v>
          </cell>
        </row>
      </sheetData>
      <sheetData sheetId="10020">
        <row r="34">
          <cell r="A34" t="str">
            <v>Investments Govt Securities</v>
          </cell>
        </row>
      </sheetData>
      <sheetData sheetId="10021">
        <row r="34">
          <cell r="A34" t="str">
            <v>Investments Govt Securities</v>
          </cell>
        </row>
      </sheetData>
      <sheetData sheetId="10022">
        <row r="34">
          <cell r="A34" t="str">
            <v>Investments Govt Securities</v>
          </cell>
        </row>
      </sheetData>
      <sheetData sheetId="10023">
        <row r="34">
          <cell r="A34" t="str">
            <v>Investments Govt Securities</v>
          </cell>
        </row>
      </sheetData>
      <sheetData sheetId="10024">
        <row r="34">
          <cell r="A34" t="str">
            <v>Investments Govt Securities</v>
          </cell>
        </row>
      </sheetData>
      <sheetData sheetId="10025">
        <row r="34">
          <cell r="A34" t="str">
            <v>Investments Govt Securities</v>
          </cell>
        </row>
      </sheetData>
      <sheetData sheetId="10026">
        <row r="34">
          <cell r="A34" t="str">
            <v>Investments Govt Securities</v>
          </cell>
        </row>
      </sheetData>
      <sheetData sheetId="10027">
        <row r="34">
          <cell r="A34" t="str">
            <v>Investments Govt Securities</v>
          </cell>
        </row>
      </sheetData>
      <sheetData sheetId="10028">
        <row r="34">
          <cell r="A34" t="str">
            <v>Investments Govt Securities</v>
          </cell>
        </row>
      </sheetData>
      <sheetData sheetId="10029">
        <row r="34">
          <cell r="A34" t="str">
            <v>Investments Govt Securities</v>
          </cell>
        </row>
      </sheetData>
      <sheetData sheetId="10030">
        <row r="34">
          <cell r="A34" t="str">
            <v>Investments Govt Securities</v>
          </cell>
        </row>
      </sheetData>
      <sheetData sheetId="10031">
        <row r="34">
          <cell r="A34" t="str">
            <v>Investments Govt Securities</v>
          </cell>
        </row>
      </sheetData>
      <sheetData sheetId="10032">
        <row r="34">
          <cell r="A34" t="str">
            <v>Investments Govt Securities</v>
          </cell>
        </row>
      </sheetData>
      <sheetData sheetId="10033">
        <row r="34">
          <cell r="A34" t="str">
            <v>Investments Govt Securities</v>
          </cell>
        </row>
      </sheetData>
      <sheetData sheetId="10034">
        <row r="34">
          <cell r="A34" t="str">
            <v>Investments Govt Securities</v>
          </cell>
        </row>
      </sheetData>
      <sheetData sheetId="10035">
        <row r="34">
          <cell r="A34" t="str">
            <v>Investments Govt Securities</v>
          </cell>
        </row>
      </sheetData>
      <sheetData sheetId="10036">
        <row r="34">
          <cell r="A34" t="str">
            <v>Investments Govt Securities</v>
          </cell>
        </row>
      </sheetData>
      <sheetData sheetId="10037">
        <row r="34">
          <cell r="A34" t="str">
            <v>Investments Govt Securities</v>
          </cell>
        </row>
      </sheetData>
      <sheetData sheetId="10038">
        <row r="34">
          <cell r="A34" t="str">
            <v>Investments Govt Securities</v>
          </cell>
        </row>
      </sheetData>
      <sheetData sheetId="10039">
        <row r="34">
          <cell r="A34" t="str">
            <v>Investments Govt Securities</v>
          </cell>
        </row>
      </sheetData>
      <sheetData sheetId="10040">
        <row r="34">
          <cell r="A34" t="str">
            <v>Investments Govt Securities</v>
          </cell>
        </row>
      </sheetData>
      <sheetData sheetId="10041">
        <row r="34">
          <cell r="A34" t="str">
            <v>Investments Govt Securities</v>
          </cell>
        </row>
      </sheetData>
      <sheetData sheetId="10042">
        <row r="34">
          <cell r="A34" t="str">
            <v>Investments Govt Securities</v>
          </cell>
        </row>
      </sheetData>
      <sheetData sheetId="10043">
        <row r="34">
          <cell r="A34" t="str">
            <v>Investments Govt Securities</v>
          </cell>
        </row>
      </sheetData>
      <sheetData sheetId="10044">
        <row r="34">
          <cell r="A34" t="str">
            <v>Investments Govt Securities</v>
          </cell>
        </row>
      </sheetData>
      <sheetData sheetId="10045">
        <row r="34">
          <cell r="A34" t="str">
            <v>Investments Govt Securities</v>
          </cell>
        </row>
      </sheetData>
      <sheetData sheetId="10046">
        <row r="34">
          <cell r="A34" t="str">
            <v>Investments Govt Securities</v>
          </cell>
        </row>
      </sheetData>
      <sheetData sheetId="10047">
        <row r="34">
          <cell r="A34" t="str">
            <v>Investments Govt Securities</v>
          </cell>
        </row>
      </sheetData>
      <sheetData sheetId="10048">
        <row r="34">
          <cell r="A34" t="str">
            <v>Investments Govt Securities</v>
          </cell>
        </row>
      </sheetData>
      <sheetData sheetId="10049">
        <row r="34">
          <cell r="A34" t="str">
            <v>Investments Govt Securities</v>
          </cell>
        </row>
      </sheetData>
      <sheetData sheetId="10050">
        <row r="34">
          <cell r="A34" t="str">
            <v>Investments Govt Securities</v>
          </cell>
        </row>
      </sheetData>
      <sheetData sheetId="10051">
        <row r="34">
          <cell r="A34" t="str">
            <v>Investments Govt Securities</v>
          </cell>
        </row>
      </sheetData>
      <sheetData sheetId="10052">
        <row r="34">
          <cell r="A34" t="str">
            <v>Investments Govt Securities</v>
          </cell>
        </row>
      </sheetData>
      <sheetData sheetId="10053">
        <row r="34">
          <cell r="A34" t="str">
            <v>Investments Govt Securities</v>
          </cell>
        </row>
      </sheetData>
      <sheetData sheetId="10054">
        <row r="34">
          <cell r="A34" t="str">
            <v>Investments Govt Securities</v>
          </cell>
        </row>
      </sheetData>
      <sheetData sheetId="10055">
        <row r="34">
          <cell r="A34" t="str">
            <v>Investments Govt Securities</v>
          </cell>
        </row>
      </sheetData>
      <sheetData sheetId="10056">
        <row r="34">
          <cell r="A34" t="str">
            <v>Investments Govt Securities</v>
          </cell>
        </row>
      </sheetData>
      <sheetData sheetId="10057">
        <row r="34">
          <cell r="A34" t="str">
            <v>Investments Govt Securities</v>
          </cell>
        </row>
      </sheetData>
      <sheetData sheetId="10058">
        <row r="34">
          <cell r="A34" t="str">
            <v>Investments Govt Securities</v>
          </cell>
        </row>
      </sheetData>
      <sheetData sheetId="10059">
        <row r="34">
          <cell r="A34" t="str">
            <v>Investments Govt Securities</v>
          </cell>
        </row>
      </sheetData>
      <sheetData sheetId="10060">
        <row r="34">
          <cell r="A34" t="str">
            <v>Investments Govt Securities</v>
          </cell>
        </row>
      </sheetData>
      <sheetData sheetId="10061">
        <row r="34">
          <cell r="A34" t="str">
            <v>Investments Govt Securities</v>
          </cell>
        </row>
      </sheetData>
      <sheetData sheetId="10062">
        <row r="34">
          <cell r="A34" t="str">
            <v>Investments Govt Securities</v>
          </cell>
        </row>
      </sheetData>
      <sheetData sheetId="10063">
        <row r="34">
          <cell r="A34" t="str">
            <v>Investments Govt Securities</v>
          </cell>
        </row>
      </sheetData>
      <sheetData sheetId="10064">
        <row r="34">
          <cell r="A34" t="str">
            <v>Investments Govt Securities</v>
          </cell>
        </row>
      </sheetData>
      <sheetData sheetId="10065">
        <row r="34">
          <cell r="A34" t="str">
            <v>Investments Govt Securities</v>
          </cell>
        </row>
      </sheetData>
      <sheetData sheetId="10066">
        <row r="34">
          <cell r="A34" t="str">
            <v>Investments Govt Securities</v>
          </cell>
        </row>
      </sheetData>
      <sheetData sheetId="10067">
        <row r="34">
          <cell r="A34" t="str">
            <v>Investments Govt Securities</v>
          </cell>
        </row>
      </sheetData>
      <sheetData sheetId="10068">
        <row r="34">
          <cell r="A34" t="str">
            <v>Investments Govt Securities</v>
          </cell>
        </row>
      </sheetData>
      <sheetData sheetId="10069">
        <row r="34">
          <cell r="A34" t="str">
            <v>Investments Govt Securities</v>
          </cell>
        </row>
      </sheetData>
      <sheetData sheetId="10070">
        <row r="34">
          <cell r="A34" t="str">
            <v>Investments Govt Securities</v>
          </cell>
        </row>
      </sheetData>
      <sheetData sheetId="10071">
        <row r="34">
          <cell r="A34" t="str">
            <v>Investments Govt Securities</v>
          </cell>
        </row>
      </sheetData>
      <sheetData sheetId="10072">
        <row r="34">
          <cell r="A34" t="str">
            <v>Investments Govt Securities</v>
          </cell>
        </row>
      </sheetData>
      <sheetData sheetId="10073">
        <row r="34">
          <cell r="A34" t="str">
            <v>Investments Govt Securities</v>
          </cell>
        </row>
      </sheetData>
      <sheetData sheetId="10074">
        <row r="34">
          <cell r="A34" t="str">
            <v>Investments Govt Securities</v>
          </cell>
        </row>
      </sheetData>
      <sheetData sheetId="10075">
        <row r="34">
          <cell r="A34" t="str">
            <v>Investments Govt Securities</v>
          </cell>
        </row>
      </sheetData>
      <sheetData sheetId="10076">
        <row r="34">
          <cell r="A34" t="str">
            <v>Investments Govt Securities</v>
          </cell>
        </row>
      </sheetData>
      <sheetData sheetId="10077">
        <row r="34">
          <cell r="A34" t="str">
            <v>Investments Govt Securities</v>
          </cell>
        </row>
      </sheetData>
      <sheetData sheetId="10078">
        <row r="34">
          <cell r="A34" t="str">
            <v>Investments Govt Securities</v>
          </cell>
        </row>
      </sheetData>
      <sheetData sheetId="10079">
        <row r="34">
          <cell r="A34" t="str">
            <v>Investments Govt Securities</v>
          </cell>
        </row>
      </sheetData>
      <sheetData sheetId="10080">
        <row r="34">
          <cell r="A34" t="str">
            <v>Investments Govt Securities</v>
          </cell>
        </row>
      </sheetData>
      <sheetData sheetId="10081">
        <row r="34">
          <cell r="A34" t="str">
            <v>Investments Govt Securities</v>
          </cell>
        </row>
      </sheetData>
      <sheetData sheetId="10082">
        <row r="34">
          <cell r="A34" t="str">
            <v>Investments Govt Securities</v>
          </cell>
        </row>
      </sheetData>
      <sheetData sheetId="10083">
        <row r="34">
          <cell r="A34" t="str">
            <v>Investments Govt Securities</v>
          </cell>
        </row>
      </sheetData>
      <sheetData sheetId="10084">
        <row r="34">
          <cell r="A34" t="str">
            <v>Investments Govt Securities</v>
          </cell>
        </row>
      </sheetData>
      <sheetData sheetId="10085">
        <row r="34">
          <cell r="A34" t="str">
            <v>Investments Govt Securities</v>
          </cell>
        </row>
      </sheetData>
      <sheetData sheetId="10086">
        <row r="34">
          <cell r="A34" t="str">
            <v>Investments Govt Securities</v>
          </cell>
        </row>
      </sheetData>
      <sheetData sheetId="10087">
        <row r="34">
          <cell r="A34" t="str">
            <v>Investments Govt Securities</v>
          </cell>
        </row>
      </sheetData>
      <sheetData sheetId="10088">
        <row r="34">
          <cell r="A34" t="str">
            <v>Investments Govt Securities</v>
          </cell>
        </row>
      </sheetData>
      <sheetData sheetId="10089">
        <row r="34">
          <cell r="A34" t="str">
            <v>Investments Govt Securities</v>
          </cell>
        </row>
      </sheetData>
      <sheetData sheetId="10090">
        <row r="34">
          <cell r="A34" t="str">
            <v>Investments Govt Securities</v>
          </cell>
        </row>
      </sheetData>
      <sheetData sheetId="10091">
        <row r="34">
          <cell r="A34" t="str">
            <v>Investments Govt Securities</v>
          </cell>
        </row>
      </sheetData>
      <sheetData sheetId="10092">
        <row r="34">
          <cell r="A34" t="str">
            <v>Investments Govt Securities</v>
          </cell>
        </row>
      </sheetData>
      <sheetData sheetId="10093">
        <row r="34">
          <cell r="A34" t="str">
            <v>Investments Govt Securities</v>
          </cell>
        </row>
      </sheetData>
      <sheetData sheetId="10094">
        <row r="34">
          <cell r="A34" t="str">
            <v>Investments Govt Securities</v>
          </cell>
        </row>
      </sheetData>
      <sheetData sheetId="10095">
        <row r="34">
          <cell r="A34" t="str">
            <v>Investments Govt Securities</v>
          </cell>
        </row>
      </sheetData>
      <sheetData sheetId="10096">
        <row r="34">
          <cell r="A34" t="str">
            <v>Investments Govt Securities</v>
          </cell>
        </row>
      </sheetData>
      <sheetData sheetId="10097">
        <row r="34">
          <cell r="A34" t="str">
            <v>Investments Govt Securities</v>
          </cell>
        </row>
      </sheetData>
      <sheetData sheetId="10098">
        <row r="34">
          <cell r="A34" t="str">
            <v>Investments Govt Securities</v>
          </cell>
        </row>
      </sheetData>
      <sheetData sheetId="10099">
        <row r="34">
          <cell r="A34" t="str">
            <v>Investments Govt Securities</v>
          </cell>
        </row>
      </sheetData>
      <sheetData sheetId="10100">
        <row r="34">
          <cell r="A34" t="str">
            <v>Investments Govt Securities</v>
          </cell>
        </row>
      </sheetData>
      <sheetData sheetId="10101">
        <row r="34">
          <cell r="A34" t="str">
            <v>Investments Govt Securities</v>
          </cell>
        </row>
      </sheetData>
      <sheetData sheetId="10102">
        <row r="34">
          <cell r="A34" t="str">
            <v>Investments Govt Securities</v>
          </cell>
        </row>
      </sheetData>
      <sheetData sheetId="10103">
        <row r="34">
          <cell r="A34" t="str">
            <v>Investments Govt Securities</v>
          </cell>
        </row>
      </sheetData>
      <sheetData sheetId="10104">
        <row r="34">
          <cell r="A34" t="str">
            <v>Investments Govt Securities</v>
          </cell>
        </row>
      </sheetData>
      <sheetData sheetId="10105">
        <row r="34">
          <cell r="A34" t="str">
            <v>Investments Govt Securities</v>
          </cell>
        </row>
      </sheetData>
      <sheetData sheetId="10106">
        <row r="34">
          <cell r="A34" t="str">
            <v>Investments Govt Securities</v>
          </cell>
        </row>
      </sheetData>
      <sheetData sheetId="10107">
        <row r="34">
          <cell r="A34" t="str">
            <v>Investments Govt Securities</v>
          </cell>
        </row>
      </sheetData>
      <sheetData sheetId="10108">
        <row r="34">
          <cell r="A34" t="str">
            <v>Investments Govt Securities</v>
          </cell>
        </row>
      </sheetData>
      <sheetData sheetId="10109">
        <row r="34">
          <cell r="A34" t="str">
            <v>Investments Govt Securities</v>
          </cell>
        </row>
      </sheetData>
      <sheetData sheetId="10110">
        <row r="34">
          <cell r="A34" t="str">
            <v>Investments Govt Securities</v>
          </cell>
        </row>
      </sheetData>
      <sheetData sheetId="10111">
        <row r="34">
          <cell r="A34" t="str">
            <v>Investments Govt Securities</v>
          </cell>
        </row>
      </sheetData>
      <sheetData sheetId="10112">
        <row r="34">
          <cell r="A34" t="str">
            <v>Investments Govt Securities</v>
          </cell>
        </row>
      </sheetData>
      <sheetData sheetId="10113">
        <row r="34">
          <cell r="A34" t="str">
            <v>Investments Govt Securities</v>
          </cell>
        </row>
      </sheetData>
      <sheetData sheetId="10114">
        <row r="34">
          <cell r="A34" t="str">
            <v>Investments Govt Securities</v>
          </cell>
        </row>
      </sheetData>
      <sheetData sheetId="10115">
        <row r="34">
          <cell r="A34" t="str">
            <v>Investments Govt Securities</v>
          </cell>
        </row>
      </sheetData>
      <sheetData sheetId="10116">
        <row r="34">
          <cell r="A34" t="str">
            <v>Investments Govt Securities</v>
          </cell>
        </row>
      </sheetData>
      <sheetData sheetId="10117">
        <row r="34">
          <cell r="A34" t="str">
            <v>Investments Govt Securities</v>
          </cell>
        </row>
      </sheetData>
      <sheetData sheetId="10118">
        <row r="34">
          <cell r="A34" t="str">
            <v>Investments Govt Securities</v>
          </cell>
        </row>
      </sheetData>
      <sheetData sheetId="10119">
        <row r="34">
          <cell r="A34" t="str">
            <v>Investments Govt Securities</v>
          </cell>
        </row>
      </sheetData>
      <sheetData sheetId="10120">
        <row r="34">
          <cell r="A34" t="str">
            <v>Investments Govt Securities</v>
          </cell>
        </row>
      </sheetData>
      <sheetData sheetId="10121">
        <row r="34">
          <cell r="A34" t="str">
            <v>Investments Govt Securities</v>
          </cell>
        </row>
      </sheetData>
      <sheetData sheetId="10122">
        <row r="34">
          <cell r="A34" t="str">
            <v>Investments Govt Securities</v>
          </cell>
        </row>
      </sheetData>
      <sheetData sheetId="10123">
        <row r="34">
          <cell r="A34" t="str">
            <v>Investments Govt Securities</v>
          </cell>
        </row>
      </sheetData>
      <sheetData sheetId="10124">
        <row r="34">
          <cell r="A34" t="str">
            <v>Investments Govt Securities</v>
          </cell>
        </row>
      </sheetData>
      <sheetData sheetId="10125">
        <row r="34">
          <cell r="A34" t="str">
            <v>Investments Govt Securities</v>
          </cell>
        </row>
      </sheetData>
      <sheetData sheetId="10126">
        <row r="34">
          <cell r="A34" t="str">
            <v>Investments Govt Securities</v>
          </cell>
        </row>
      </sheetData>
      <sheetData sheetId="10127">
        <row r="34">
          <cell r="A34" t="str">
            <v>Investments Govt Securities</v>
          </cell>
        </row>
      </sheetData>
      <sheetData sheetId="10128">
        <row r="34">
          <cell r="A34" t="str">
            <v>Investments Govt Securities</v>
          </cell>
        </row>
      </sheetData>
      <sheetData sheetId="10129">
        <row r="34">
          <cell r="A34" t="str">
            <v>Investments Govt Securities</v>
          </cell>
        </row>
      </sheetData>
      <sheetData sheetId="10130">
        <row r="34">
          <cell r="A34" t="str">
            <v>Investments Govt Securities</v>
          </cell>
        </row>
      </sheetData>
      <sheetData sheetId="10131">
        <row r="34">
          <cell r="A34" t="str">
            <v>Investments Govt Securities</v>
          </cell>
        </row>
      </sheetData>
      <sheetData sheetId="10132">
        <row r="34">
          <cell r="A34" t="str">
            <v>Investments Govt Securities</v>
          </cell>
        </row>
      </sheetData>
      <sheetData sheetId="10133">
        <row r="34">
          <cell r="A34" t="str">
            <v>Investments Govt Securities</v>
          </cell>
        </row>
      </sheetData>
      <sheetData sheetId="10134">
        <row r="34">
          <cell r="A34" t="str">
            <v>Investments Govt Securities</v>
          </cell>
        </row>
      </sheetData>
      <sheetData sheetId="10135">
        <row r="34">
          <cell r="A34" t="str">
            <v>Investments Govt Securities</v>
          </cell>
        </row>
      </sheetData>
      <sheetData sheetId="10136">
        <row r="34">
          <cell r="A34" t="str">
            <v>Investments Govt Securities</v>
          </cell>
        </row>
      </sheetData>
      <sheetData sheetId="10137">
        <row r="34">
          <cell r="A34" t="str">
            <v>Investments Govt Securities</v>
          </cell>
        </row>
      </sheetData>
      <sheetData sheetId="10138">
        <row r="34">
          <cell r="A34" t="str">
            <v>Investments Govt Securities</v>
          </cell>
        </row>
      </sheetData>
      <sheetData sheetId="10139">
        <row r="34">
          <cell r="A34" t="str">
            <v>Investments Govt Securities</v>
          </cell>
        </row>
      </sheetData>
      <sheetData sheetId="10140">
        <row r="34">
          <cell r="A34" t="str">
            <v>Investments Govt Securities</v>
          </cell>
        </row>
      </sheetData>
      <sheetData sheetId="10141">
        <row r="34">
          <cell r="A34" t="str">
            <v>Investments Govt Securities</v>
          </cell>
        </row>
      </sheetData>
      <sheetData sheetId="10142">
        <row r="34">
          <cell r="A34" t="str">
            <v>Investments Govt Securities</v>
          </cell>
        </row>
      </sheetData>
      <sheetData sheetId="10143">
        <row r="34">
          <cell r="A34" t="str">
            <v>Investments Govt Securities</v>
          </cell>
        </row>
      </sheetData>
      <sheetData sheetId="10144">
        <row r="34">
          <cell r="A34" t="str">
            <v>Investments Govt Securities</v>
          </cell>
        </row>
      </sheetData>
      <sheetData sheetId="10145">
        <row r="34">
          <cell r="A34" t="str">
            <v>Investments Govt Securities</v>
          </cell>
        </row>
      </sheetData>
      <sheetData sheetId="10146">
        <row r="34">
          <cell r="A34" t="str">
            <v>Investments Govt Securities</v>
          </cell>
        </row>
      </sheetData>
      <sheetData sheetId="10147">
        <row r="34">
          <cell r="A34" t="str">
            <v>Investments Govt Securities</v>
          </cell>
        </row>
      </sheetData>
      <sheetData sheetId="10148">
        <row r="34">
          <cell r="A34" t="str">
            <v>Investments Govt Securities</v>
          </cell>
        </row>
      </sheetData>
      <sheetData sheetId="10149">
        <row r="34">
          <cell r="A34" t="str">
            <v>Investments Govt Securities</v>
          </cell>
        </row>
      </sheetData>
      <sheetData sheetId="10150">
        <row r="34">
          <cell r="A34" t="str">
            <v>Investments Govt Securities</v>
          </cell>
        </row>
      </sheetData>
      <sheetData sheetId="10151">
        <row r="34">
          <cell r="A34" t="str">
            <v>Investments Govt Securities</v>
          </cell>
        </row>
      </sheetData>
      <sheetData sheetId="10152">
        <row r="34">
          <cell r="A34" t="str">
            <v>Investments Govt Securities</v>
          </cell>
        </row>
      </sheetData>
      <sheetData sheetId="10153">
        <row r="34">
          <cell r="A34" t="str">
            <v>Investments Govt Securities</v>
          </cell>
        </row>
      </sheetData>
      <sheetData sheetId="10154">
        <row r="34">
          <cell r="A34" t="str">
            <v>Investments Govt Securities</v>
          </cell>
        </row>
      </sheetData>
      <sheetData sheetId="10155">
        <row r="34">
          <cell r="A34" t="str">
            <v>Investments Govt Securities</v>
          </cell>
        </row>
      </sheetData>
      <sheetData sheetId="10156">
        <row r="34">
          <cell r="A34" t="str">
            <v>Investments Govt Securities</v>
          </cell>
        </row>
      </sheetData>
      <sheetData sheetId="10157">
        <row r="34">
          <cell r="A34" t="str">
            <v>Investments Govt Securities</v>
          </cell>
        </row>
      </sheetData>
      <sheetData sheetId="10158">
        <row r="34">
          <cell r="A34" t="str">
            <v>Investments Govt Securities</v>
          </cell>
        </row>
      </sheetData>
      <sheetData sheetId="10159">
        <row r="34">
          <cell r="A34" t="str">
            <v>Investments Govt Securities</v>
          </cell>
        </row>
      </sheetData>
      <sheetData sheetId="10160">
        <row r="34">
          <cell r="A34" t="str">
            <v>Investments Govt Securities</v>
          </cell>
        </row>
      </sheetData>
      <sheetData sheetId="10161">
        <row r="34">
          <cell r="A34" t="str">
            <v>Investments Govt Securities</v>
          </cell>
        </row>
      </sheetData>
      <sheetData sheetId="10162">
        <row r="34">
          <cell r="A34" t="str">
            <v>Investments Govt Securities</v>
          </cell>
        </row>
      </sheetData>
      <sheetData sheetId="10163">
        <row r="34">
          <cell r="A34" t="str">
            <v>Investments Govt Securities</v>
          </cell>
        </row>
      </sheetData>
      <sheetData sheetId="10164">
        <row r="34">
          <cell r="A34" t="str">
            <v>Investments Govt Securities</v>
          </cell>
        </row>
      </sheetData>
      <sheetData sheetId="10165">
        <row r="34">
          <cell r="A34" t="str">
            <v>Investments Govt Securities</v>
          </cell>
        </row>
      </sheetData>
      <sheetData sheetId="10166">
        <row r="34">
          <cell r="A34" t="str">
            <v>Investments Govt Securities</v>
          </cell>
        </row>
      </sheetData>
      <sheetData sheetId="10167">
        <row r="34">
          <cell r="A34" t="str">
            <v>Investments Govt Securities</v>
          </cell>
        </row>
      </sheetData>
      <sheetData sheetId="10168">
        <row r="34">
          <cell r="A34" t="str">
            <v>Investments Govt Securities</v>
          </cell>
        </row>
      </sheetData>
      <sheetData sheetId="10169">
        <row r="34">
          <cell r="A34" t="str">
            <v>Investments Govt Securities</v>
          </cell>
        </row>
      </sheetData>
      <sheetData sheetId="10170">
        <row r="34">
          <cell r="A34" t="str">
            <v>Investments Govt Securities</v>
          </cell>
        </row>
      </sheetData>
      <sheetData sheetId="10171">
        <row r="34">
          <cell r="A34" t="str">
            <v>Investments Govt Securities</v>
          </cell>
        </row>
      </sheetData>
      <sheetData sheetId="10172">
        <row r="34">
          <cell r="A34" t="str">
            <v>Investments Govt Securities</v>
          </cell>
        </row>
      </sheetData>
      <sheetData sheetId="10173">
        <row r="34">
          <cell r="A34" t="str">
            <v>Investments Govt Securities</v>
          </cell>
        </row>
      </sheetData>
      <sheetData sheetId="10174">
        <row r="34">
          <cell r="A34" t="str">
            <v>Investments Govt Securities</v>
          </cell>
        </row>
      </sheetData>
      <sheetData sheetId="10175">
        <row r="34">
          <cell r="A34" t="str">
            <v>Investments Govt Securities</v>
          </cell>
        </row>
      </sheetData>
      <sheetData sheetId="10176">
        <row r="34">
          <cell r="A34" t="str">
            <v>Investments Govt Securities</v>
          </cell>
        </row>
      </sheetData>
      <sheetData sheetId="10177">
        <row r="34">
          <cell r="A34" t="str">
            <v>Investments Govt Securities</v>
          </cell>
        </row>
      </sheetData>
      <sheetData sheetId="10178">
        <row r="34">
          <cell r="A34" t="str">
            <v>Investments Govt Securities</v>
          </cell>
        </row>
      </sheetData>
      <sheetData sheetId="10179">
        <row r="34">
          <cell r="A34" t="str">
            <v>Investments Govt Securities</v>
          </cell>
        </row>
      </sheetData>
      <sheetData sheetId="10180">
        <row r="34">
          <cell r="A34" t="str">
            <v>Investments Govt Securities</v>
          </cell>
        </row>
      </sheetData>
      <sheetData sheetId="10181">
        <row r="34">
          <cell r="A34" t="str">
            <v>Investments Govt Securities</v>
          </cell>
        </row>
      </sheetData>
      <sheetData sheetId="10182">
        <row r="34">
          <cell r="A34" t="str">
            <v>Investments Govt Securities</v>
          </cell>
        </row>
      </sheetData>
      <sheetData sheetId="10183">
        <row r="34">
          <cell r="A34" t="str">
            <v>Investments Govt Securities</v>
          </cell>
        </row>
      </sheetData>
      <sheetData sheetId="10184">
        <row r="34">
          <cell r="A34" t="str">
            <v>Investments Govt Securities</v>
          </cell>
        </row>
      </sheetData>
      <sheetData sheetId="10185">
        <row r="34">
          <cell r="A34" t="str">
            <v>Investments Govt Securities</v>
          </cell>
        </row>
      </sheetData>
      <sheetData sheetId="10186">
        <row r="34">
          <cell r="A34" t="str">
            <v>Investments Govt Securities</v>
          </cell>
        </row>
      </sheetData>
      <sheetData sheetId="10187">
        <row r="34">
          <cell r="A34" t="str">
            <v>Investments Govt Securities</v>
          </cell>
        </row>
      </sheetData>
      <sheetData sheetId="10188">
        <row r="34">
          <cell r="A34" t="str">
            <v>Investments Govt Securities</v>
          </cell>
        </row>
      </sheetData>
      <sheetData sheetId="10189">
        <row r="34">
          <cell r="A34" t="str">
            <v>Investments Govt Securities</v>
          </cell>
        </row>
      </sheetData>
      <sheetData sheetId="10190">
        <row r="34">
          <cell r="A34" t="str">
            <v>Investments Govt Securities</v>
          </cell>
        </row>
      </sheetData>
      <sheetData sheetId="10191">
        <row r="34">
          <cell r="A34" t="str">
            <v>Investments Govt Securities</v>
          </cell>
        </row>
      </sheetData>
      <sheetData sheetId="10192">
        <row r="34">
          <cell r="A34" t="str">
            <v>Investments Govt Securities</v>
          </cell>
        </row>
      </sheetData>
      <sheetData sheetId="10193">
        <row r="34">
          <cell r="A34" t="str">
            <v>Investments Govt Securities</v>
          </cell>
        </row>
      </sheetData>
      <sheetData sheetId="10194">
        <row r="34">
          <cell r="A34" t="str">
            <v>Investments Govt Securities</v>
          </cell>
        </row>
      </sheetData>
      <sheetData sheetId="10195">
        <row r="34">
          <cell r="A34" t="str">
            <v>Investments Govt Securities</v>
          </cell>
        </row>
      </sheetData>
      <sheetData sheetId="10196">
        <row r="34">
          <cell r="A34" t="str">
            <v>Investments Govt Securities</v>
          </cell>
        </row>
      </sheetData>
      <sheetData sheetId="10197">
        <row r="34">
          <cell r="A34" t="str">
            <v>Investments Govt Securities</v>
          </cell>
        </row>
      </sheetData>
      <sheetData sheetId="10198">
        <row r="34">
          <cell r="A34" t="str">
            <v>Investments Govt Securities</v>
          </cell>
        </row>
      </sheetData>
      <sheetData sheetId="10199">
        <row r="34">
          <cell r="A34" t="str">
            <v>Investments Govt Securities</v>
          </cell>
        </row>
      </sheetData>
      <sheetData sheetId="10200">
        <row r="34">
          <cell r="A34" t="str">
            <v>Investments Govt Securities</v>
          </cell>
        </row>
      </sheetData>
      <sheetData sheetId="10201">
        <row r="34">
          <cell r="A34" t="str">
            <v>Investments Govt Securities</v>
          </cell>
        </row>
      </sheetData>
      <sheetData sheetId="10202">
        <row r="34">
          <cell r="A34" t="str">
            <v>Investments Govt Securities</v>
          </cell>
        </row>
      </sheetData>
      <sheetData sheetId="10203">
        <row r="34">
          <cell r="A34" t="str">
            <v>Investments Govt Securities</v>
          </cell>
        </row>
      </sheetData>
      <sheetData sheetId="10204">
        <row r="34">
          <cell r="A34" t="str">
            <v>Investments Govt Securities</v>
          </cell>
        </row>
      </sheetData>
      <sheetData sheetId="10205">
        <row r="34">
          <cell r="A34" t="str">
            <v>Investments Govt Securities</v>
          </cell>
        </row>
      </sheetData>
      <sheetData sheetId="10206">
        <row r="34">
          <cell r="A34" t="str">
            <v>Investments Govt Securities</v>
          </cell>
        </row>
      </sheetData>
      <sheetData sheetId="10207">
        <row r="34">
          <cell r="A34" t="str">
            <v>Investments Govt Securities</v>
          </cell>
        </row>
      </sheetData>
      <sheetData sheetId="10208">
        <row r="34">
          <cell r="A34" t="str">
            <v>Investments Govt Securities</v>
          </cell>
        </row>
      </sheetData>
      <sheetData sheetId="10209">
        <row r="34">
          <cell r="A34" t="str">
            <v>Investments Govt Securities</v>
          </cell>
        </row>
      </sheetData>
      <sheetData sheetId="10210">
        <row r="34">
          <cell r="A34" t="str">
            <v>Investments Govt Securities</v>
          </cell>
        </row>
      </sheetData>
      <sheetData sheetId="10211">
        <row r="34">
          <cell r="A34" t="str">
            <v>Investments Govt Securities</v>
          </cell>
        </row>
      </sheetData>
      <sheetData sheetId="10212">
        <row r="34">
          <cell r="A34" t="str">
            <v>Investments Govt Securities</v>
          </cell>
        </row>
      </sheetData>
      <sheetData sheetId="10213">
        <row r="34">
          <cell r="A34" t="str">
            <v>Investments Govt Securities</v>
          </cell>
        </row>
      </sheetData>
      <sheetData sheetId="10214">
        <row r="34">
          <cell r="A34" t="str">
            <v>Investments Govt Securities</v>
          </cell>
        </row>
      </sheetData>
      <sheetData sheetId="10215">
        <row r="34">
          <cell r="A34" t="str">
            <v>Investments Govt Securities</v>
          </cell>
        </row>
      </sheetData>
      <sheetData sheetId="10216">
        <row r="34">
          <cell r="A34" t="str">
            <v>Investments Govt Securities</v>
          </cell>
        </row>
      </sheetData>
      <sheetData sheetId="10217">
        <row r="34">
          <cell r="A34" t="str">
            <v>Investments Govt Securities</v>
          </cell>
        </row>
      </sheetData>
      <sheetData sheetId="10218">
        <row r="34">
          <cell r="A34" t="str">
            <v>Investments Govt Securities</v>
          </cell>
        </row>
      </sheetData>
      <sheetData sheetId="10219">
        <row r="34">
          <cell r="A34" t="str">
            <v>Investments Govt Securities</v>
          </cell>
        </row>
      </sheetData>
      <sheetData sheetId="10220">
        <row r="34">
          <cell r="A34" t="str">
            <v>Investments Govt Securities</v>
          </cell>
        </row>
      </sheetData>
      <sheetData sheetId="10221">
        <row r="34">
          <cell r="A34" t="str">
            <v>Investments Govt Securities</v>
          </cell>
        </row>
      </sheetData>
      <sheetData sheetId="10222">
        <row r="34">
          <cell r="A34" t="str">
            <v>Investments Govt Securities</v>
          </cell>
        </row>
      </sheetData>
      <sheetData sheetId="10223">
        <row r="34">
          <cell r="A34" t="str">
            <v>Investments Govt Securities</v>
          </cell>
        </row>
      </sheetData>
      <sheetData sheetId="10224">
        <row r="34">
          <cell r="A34" t="str">
            <v>Investments Govt Securities</v>
          </cell>
        </row>
      </sheetData>
      <sheetData sheetId="10225">
        <row r="34">
          <cell r="A34" t="str">
            <v>Investments Govt Securities</v>
          </cell>
        </row>
      </sheetData>
      <sheetData sheetId="10226">
        <row r="34">
          <cell r="A34" t="str">
            <v>Investments Govt Securities</v>
          </cell>
        </row>
      </sheetData>
      <sheetData sheetId="10227">
        <row r="34">
          <cell r="A34" t="str">
            <v>Investments Govt Securities</v>
          </cell>
        </row>
      </sheetData>
      <sheetData sheetId="10228">
        <row r="34">
          <cell r="A34" t="str">
            <v>Investments Govt Securities</v>
          </cell>
        </row>
      </sheetData>
      <sheetData sheetId="10229">
        <row r="34">
          <cell r="A34" t="str">
            <v>Investments Govt Securities</v>
          </cell>
        </row>
      </sheetData>
      <sheetData sheetId="10230">
        <row r="34">
          <cell r="A34" t="str">
            <v>Investments Govt Securities</v>
          </cell>
        </row>
      </sheetData>
      <sheetData sheetId="10231">
        <row r="34">
          <cell r="A34" t="str">
            <v>Investments Govt Securities</v>
          </cell>
        </row>
      </sheetData>
      <sheetData sheetId="10232">
        <row r="34">
          <cell r="A34" t="str">
            <v>Investments Govt Securities</v>
          </cell>
        </row>
      </sheetData>
      <sheetData sheetId="10233">
        <row r="34">
          <cell r="A34" t="str">
            <v>Investments Govt Securities</v>
          </cell>
        </row>
      </sheetData>
      <sheetData sheetId="10234">
        <row r="34">
          <cell r="A34" t="str">
            <v>Investments Govt Securities</v>
          </cell>
        </row>
      </sheetData>
      <sheetData sheetId="10235">
        <row r="34">
          <cell r="A34" t="str">
            <v>Investments Govt Securities</v>
          </cell>
        </row>
      </sheetData>
      <sheetData sheetId="10236">
        <row r="34">
          <cell r="A34" t="str">
            <v>Investments Govt Securities</v>
          </cell>
        </row>
      </sheetData>
      <sheetData sheetId="10237">
        <row r="34">
          <cell r="A34" t="str">
            <v>Investments Govt Securities</v>
          </cell>
        </row>
      </sheetData>
      <sheetData sheetId="10238">
        <row r="34">
          <cell r="A34" t="str">
            <v>Investments Govt Securities</v>
          </cell>
        </row>
      </sheetData>
      <sheetData sheetId="10239">
        <row r="34">
          <cell r="A34" t="str">
            <v>Investments Govt Securities</v>
          </cell>
        </row>
      </sheetData>
      <sheetData sheetId="10240">
        <row r="34">
          <cell r="A34" t="str">
            <v>Investments Govt Securities</v>
          </cell>
        </row>
      </sheetData>
      <sheetData sheetId="10241">
        <row r="34">
          <cell r="A34" t="str">
            <v>Investments Govt Securities</v>
          </cell>
        </row>
      </sheetData>
      <sheetData sheetId="10242">
        <row r="34">
          <cell r="A34" t="str">
            <v>Investments Govt Securities</v>
          </cell>
        </row>
      </sheetData>
      <sheetData sheetId="10243">
        <row r="34">
          <cell r="A34" t="str">
            <v>Investments Govt Securities</v>
          </cell>
        </row>
      </sheetData>
      <sheetData sheetId="10244">
        <row r="34">
          <cell r="A34" t="str">
            <v>Investments Govt Securities</v>
          </cell>
        </row>
      </sheetData>
      <sheetData sheetId="10245">
        <row r="34">
          <cell r="A34" t="str">
            <v>Investments Govt Securities</v>
          </cell>
        </row>
      </sheetData>
      <sheetData sheetId="10246">
        <row r="34">
          <cell r="A34" t="str">
            <v>Investments Govt Securities</v>
          </cell>
        </row>
      </sheetData>
      <sheetData sheetId="10247">
        <row r="34">
          <cell r="A34" t="str">
            <v>Investments Govt Securities</v>
          </cell>
        </row>
      </sheetData>
      <sheetData sheetId="10248">
        <row r="34">
          <cell r="A34" t="str">
            <v>Investments Govt Securities</v>
          </cell>
        </row>
      </sheetData>
      <sheetData sheetId="10249">
        <row r="34">
          <cell r="A34" t="str">
            <v>Investments Govt Securities</v>
          </cell>
        </row>
      </sheetData>
      <sheetData sheetId="10250">
        <row r="34">
          <cell r="A34" t="str">
            <v>Investments Govt Securities</v>
          </cell>
        </row>
      </sheetData>
      <sheetData sheetId="10251">
        <row r="34">
          <cell r="A34" t="str">
            <v>Investments Govt Securities</v>
          </cell>
        </row>
      </sheetData>
      <sheetData sheetId="10252">
        <row r="34">
          <cell r="A34" t="str">
            <v>Investments Govt Securities</v>
          </cell>
        </row>
      </sheetData>
      <sheetData sheetId="10253">
        <row r="34">
          <cell r="A34" t="str">
            <v>Investments Govt Securities</v>
          </cell>
        </row>
      </sheetData>
      <sheetData sheetId="10254">
        <row r="34">
          <cell r="A34" t="str">
            <v>Investments Govt Securities</v>
          </cell>
        </row>
      </sheetData>
      <sheetData sheetId="10255">
        <row r="34">
          <cell r="A34" t="str">
            <v>Investments Govt Securities</v>
          </cell>
        </row>
      </sheetData>
      <sheetData sheetId="10256">
        <row r="34">
          <cell r="A34" t="str">
            <v>Investments Govt Securities</v>
          </cell>
        </row>
      </sheetData>
      <sheetData sheetId="10257">
        <row r="34">
          <cell r="A34" t="str">
            <v>Investments Govt Securities</v>
          </cell>
        </row>
      </sheetData>
      <sheetData sheetId="10258">
        <row r="34">
          <cell r="A34" t="str">
            <v>Investments Govt Securities</v>
          </cell>
        </row>
      </sheetData>
      <sheetData sheetId="10259">
        <row r="34">
          <cell r="A34" t="str">
            <v>Investments Govt Securities</v>
          </cell>
        </row>
      </sheetData>
      <sheetData sheetId="10260">
        <row r="34">
          <cell r="A34" t="str">
            <v>Investments Govt Securities</v>
          </cell>
        </row>
      </sheetData>
      <sheetData sheetId="10261">
        <row r="34">
          <cell r="A34" t="str">
            <v>Investments Govt Securities</v>
          </cell>
        </row>
      </sheetData>
      <sheetData sheetId="10262">
        <row r="34">
          <cell r="A34" t="str">
            <v>Investments Govt Securities</v>
          </cell>
        </row>
      </sheetData>
      <sheetData sheetId="10263">
        <row r="34">
          <cell r="A34" t="str">
            <v>Investments Govt Securities</v>
          </cell>
        </row>
      </sheetData>
      <sheetData sheetId="10264">
        <row r="34">
          <cell r="A34" t="str">
            <v>Investments Govt Securities</v>
          </cell>
        </row>
      </sheetData>
      <sheetData sheetId="10265">
        <row r="34">
          <cell r="A34" t="str">
            <v>Investments Govt Securities</v>
          </cell>
        </row>
      </sheetData>
      <sheetData sheetId="10266">
        <row r="34">
          <cell r="A34" t="str">
            <v>Investments Govt Securities</v>
          </cell>
        </row>
      </sheetData>
      <sheetData sheetId="10267">
        <row r="34">
          <cell r="A34" t="str">
            <v>Investments Govt Securities</v>
          </cell>
        </row>
      </sheetData>
      <sheetData sheetId="10268">
        <row r="34">
          <cell r="A34" t="str">
            <v>Investments Govt Securities</v>
          </cell>
        </row>
      </sheetData>
      <sheetData sheetId="10269">
        <row r="34">
          <cell r="A34" t="str">
            <v>Investments Govt Securities</v>
          </cell>
        </row>
      </sheetData>
      <sheetData sheetId="10270">
        <row r="34">
          <cell r="A34" t="str">
            <v>Investments Govt Securities</v>
          </cell>
        </row>
      </sheetData>
      <sheetData sheetId="10271">
        <row r="34">
          <cell r="A34" t="str">
            <v>Investments Govt Securities</v>
          </cell>
        </row>
      </sheetData>
      <sheetData sheetId="10272">
        <row r="34">
          <cell r="A34" t="str">
            <v>Investments Govt Securities</v>
          </cell>
        </row>
      </sheetData>
      <sheetData sheetId="10273">
        <row r="34">
          <cell r="A34" t="str">
            <v>Investments Govt Securities</v>
          </cell>
        </row>
      </sheetData>
      <sheetData sheetId="10274">
        <row r="34">
          <cell r="A34" t="str">
            <v>Investments Govt Securities</v>
          </cell>
        </row>
      </sheetData>
      <sheetData sheetId="10275">
        <row r="34">
          <cell r="A34" t="str">
            <v>Investments Govt Securities</v>
          </cell>
        </row>
      </sheetData>
      <sheetData sheetId="10276">
        <row r="34">
          <cell r="A34" t="str">
            <v>Investments Govt Securities</v>
          </cell>
        </row>
      </sheetData>
      <sheetData sheetId="10277">
        <row r="34">
          <cell r="A34" t="str">
            <v>Investments Govt Securities</v>
          </cell>
        </row>
      </sheetData>
      <sheetData sheetId="10278">
        <row r="34">
          <cell r="A34" t="str">
            <v>Investments Govt Securities</v>
          </cell>
        </row>
      </sheetData>
      <sheetData sheetId="10279">
        <row r="34">
          <cell r="A34" t="str">
            <v>Investments Govt Securities</v>
          </cell>
        </row>
      </sheetData>
      <sheetData sheetId="10280">
        <row r="34">
          <cell r="A34" t="str">
            <v>Investments Govt Securities</v>
          </cell>
        </row>
      </sheetData>
      <sheetData sheetId="10281">
        <row r="34">
          <cell r="A34" t="str">
            <v>Investments Govt Securities</v>
          </cell>
        </row>
      </sheetData>
      <sheetData sheetId="10282">
        <row r="34">
          <cell r="A34" t="str">
            <v>Investments Govt Securities</v>
          </cell>
        </row>
      </sheetData>
      <sheetData sheetId="10283">
        <row r="34">
          <cell r="A34" t="str">
            <v>Investments Govt Securities</v>
          </cell>
        </row>
      </sheetData>
      <sheetData sheetId="10284">
        <row r="34">
          <cell r="A34" t="str">
            <v>Investments Govt Securities</v>
          </cell>
        </row>
      </sheetData>
      <sheetData sheetId="10285">
        <row r="34">
          <cell r="A34" t="str">
            <v>Investments Govt Securities</v>
          </cell>
        </row>
      </sheetData>
      <sheetData sheetId="10286">
        <row r="34">
          <cell r="A34" t="str">
            <v>Investments Govt Securities</v>
          </cell>
        </row>
      </sheetData>
      <sheetData sheetId="10287">
        <row r="34">
          <cell r="A34" t="str">
            <v>Investments Govt Securities</v>
          </cell>
        </row>
      </sheetData>
      <sheetData sheetId="10288">
        <row r="34">
          <cell r="A34" t="str">
            <v>Investments Govt Securities</v>
          </cell>
        </row>
      </sheetData>
      <sheetData sheetId="10289">
        <row r="34">
          <cell r="A34" t="str">
            <v>Investments Govt Securities</v>
          </cell>
        </row>
      </sheetData>
      <sheetData sheetId="10290">
        <row r="34">
          <cell r="A34" t="str">
            <v>Investments Govt Securities</v>
          </cell>
        </row>
      </sheetData>
      <sheetData sheetId="10291">
        <row r="34">
          <cell r="A34" t="str">
            <v>Investments Govt Securities</v>
          </cell>
        </row>
      </sheetData>
      <sheetData sheetId="10292">
        <row r="34">
          <cell r="A34" t="str">
            <v>Investments Govt Securities</v>
          </cell>
        </row>
      </sheetData>
      <sheetData sheetId="10293">
        <row r="34">
          <cell r="A34" t="str">
            <v>Investments Govt Securities</v>
          </cell>
        </row>
      </sheetData>
      <sheetData sheetId="10294">
        <row r="34">
          <cell r="A34" t="str">
            <v>Investments Govt Securities</v>
          </cell>
        </row>
      </sheetData>
      <sheetData sheetId="10295">
        <row r="34">
          <cell r="A34" t="str">
            <v>Investments Govt Securities</v>
          </cell>
        </row>
      </sheetData>
      <sheetData sheetId="10296">
        <row r="34">
          <cell r="A34" t="str">
            <v>Investments Govt Securities</v>
          </cell>
        </row>
      </sheetData>
      <sheetData sheetId="10297">
        <row r="34">
          <cell r="A34" t="str">
            <v>Investments Govt Securities</v>
          </cell>
        </row>
      </sheetData>
      <sheetData sheetId="10298">
        <row r="34">
          <cell r="A34" t="str">
            <v>Investments Govt Securities</v>
          </cell>
        </row>
      </sheetData>
      <sheetData sheetId="10299">
        <row r="34">
          <cell r="A34" t="str">
            <v>Investments Govt Securities</v>
          </cell>
        </row>
      </sheetData>
      <sheetData sheetId="10300">
        <row r="34">
          <cell r="A34" t="str">
            <v>Investments Govt Securities</v>
          </cell>
        </row>
      </sheetData>
      <sheetData sheetId="10301">
        <row r="34">
          <cell r="A34" t="str">
            <v>Investments Govt Securities</v>
          </cell>
        </row>
      </sheetData>
      <sheetData sheetId="10302">
        <row r="34">
          <cell r="A34" t="str">
            <v>Investments Govt Securities</v>
          </cell>
        </row>
      </sheetData>
      <sheetData sheetId="10303">
        <row r="34">
          <cell r="A34" t="str">
            <v>Investments Govt Securities</v>
          </cell>
        </row>
      </sheetData>
      <sheetData sheetId="10304">
        <row r="34">
          <cell r="A34" t="str">
            <v>Investments Govt Securities</v>
          </cell>
        </row>
      </sheetData>
      <sheetData sheetId="10305">
        <row r="34">
          <cell r="A34" t="str">
            <v>Investments Govt Securities</v>
          </cell>
        </row>
      </sheetData>
      <sheetData sheetId="10306">
        <row r="34">
          <cell r="A34" t="str">
            <v>Investments Govt Securities</v>
          </cell>
        </row>
      </sheetData>
      <sheetData sheetId="10307">
        <row r="34">
          <cell r="A34" t="str">
            <v>Investments Govt Securities</v>
          </cell>
        </row>
      </sheetData>
      <sheetData sheetId="10308">
        <row r="34">
          <cell r="A34" t="str">
            <v>Investments Govt Securities</v>
          </cell>
        </row>
      </sheetData>
      <sheetData sheetId="10309">
        <row r="34">
          <cell r="A34" t="str">
            <v>Investments Govt Securities</v>
          </cell>
        </row>
      </sheetData>
      <sheetData sheetId="10310">
        <row r="34">
          <cell r="A34" t="str">
            <v>Investments Govt Securities</v>
          </cell>
        </row>
      </sheetData>
      <sheetData sheetId="10311">
        <row r="34">
          <cell r="A34" t="str">
            <v>Investments Govt Securities</v>
          </cell>
        </row>
      </sheetData>
      <sheetData sheetId="10312">
        <row r="34">
          <cell r="A34" t="str">
            <v>Investments Govt Securities</v>
          </cell>
        </row>
      </sheetData>
      <sheetData sheetId="10313">
        <row r="34">
          <cell r="A34" t="str">
            <v>Investments Govt Securities</v>
          </cell>
        </row>
      </sheetData>
      <sheetData sheetId="10314">
        <row r="34">
          <cell r="A34" t="str">
            <v>Investments Govt Securities</v>
          </cell>
        </row>
      </sheetData>
      <sheetData sheetId="10315">
        <row r="34">
          <cell r="A34" t="str">
            <v>Investments Govt Securities</v>
          </cell>
        </row>
      </sheetData>
      <sheetData sheetId="10316">
        <row r="34">
          <cell r="A34" t="str">
            <v>Investments Govt Securities</v>
          </cell>
        </row>
      </sheetData>
      <sheetData sheetId="10317">
        <row r="34">
          <cell r="A34" t="str">
            <v>Investments Govt Securities</v>
          </cell>
        </row>
      </sheetData>
      <sheetData sheetId="10318">
        <row r="34">
          <cell r="A34" t="str">
            <v>Investments Govt Securities</v>
          </cell>
        </row>
      </sheetData>
      <sheetData sheetId="10319">
        <row r="34">
          <cell r="A34" t="str">
            <v>Investments Govt Securities</v>
          </cell>
        </row>
      </sheetData>
      <sheetData sheetId="10320">
        <row r="34">
          <cell r="A34" t="str">
            <v>Investments Govt Securities</v>
          </cell>
        </row>
      </sheetData>
      <sheetData sheetId="10321">
        <row r="34">
          <cell r="A34" t="str">
            <v>Investments Govt Securities</v>
          </cell>
        </row>
      </sheetData>
      <sheetData sheetId="10322">
        <row r="34">
          <cell r="A34" t="str">
            <v>Investments Govt Securities</v>
          </cell>
        </row>
      </sheetData>
      <sheetData sheetId="10323">
        <row r="34">
          <cell r="A34" t="str">
            <v>Investments Govt Securities</v>
          </cell>
        </row>
      </sheetData>
      <sheetData sheetId="10324">
        <row r="34">
          <cell r="A34" t="str">
            <v>Investments Govt Securities</v>
          </cell>
        </row>
      </sheetData>
      <sheetData sheetId="10325">
        <row r="34">
          <cell r="A34" t="str">
            <v>Investments Govt Securities</v>
          </cell>
        </row>
      </sheetData>
      <sheetData sheetId="10326">
        <row r="34">
          <cell r="A34" t="str">
            <v>Investments Govt Securities</v>
          </cell>
        </row>
      </sheetData>
      <sheetData sheetId="10327">
        <row r="34">
          <cell r="A34" t="str">
            <v>Investments Govt Securities</v>
          </cell>
        </row>
      </sheetData>
      <sheetData sheetId="10328">
        <row r="34">
          <cell r="A34" t="str">
            <v>Investments Govt Securities</v>
          </cell>
        </row>
      </sheetData>
      <sheetData sheetId="10329">
        <row r="34">
          <cell r="A34" t="str">
            <v>Investments Govt Securities</v>
          </cell>
        </row>
      </sheetData>
      <sheetData sheetId="10330">
        <row r="34">
          <cell r="A34" t="str">
            <v>Investments Govt Securities</v>
          </cell>
        </row>
      </sheetData>
      <sheetData sheetId="10331">
        <row r="34">
          <cell r="A34" t="str">
            <v>Investments Govt Securities</v>
          </cell>
        </row>
      </sheetData>
      <sheetData sheetId="10332">
        <row r="34">
          <cell r="A34" t="str">
            <v>Investments Govt Securities</v>
          </cell>
        </row>
      </sheetData>
      <sheetData sheetId="10333">
        <row r="34">
          <cell r="A34" t="str">
            <v>Investments Govt Securities</v>
          </cell>
        </row>
      </sheetData>
      <sheetData sheetId="10334">
        <row r="34">
          <cell r="A34" t="str">
            <v>Investments Govt Securities</v>
          </cell>
        </row>
      </sheetData>
      <sheetData sheetId="10335">
        <row r="34">
          <cell r="A34" t="str">
            <v>Investments Govt Securities</v>
          </cell>
        </row>
      </sheetData>
      <sheetData sheetId="10336">
        <row r="34">
          <cell r="A34" t="str">
            <v>Investments Govt Securities</v>
          </cell>
        </row>
      </sheetData>
      <sheetData sheetId="10337">
        <row r="34">
          <cell r="A34" t="str">
            <v>Investments Govt Securities</v>
          </cell>
        </row>
      </sheetData>
      <sheetData sheetId="10338">
        <row r="34">
          <cell r="A34" t="str">
            <v>Investments Govt Securities</v>
          </cell>
        </row>
      </sheetData>
      <sheetData sheetId="10339">
        <row r="34">
          <cell r="A34" t="str">
            <v>Investments Govt Securities</v>
          </cell>
        </row>
      </sheetData>
      <sheetData sheetId="10340">
        <row r="34">
          <cell r="A34" t="str">
            <v>Investments Govt Securities</v>
          </cell>
        </row>
      </sheetData>
      <sheetData sheetId="10341">
        <row r="34">
          <cell r="A34" t="str">
            <v>Investments Govt Securities</v>
          </cell>
        </row>
      </sheetData>
      <sheetData sheetId="10342">
        <row r="34">
          <cell r="A34" t="str">
            <v>Investments Govt Securities</v>
          </cell>
        </row>
      </sheetData>
      <sheetData sheetId="10343">
        <row r="34">
          <cell r="A34" t="str">
            <v>Investments Govt Securities</v>
          </cell>
        </row>
      </sheetData>
      <sheetData sheetId="10344">
        <row r="34">
          <cell r="A34" t="str">
            <v>Investments Govt Securities</v>
          </cell>
        </row>
      </sheetData>
      <sheetData sheetId="10345">
        <row r="34">
          <cell r="A34" t="str">
            <v>Investments Govt Securities</v>
          </cell>
        </row>
      </sheetData>
      <sheetData sheetId="10346">
        <row r="34">
          <cell r="A34" t="str">
            <v>Investments Govt Securities</v>
          </cell>
        </row>
      </sheetData>
      <sheetData sheetId="10347">
        <row r="34">
          <cell r="A34" t="str">
            <v>Investments Govt Securities</v>
          </cell>
        </row>
      </sheetData>
      <sheetData sheetId="10348">
        <row r="34">
          <cell r="A34" t="str">
            <v>Investments Govt Securities</v>
          </cell>
        </row>
      </sheetData>
      <sheetData sheetId="10349">
        <row r="34">
          <cell r="A34" t="str">
            <v>Investments Govt Securities</v>
          </cell>
        </row>
      </sheetData>
      <sheetData sheetId="10350">
        <row r="34">
          <cell r="A34" t="str">
            <v>Investments Govt Securities</v>
          </cell>
        </row>
      </sheetData>
      <sheetData sheetId="10351">
        <row r="34">
          <cell r="A34" t="str">
            <v>Investments Govt Securities</v>
          </cell>
        </row>
      </sheetData>
      <sheetData sheetId="10352">
        <row r="34">
          <cell r="A34" t="str">
            <v>Investments Govt Securities</v>
          </cell>
        </row>
      </sheetData>
      <sheetData sheetId="10353">
        <row r="34">
          <cell r="A34" t="str">
            <v>Investments Govt Securities</v>
          </cell>
        </row>
      </sheetData>
      <sheetData sheetId="10354">
        <row r="34">
          <cell r="A34" t="str">
            <v>Investments Govt Securities</v>
          </cell>
        </row>
      </sheetData>
      <sheetData sheetId="10355">
        <row r="34">
          <cell r="A34" t="str">
            <v>Investments Govt Securities</v>
          </cell>
        </row>
      </sheetData>
      <sheetData sheetId="10356">
        <row r="34">
          <cell r="A34" t="str">
            <v>Investments Govt Securities</v>
          </cell>
        </row>
      </sheetData>
      <sheetData sheetId="10357">
        <row r="34">
          <cell r="A34" t="str">
            <v>Investments Govt Securities</v>
          </cell>
        </row>
      </sheetData>
      <sheetData sheetId="10358">
        <row r="34">
          <cell r="A34" t="str">
            <v>Investments Govt Securities</v>
          </cell>
        </row>
      </sheetData>
      <sheetData sheetId="10359">
        <row r="34">
          <cell r="A34" t="str">
            <v>Investments Govt Securities</v>
          </cell>
        </row>
      </sheetData>
      <sheetData sheetId="10360">
        <row r="34">
          <cell r="A34" t="str">
            <v>Investments Govt Securities</v>
          </cell>
        </row>
      </sheetData>
      <sheetData sheetId="10361">
        <row r="34">
          <cell r="A34" t="str">
            <v>Investments Govt Securities</v>
          </cell>
        </row>
      </sheetData>
      <sheetData sheetId="10362">
        <row r="34">
          <cell r="A34" t="str">
            <v>Investments Govt Securities</v>
          </cell>
        </row>
      </sheetData>
      <sheetData sheetId="10363">
        <row r="34">
          <cell r="A34" t="str">
            <v>Investments Govt Securities</v>
          </cell>
        </row>
      </sheetData>
      <sheetData sheetId="10364">
        <row r="34">
          <cell r="A34" t="str">
            <v>Investments Govt Securities</v>
          </cell>
        </row>
      </sheetData>
      <sheetData sheetId="10365">
        <row r="34">
          <cell r="A34" t="str">
            <v>Investments Govt Securities</v>
          </cell>
        </row>
      </sheetData>
      <sheetData sheetId="10366">
        <row r="34">
          <cell r="A34" t="str">
            <v>Investments Govt Securities</v>
          </cell>
        </row>
      </sheetData>
      <sheetData sheetId="10367">
        <row r="34">
          <cell r="A34" t="str">
            <v>Investments Govt Securities</v>
          </cell>
        </row>
      </sheetData>
      <sheetData sheetId="10368">
        <row r="34">
          <cell r="A34" t="str">
            <v>Investments Govt Securities</v>
          </cell>
        </row>
      </sheetData>
      <sheetData sheetId="10369">
        <row r="34">
          <cell r="A34" t="str">
            <v>Investments Govt Securities</v>
          </cell>
        </row>
      </sheetData>
      <sheetData sheetId="10370">
        <row r="34">
          <cell r="A34" t="str">
            <v>Investments Govt Securities</v>
          </cell>
        </row>
      </sheetData>
      <sheetData sheetId="10371">
        <row r="34">
          <cell r="A34" t="str">
            <v>Investments Govt Securities</v>
          </cell>
        </row>
      </sheetData>
      <sheetData sheetId="10372">
        <row r="34">
          <cell r="A34" t="str">
            <v>Investments Govt Securities</v>
          </cell>
        </row>
      </sheetData>
      <sheetData sheetId="10373">
        <row r="34">
          <cell r="A34" t="str">
            <v>Investments Govt Securities</v>
          </cell>
        </row>
      </sheetData>
      <sheetData sheetId="10374">
        <row r="34">
          <cell r="A34" t="str">
            <v>Investments Govt Securities</v>
          </cell>
        </row>
      </sheetData>
      <sheetData sheetId="10375">
        <row r="34">
          <cell r="A34" t="str">
            <v>Investments Govt Securities</v>
          </cell>
        </row>
      </sheetData>
      <sheetData sheetId="10376">
        <row r="34">
          <cell r="A34" t="str">
            <v>Investments Govt Securities</v>
          </cell>
        </row>
      </sheetData>
      <sheetData sheetId="10377">
        <row r="34">
          <cell r="A34" t="str">
            <v>Investments Govt Securities</v>
          </cell>
        </row>
      </sheetData>
      <sheetData sheetId="10378">
        <row r="34">
          <cell r="A34" t="str">
            <v>Investments Govt Securities</v>
          </cell>
        </row>
      </sheetData>
      <sheetData sheetId="10379">
        <row r="34">
          <cell r="A34" t="str">
            <v>Investments Govt Securities</v>
          </cell>
        </row>
      </sheetData>
      <sheetData sheetId="10380">
        <row r="34">
          <cell r="A34" t="str">
            <v>Investments Govt Securities</v>
          </cell>
        </row>
      </sheetData>
      <sheetData sheetId="10381">
        <row r="34">
          <cell r="A34" t="str">
            <v>Investments Govt Securities</v>
          </cell>
        </row>
      </sheetData>
      <sheetData sheetId="10382">
        <row r="34">
          <cell r="A34" t="str">
            <v>Investments Govt Securities</v>
          </cell>
        </row>
      </sheetData>
      <sheetData sheetId="10383">
        <row r="34">
          <cell r="A34" t="str">
            <v>Investments Govt Securities</v>
          </cell>
        </row>
      </sheetData>
      <sheetData sheetId="10384">
        <row r="34">
          <cell r="A34" t="str">
            <v>Investments Govt Securities</v>
          </cell>
        </row>
      </sheetData>
      <sheetData sheetId="10385">
        <row r="34">
          <cell r="A34" t="str">
            <v>Investments Govt Securities</v>
          </cell>
        </row>
      </sheetData>
      <sheetData sheetId="10386">
        <row r="34">
          <cell r="A34" t="str">
            <v>Investments Govt Securities</v>
          </cell>
        </row>
      </sheetData>
      <sheetData sheetId="10387">
        <row r="34">
          <cell r="A34" t="str">
            <v>Investments Govt Securities</v>
          </cell>
        </row>
      </sheetData>
      <sheetData sheetId="10388">
        <row r="34">
          <cell r="A34" t="str">
            <v>Investments Govt Securities</v>
          </cell>
        </row>
      </sheetData>
      <sheetData sheetId="10389">
        <row r="34">
          <cell r="A34" t="str">
            <v>Investments Govt Securities</v>
          </cell>
        </row>
      </sheetData>
      <sheetData sheetId="10390">
        <row r="34">
          <cell r="A34" t="str">
            <v>Investments Govt Securities</v>
          </cell>
        </row>
      </sheetData>
      <sheetData sheetId="10391">
        <row r="34">
          <cell r="A34" t="str">
            <v>Investments Govt Securities</v>
          </cell>
        </row>
      </sheetData>
      <sheetData sheetId="10392">
        <row r="34">
          <cell r="A34" t="str">
            <v>Investments Govt Securities</v>
          </cell>
        </row>
      </sheetData>
      <sheetData sheetId="10393">
        <row r="34">
          <cell r="A34" t="str">
            <v>Investments Govt Securities</v>
          </cell>
        </row>
      </sheetData>
      <sheetData sheetId="10394">
        <row r="34">
          <cell r="A34" t="str">
            <v>Investments Govt Securities</v>
          </cell>
        </row>
      </sheetData>
      <sheetData sheetId="10395">
        <row r="34">
          <cell r="A34" t="str">
            <v>Investments Govt Securities</v>
          </cell>
        </row>
      </sheetData>
      <sheetData sheetId="10396">
        <row r="34">
          <cell r="A34" t="str">
            <v>Investments Govt Securities</v>
          </cell>
        </row>
      </sheetData>
      <sheetData sheetId="10397">
        <row r="34">
          <cell r="A34" t="str">
            <v>Investments Govt Securities</v>
          </cell>
        </row>
      </sheetData>
      <sheetData sheetId="10398">
        <row r="34">
          <cell r="A34" t="str">
            <v>Investments Govt Securities</v>
          </cell>
        </row>
      </sheetData>
      <sheetData sheetId="10399">
        <row r="34">
          <cell r="A34" t="str">
            <v>Investments Govt Securities</v>
          </cell>
        </row>
      </sheetData>
      <sheetData sheetId="10400">
        <row r="34">
          <cell r="A34" t="str">
            <v>Investments Govt Securities</v>
          </cell>
        </row>
      </sheetData>
      <sheetData sheetId="10401">
        <row r="34">
          <cell r="A34" t="str">
            <v>Investments Govt Securities</v>
          </cell>
        </row>
      </sheetData>
      <sheetData sheetId="10402">
        <row r="34">
          <cell r="A34" t="str">
            <v>Investments Govt Securities</v>
          </cell>
        </row>
      </sheetData>
      <sheetData sheetId="10403">
        <row r="34">
          <cell r="A34" t="str">
            <v>Investments Govt Securities</v>
          </cell>
        </row>
      </sheetData>
      <sheetData sheetId="10404">
        <row r="34">
          <cell r="A34" t="str">
            <v>Investments Govt Securities</v>
          </cell>
        </row>
      </sheetData>
      <sheetData sheetId="10405">
        <row r="34">
          <cell r="A34" t="str">
            <v>Investments Govt Securities</v>
          </cell>
        </row>
      </sheetData>
      <sheetData sheetId="10406">
        <row r="34">
          <cell r="A34" t="str">
            <v>Investments Govt Securities</v>
          </cell>
        </row>
      </sheetData>
      <sheetData sheetId="10407">
        <row r="34">
          <cell r="A34" t="str">
            <v>Investments Govt Securities</v>
          </cell>
        </row>
      </sheetData>
      <sheetData sheetId="10408">
        <row r="34">
          <cell r="A34" t="str">
            <v>Investments Govt Securities</v>
          </cell>
        </row>
      </sheetData>
      <sheetData sheetId="10409">
        <row r="34">
          <cell r="A34" t="str">
            <v>Investments Govt Securities</v>
          </cell>
        </row>
      </sheetData>
      <sheetData sheetId="10410">
        <row r="34">
          <cell r="A34" t="str">
            <v>Investments Govt Securities</v>
          </cell>
        </row>
      </sheetData>
      <sheetData sheetId="10411">
        <row r="34">
          <cell r="A34" t="str">
            <v>Investments Govt Securities</v>
          </cell>
        </row>
      </sheetData>
      <sheetData sheetId="10412">
        <row r="34">
          <cell r="A34" t="str">
            <v>Investments Govt Securities</v>
          </cell>
        </row>
      </sheetData>
      <sheetData sheetId="10413">
        <row r="34">
          <cell r="A34" t="str">
            <v>Investments Govt Securities</v>
          </cell>
        </row>
      </sheetData>
      <sheetData sheetId="10414">
        <row r="34">
          <cell r="A34" t="str">
            <v>Investments Govt Securities</v>
          </cell>
        </row>
      </sheetData>
      <sheetData sheetId="10415">
        <row r="34">
          <cell r="A34" t="str">
            <v>Investments Govt Securities</v>
          </cell>
        </row>
      </sheetData>
      <sheetData sheetId="10416">
        <row r="34">
          <cell r="A34" t="str">
            <v>Investments Govt Securities</v>
          </cell>
        </row>
      </sheetData>
      <sheetData sheetId="10417">
        <row r="34">
          <cell r="A34" t="str">
            <v>Investments Govt Securities</v>
          </cell>
        </row>
      </sheetData>
      <sheetData sheetId="10418">
        <row r="34">
          <cell r="A34" t="str">
            <v>Investments Govt Securities</v>
          </cell>
        </row>
      </sheetData>
      <sheetData sheetId="10419">
        <row r="34">
          <cell r="A34" t="str">
            <v>Investments Govt Securities</v>
          </cell>
        </row>
      </sheetData>
      <sheetData sheetId="10420">
        <row r="34">
          <cell r="A34" t="str">
            <v>Investments Govt Securities</v>
          </cell>
        </row>
      </sheetData>
      <sheetData sheetId="10421">
        <row r="34">
          <cell r="A34" t="str">
            <v>Investments Govt Securities</v>
          </cell>
        </row>
      </sheetData>
      <sheetData sheetId="10422">
        <row r="34">
          <cell r="A34" t="str">
            <v>Investments Govt Securities</v>
          </cell>
        </row>
      </sheetData>
      <sheetData sheetId="10423">
        <row r="34">
          <cell r="A34" t="str">
            <v>Investments Govt Securities</v>
          </cell>
        </row>
      </sheetData>
      <sheetData sheetId="10424">
        <row r="34">
          <cell r="A34" t="str">
            <v>Investments Govt Securities</v>
          </cell>
        </row>
      </sheetData>
      <sheetData sheetId="10425">
        <row r="34">
          <cell r="A34" t="str">
            <v>Investments Govt Securities</v>
          </cell>
        </row>
      </sheetData>
      <sheetData sheetId="10426">
        <row r="34">
          <cell r="A34" t="str">
            <v>Investments Govt Securities</v>
          </cell>
        </row>
      </sheetData>
      <sheetData sheetId="10427">
        <row r="34">
          <cell r="A34" t="str">
            <v>Investments Govt Securities</v>
          </cell>
        </row>
      </sheetData>
      <sheetData sheetId="10428">
        <row r="34">
          <cell r="A34" t="str">
            <v>Investments Govt Securities</v>
          </cell>
        </row>
      </sheetData>
      <sheetData sheetId="10429">
        <row r="34">
          <cell r="A34" t="str">
            <v>Investments Govt Securities</v>
          </cell>
        </row>
      </sheetData>
      <sheetData sheetId="10430">
        <row r="34">
          <cell r="A34" t="str">
            <v>Investments Govt Securities</v>
          </cell>
        </row>
      </sheetData>
      <sheetData sheetId="10431">
        <row r="34">
          <cell r="A34" t="str">
            <v>Investments Govt Securities</v>
          </cell>
        </row>
      </sheetData>
      <sheetData sheetId="10432">
        <row r="34">
          <cell r="A34" t="str">
            <v>Investments Govt Securities</v>
          </cell>
        </row>
      </sheetData>
      <sheetData sheetId="10433">
        <row r="34">
          <cell r="A34" t="str">
            <v>Investments Govt Securities</v>
          </cell>
        </row>
      </sheetData>
      <sheetData sheetId="10434">
        <row r="34">
          <cell r="A34" t="str">
            <v>Investments Govt Securities</v>
          </cell>
        </row>
      </sheetData>
      <sheetData sheetId="10435">
        <row r="34">
          <cell r="A34" t="str">
            <v>Investments Govt Securities</v>
          </cell>
        </row>
      </sheetData>
      <sheetData sheetId="10436">
        <row r="34">
          <cell r="A34" t="str">
            <v>Investments Govt Securities</v>
          </cell>
        </row>
      </sheetData>
      <sheetData sheetId="10437">
        <row r="34">
          <cell r="A34" t="str">
            <v>Investments Govt Securities</v>
          </cell>
        </row>
      </sheetData>
      <sheetData sheetId="10438">
        <row r="34">
          <cell r="A34" t="str">
            <v>Investments Govt Securities</v>
          </cell>
        </row>
      </sheetData>
      <sheetData sheetId="10439">
        <row r="34">
          <cell r="A34" t="str">
            <v>Investments Govt Securities</v>
          </cell>
        </row>
      </sheetData>
      <sheetData sheetId="10440">
        <row r="34">
          <cell r="A34" t="str">
            <v>Investments Govt Securities</v>
          </cell>
        </row>
      </sheetData>
      <sheetData sheetId="10441">
        <row r="34">
          <cell r="A34" t="str">
            <v>Investments Govt Securities</v>
          </cell>
        </row>
      </sheetData>
      <sheetData sheetId="10442">
        <row r="34">
          <cell r="A34" t="str">
            <v>Investments Govt Securities</v>
          </cell>
        </row>
      </sheetData>
      <sheetData sheetId="10443">
        <row r="34">
          <cell r="A34" t="str">
            <v>Investments Govt Securities</v>
          </cell>
        </row>
      </sheetData>
      <sheetData sheetId="10444">
        <row r="34">
          <cell r="A34" t="str">
            <v>Investments Govt Securities</v>
          </cell>
        </row>
      </sheetData>
      <sheetData sheetId="10445">
        <row r="34">
          <cell r="A34" t="str">
            <v>Investments Govt Securities</v>
          </cell>
        </row>
      </sheetData>
      <sheetData sheetId="10446">
        <row r="34">
          <cell r="A34" t="str">
            <v>Investments Govt Securities</v>
          </cell>
        </row>
      </sheetData>
      <sheetData sheetId="10447">
        <row r="34">
          <cell r="A34" t="str">
            <v>Investments Govt Securities</v>
          </cell>
        </row>
      </sheetData>
      <sheetData sheetId="10448">
        <row r="34">
          <cell r="A34" t="str">
            <v>Investments Govt Securities</v>
          </cell>
        </row>
      </sheetData>
      <sheetData sheetId="10449">
        <row r="34">
          <cell r="A34" t="str">
            <v>Investments Govt Securities</v>
          </cell>
        </row>
      </sheetData>
      <sheetData sheetId="10450">
        <row r="34">
          <cell r="A34" t="str">
            <v>Investments Govt Securities</v>
          </cell>
        </row>
      </sheetData>
      <sheetData sheetId="10451">
        <row r="34">
          <cell r="A34" t="str">
            <v>Investments Govt Securities</v>
          </cell>
        </row>
      </sheetData>
      <sheetData sheetId="10452">
        <row r="34">
          <cell r="A34" t="str">
            <v>Investments Govt Securities</v>
          </cell>
        </row>
      </sheetData>
      <sheetData sheetId="10453">
        <row r="34">
          <cell r="A34" t="str">
            <v>Investments Govt Securities</v>
          </cell>
        </row>
      </sheetData>
      <sheetData sheetId="10454">
        <row r="34">
          <cell r="A34" t="str">
            <v>Investments Govt Securities</v>
          </cell>
        </row>
      </sheetData>
      <sheetData sheetId="10455">
        <row r="34">
          <cell r="A34" t="str">
            <v>Investments Govt Securities</v>
          </cell>
        </row>
      </sheetData>
      <sheetData sheetId="10456">
        <row r="34">
          <cell r="A34" t="str">
            <v>Investments Govt Securities</v>
          </cell>
        </row>
      </sheetData>
      <sheetData sheetId="10457">
        <row r="34">
          <cell r="A34" t="str">
            <v>Investments Govt Securities</v>
          </cell>
        </row>
      </sheetData>
      <sheetData sheetId="10458">
        <row r="34">
          <cell r="A34" t="str">
            <v>Investments Govt Securities</v>
          </cell>
        </row>
      </sheetData>
      <sheetData sheetId="10459">
        <row r="34">
          <cell r="A34" t="str">
            <v>Investments Govt Securities</v>
          </cell>
        </row>
      </sheetData>
      <sheetData sheetId="10460">
        <row r="34">
          <cell r="A34" t="str">
            <v>Investments Govt Securities</v>
          </cell>
        </row>
      </sheetData>
      <sheetData sheetId="10461">
        <row r="34">
          <cell r="A34" t="str">
            <v>Investments Govt Securities</v>
          </cell>
        </row>
      </sheetData>
      <sheetData sheetId="10462">
        <row r="34">
          <cell r="A34" t="str">
            <v>Investments Govt Securities</v>
          </cell>
        </row>
      </sheetData>
      <sheetData sheetId="10463">
        <row r="34">
          <cell r="A34" t="str">
            <v>Investments Govt Securities</v>
          </cell>
        </row>
      </sheetData>
      <sheetData sheetId="10464">
        <row r="34">
          <cell r="A34" t="str">
            <v>Investments Govt Securities</v>
          </cell>
        </row>
      </sheetData>
      <sheetData sheetId="10465">
        <row r="34">
          <cell r="A34" t="str">
            <v>Investments Govt Securities</v>
          </cell>
        </row>
      </sheetData>
      <sheetData sheetId="10466">
        <row r="34">
          <cell r="A34" t="str">
            <v>Investments Govt Securities</v>
          </cell>
        </row>
      </sheetData>
      <sheetData sheetId="10467">
        <row r="34">
          <cell r="A34" t="str">
            <v>Investments Govt Securities</v>
          </cell>
        </row>
      </sheetData>
      <sheetData sheetId="10468">
        <row r="34">
          <cell r="A34" t="str">
            <v>Investments Govt Securities</v>
          </cell>
        </row>
      </sheetData>
      <sheetData sheetId="10469">
        <row r="34">
          <cell r="A34" t="str">
            <v>Investments Govt Securities</v>
          </cell>
        </row>
      </sheetData>
      <sheetData sheetId="10470">
        <row r="34">
          <cell r="A34" t="str">
            <v>Investments Govt Securities</v>
          </cell>
        </row>
      </sheetData>
      <sheetData sheetId="10471">
        <row r="34">
          <cell r="A34" t="str">
            <v>Investments Govt Securities</v>
          </cell>
        </row>
      </sheetData>
      <sheetData sheetId="10472">
        <row r="34">
          <cell r="A34" t="str">
            <v>Investments Govt Securities</v>
          </cell>
        </row>
      </sheetData>
      <sheetData sheetId="10473">
        <row r="34">
          <cell r="A34" t="str">
            <v>Investments Govt Securities</v>
          </cell>
        </row>
      </sheetData>
      <sheetData sheetId="10474">
        <row r="34">
          <cell r="A34" t="str">
            <v>Investments Govt Securities</v>
          </cell>
        </row>
      </sheetData>
      <sheetData sheetId="10475">
        <row r="34">
          <cell r="A34" t="str">
            <v>Investments Govt Securities</v>
          </cell>
        </row>
      </sheetData>
      <sheetData sheetId="10476">
        <row r="34">
          <cell r="A34" t="str">
            <v>Investments Govt Securities</v>
          </cell>
        </row>
      </sheetData>
      <sheetData sheetId="10477">
        <row r="34">
          <cell r="A34" t="str">
            <v>Investments Govt Securities</v>
          </cell>
        </row>
      </sheetData>
      <sheetData sheetId="10478">
        <row r="34">
          <cell r="A34" t="str">
            <v>Investments Govt Securities</v>
          </cell>
        </row>
      </sheetData>
      <sheetData sheetId="10479">
        <row r="34">
          <cell r="A34" t="str">
            <v>Investments Govt Securities</v>
          </cell>
        </row>
      </sheetData>
      <sheetData sheetId="10480">
        <row r="34">
          <cell r="A34" t="str">
            <v>Investments Govt Securities</v>
          </cell>
        </row>
      </sheetData>
      <sheetData sheetId="10481">
        <row r="34">
          <cell r="A34" t="str">
            <v>Investments Govt Securities</v>
          </cell>
        </row>
      </sheetData>
      <sheetData sheetId="10482">
        <row r="34">
          <cell r="A34" t="str">
            <v>Investments Govt Securities</v>
          </cell>
        </row>
      </sheetData>
      <sheetData sheetId="10483">
        <row r="34">
          <cell r="A34" t="str">
            <v>Investments Govt Securities</v>
          </cell>
        </row>
      </sheetData>
      <sheetData sheetId="10484">
        <row r="34">
          <cell r="A34" t="str">
            <v>Investments Govt Securities</v>
          </cell>
        </row>
      </sheetData>
      <sheetData sheetId="10485">
        <row r="34">
          <cell r="A34" t="str">
            <v>Investments Govt Securities</v>
          </cell>
        </row>
      </sheetData>
      <sheetData sheetId="10486">
        <row r="34">
          <cell r="A34" t="str">
            <v>Investments Govt Securities</v>
          </cell>
        </row>
      </sheetData>
      <sheetData sheetId="10487">
        <row r="34">
          <cell r="A34" t="str">
            <v>Investments Govt Securities</v>
          </cell>
        </row>
      </sheetData>
      <sheetData sheetId="10488">
        <row r="34">
          <cell r="A34" t="str">
            <v>Investments Govt Securities</v>
          </cell>
        </row>
      </sheetData>
      <sheetData sheetId="10489">
        <row r="34">
          <cell r="A34" t="str">
            <v>Investments Govt Securities</v>
          </cell>
        </row>
      </sheetData>
      <sheetData sheetId="10490">
        <row r="34">
          <cell r="A34" t="str">
            <v>Investments Govt Securities</v>
          </cell>
        </row>
      </sheetData>
      <sheetData sheetId="10491">
        <row r="34">
          <cell r="A34" t="str">
            <v>Investments Govt Securities</v>
          </cell>
        </row>
      </sheetData>
      <sheetData sheetId="10492">
        <row r="34">
          <cell r="A34" t="str">
            <v>Investments Govt Securities</v>
          </cell>
        </row>
      </sheetData>
      <sheetData sheetId="10493">
        <row r="34">
          <cell r="A34" t="str">
            <v>Investments Govt Securities</v>
          </cell>
        </row>
      </sheetData>
      <sheetData sheetId="10494">
        <row r="34">
          <cell r="A34" t="str">
            <v>Investments Govt Securities</v>
          </cell>
        </row>
      </sheetData>
      <sheetData sheetId="10495">
        <row r="34">
          <cell r="A34" t="str">
            <v>Investments Govt Securities</v>
          </cell>
        </row>
      </sheetData>
      <sheetData sheetId="10496">
        <row r="34">
          <cell r="A34" t="str">
            <v>Investments Govt Securities</v>
          </cell>
        </row>
      </sheetData>
      <sheetData sheetId="10497">
        <row r="34">
          <cell r="A34" t="str">
            <v>Investments Govt Securities</v>
          </cell>
        </row>
      </sheetData>
      <sheetData sheetId="10498">
        <row r="34">
          <cell r="A34" t="str">
            <v>Investments Govt Securities</v>
          </cell>
        </row>
      </sheetData>
      <sheetData sheetId="10499">
        <row r="34">
          <cell r="A34" t="str">
            <v>Investments Govt Securities</v>
          </cell>
        </row>
      </sheetData>
      <sheetData sheetId="10500">
        <row r="34">
          <cell r="A34" t="str">
            <v>Investments Govt Securities</v>
          </cell>
        </row>
      </sheetData>
      <sheetData sheetId="10501">
        <row r="34">
          <cell r="A34" t="str">
            <v>Investments Govt Securities</v>
          </cell>
        </row>
      </sheetData>
      <sheetData sheetId="10502">
        <row r="34">
          <cell r="A34" t="str">
            <v>Investments Govt Securities</v>
          </cell>
        </row>
      </sheetData>
      <sheetData sheetId="10503">
        <row r="34">
          <cell r="A34" t="str">
            <v>Investments Govt Securities</v>
          </cell>
        </row>
      </sheetData>
      <sheetData sheetId="10504">
        <row r="34">
          <cell r="A34" t="str">
            <v>Investments Govt Securities</v>
          </cell>
        </row>
      </sheetData>
      <sheetData sheetId="10505">
        <row r="34">
          <cell r="A34" t="str">
            <v>Investments Govt Securities</v>
          </cell>
        </row>
      </sheetData>
      <sheetData sheetId="10506">
        <row r="34">
          <cell r="A34" t="str">
            <v>Investments Govt Securities</v>
          </cell>
        </row>
      </sheetData>
      <sheetData sheetId="10507">
        <row r="34">
          <cell r="A34" t="str">
            <v>Investments Govt Securities</v>
          </cell>
        </row>
      </sheetData>
      <sheetData sheetId="10508">
        <row r="34">
          <cell r="A34" t="str">
            <v>Investments Govt Securities</v>
          </cell>
        </row>
      </sheetData>
      <sheetData sheetId="10509">
        <row r="34">
          <cell r="A34" t="str">
            <v>Investments Govt Securities</v>
          </cell>
        </row>
      </sheetData>
      <sheetData sheetId="10510">
        <row r="34">
          <cell r="A34" t="str">
            <v>Investments Govt Securities</v>
          </cell>
        </row>
      </sheetData>
      <sheetData sheetId="10511">
        <row r="34">
          <cell r="A34" t="str">
            <v>Investments Govt Securities</v>
          </cell>
        </row>
      </sheetData>
      <sheetData sheetId="10512">
        <row r="34">
          <cell r="A34" t="str">
            <v>Investments Govt Securities</v>
          </cell>
        </row>
      </sheetData>
      <sheetData sheetId="10513">
        <row r="34">
          <cell r="A34" t="str">
            <v>Investments Govt Securities</v>
          </cell>
        </row>
      </sheetData>
      <sheetData sheetId="10514">
        <row r="34">
          <cell r="A34" t="str">
            <v>Investments Govt Securities</v>
          </cell>
        </row>
      </sheetData>
      <sheetData sheetId="10515">
        <row r="34">
          <cell r="A34" t="str">
            <v>Investments Govt Securities</v>
          </cell>
        </row>
      </sheetData>
      <sheetData sheetId="10516">
        <row r="34">
          <cell r="A34" t="str">
            <v>Investments Govt Securities</v>
          </cell>
        </row>
      </sheetData>
      <sheetData sheetId="10517">
        <row r="34">
          <cell r="A34" t="str">
            <v>Investments Govt Securities</v>
          </cell>
        </row>
      </sheetData>
      <sheetData sheetId="10518">
        <row r="34">
          <cell r="A34" t="str">
            <v>Investments Govt Securities</v>
          </cell>
        </row>
      </sheetData>
      <sheetData sheetId="10519">
        <row r="34">
          <cell r="A34" t="str">
            <v>Investments Govt Securities</v>
          </cell>
        </row>
      </sheetData>
      <sheetData sheetId="10520">
        <row r="34">
          <cell r="A34" t="str">
            <v>Investments Govt Securities</v>
          </cell>
        </row>
      </sheetData>
      <sheetData sheetId="10521">
        <row r="34">
          <cell r="A34" t="str">
            <v>Investments Govt Securities</v>
          </cell>
        </row>
      </sheetData>
      <sheetData sheetId="10522">
        <row r="34">
          <cell r="A34" t="str">
            <v>Investments Govt Securities</v>
          </cell>
        </row>
      </sheetData>
      <sheetData sheetId="10523">
        <row r="34">
          <cell r="A34" t="str">
            <v>Investments Govt Securities</v>
          </cell>
        </row>
      </sheetData>
      <sheetData sheetId="10524">
        <row r="34">
          <cell r="A34" t="str">
            <v>Investments Govt Securities</v>
          </cell>
        </row>
      </sheetData>
      <sheetData sheetId="10525">
        <row r="34">
          <cell r="A34" t="str">
            <v>Investments Govt Securities</v>
          </cell>
        </row>
      </sheetData>
      <sheetData sheetId="10526">
        <row r="34">
          <cell r="A34" t="str">
            <v>Investments Govt Securities</v>
          </cell>
        </row>
      </sheetData>
      <sheetData sheetId="10527">
        <row r="34">
          <cell r="A34" t="str">
            <v>Investments Govt Securities</v>
          </cell>
        </row>
      </sheetData>
      <sheetData sheetId="10528">
        <row r="34">
          <cell r="A34" t="str">
            <v>Investments Govt Securities</v>
          </cell>
        </row>
      </sheetData>
      <sheetData sheetId="10529">
        <row r="34">
          <cell r="A34" t="str">
            <v>Investments Govt Securities</v>
          </cell>
        </row>
      </sheetData>
      <sheetData sheetId="10530">
        <row r="34">
          <cell r="A34" t="str">
            <v>Investments Govt Securities</v>
          </cell>
        </row>
      </sheetData>
      <sheetData sheetId="10531">
        <row r="34">
          <cell r="A34" t="str">
            <v>Investments Govt Securities</v>
          </cell>
        </row>
      </sheetData>
      <sheetData sheetId="10532">
        <row r="34">
          <cell r="A34" t="str">
            <v>Investments Govt Securities</v>
          </cell>
        </row>
      </sheetData>
      <sheetData sheetId="10533">
        <row r="34">
          <cell r="A34" t="str">
            <v>Investments Govt Securities</v>
          </cell>
        </row>
      </sheetData>
      <sheetData sheetId="10534">
        <row r="34">
          <cell r="A34" t="str">
            <v>Investments Govt Securities</v>
          </cell>
        </row>
      </sheetData>
      <sheetData sheetId="10535">
        <row r="34">
          <cell r="A34" t="str">
            <v>Investments Govt Securities</v>
          </cell>
        </row>
      </sheetData>
      <sheetData sheetId="10536">
        <row r="34">
          <cell r="A34" t="str">
            <v>Investments Govt Securities</v>
          </cell>
        </row>
      </sheetData>
      <sheetData sheetId="10537">
        <row r="34">
          <cell r="A34" t="str">
            <v>Investments Govt Securities</v>
          </cell>
        </row>
      </sheetData>
      <sheetData sheetId="10538">
        <row r="34">
          <cell r="A34" t="str">
            <v>Investments Govt Securities</v>
          </cell>
        </row>
      </sheetData>
      <sheetData sheetId="10539">
        <row r="34">
          <cell r="A34" t="str">
            <v>Investments Govt Securities</v>
          </cell>
        </row>
      </sheetData>
      <sheetData sheetId="10540">
        <row r="34">
          <cell r="A34" t="str">
            <v>Investments Govt Securities</v>
          </cell>
        </row>
      </sheetData>
      <sheetData sheetId="10541">
        <row r="34">
          <cell r="A34" t="str">
            <v>Investments Govt Securities</v>
          </cell>
        </row>
      </sheetData>
      <sheetData sheetId="10542">
        <row r="34">
          <cell r="A34" t="str">
            <v>Investments Govt Securities</v>
          </cell>
        </row>
      </sheetData>
      <sheetData sheetId="10543">
        <row r="34">
          <cell r="A34" t="str">
            <v>Investments Govt Securities</v>
          </cell>
        </row>
      </sheetData>
      <sheetData sheetId="10544">
        <row r="34">
          <cell r="A34" t="str">
            <v>Investments Govt Securities</v>
          </cell>
        </row>
      </sheetData>
      <sheetData sheetId="10545">
        <row r="34">
          <cell r="A34" t="str">
            <v>Investments Govt Securities</v>
          </cell>
        </row>
      </sheetData>
      <sheetData sheetId="10546">
        <row r="34">
          <cell r="A34" t="str">
            <v>Investments Govt Securities</v>
          </cell>
        </row>
      </sheetData>
      <sheetData sheetId="10547">
        <row r="34">
          <cell r="A34" t="str">
            <v>Investments Govt Securities</v>
          </cell>
        </row>
      </sheetData>
      <sheetData sheetId="10548">
        <row r="34">
          <cell r="A34" t="str">
            <v>Investments Govt Securities</v>
          </cell>
        </row>
      </sheetData>
      <sheetData sheetId="10549">
        <row r="34">
          <cell r="A34" t="str">
            <v>Investments Govt Securities</v>
          </cell>
        </row>
      </sheetData>
      <sheetData sheetId="10550">
        <row r="34">
          <cell r="A34" t="str">
            <v>Investments Govt Securities</v>
          </cell>
        </row>
      </sheetData>
      <sheetData sheetId="10551">
        <row r="34">
          <cell r="A34" t="str">
            <v>Investments Govt Securities</v>
          </cell>
        </row>
      </sheetData>
      <sheetData sheetId="10552">
        <row r="34">
          <cell r="A34" t="str">
            <v>Investments Govt Securities</v>
          </cell>
        </row>
      </sheetData>
      <sheetData sheetId="10553">
        <row r="34">
          <cell r="A34" t="str">
            <v>Investments Govt Securities</v>
          </cell>
        </row>
      </sheetData>
      <sheetData sheetId="10554">
        <row r="34">
          <cell r="A34" t="str">
            <v>Investments Govt Securities</v>
          </cell>
        </row>
      </sheetData>
      <sheetData sheetId="10555">
        <row r="34">
          <cell r="A34" t="str">
            <v>Investments Govt Securities</v>
          </cell>
        </row>
      </sheetData>
      <sheetData sheetId="10556">
        <row r="34">
          <cell r="A34" t="str">
            <v>Investments Govt Securities</v>
          </cell>
        </row>
      </sheetData>
      <sheetData sheetId="10557">
        <row r="34">
          <cell r="A34" t="str">
            <v>Investments Govt Securities</v>
          </cell>
        </row>
      </sheetData>
      <sheetData sheetId="10558">
        <row r="34">
          <cell r="A34" t="str">
            <v>Investments Govt Securities</v>
          </cell>
        </row>
      </sheetData>
      <sheetData sheetId="10559">
        <row r="34">
          <cell r="A34" t="str">
            <v>Investments Govt Securities</v>
          </cell>
        </row>
      </sheetData>
      <sheetData sheetId="10560">
        <row r="34">
          <cell r="A34" t="str">
            <v>Investments Govt Securities</v>
          </cell>
        </row>
      </sheetData>
      <sheetData sheetId="10561">
        <row r="34">
          <cell r="A34" t="str">
            <v>Investments Govt Securities</v>
          </cell>
        </row>
      </sheetData>
      <sheetData sheetId="10562">
        <row r="34">
          <cell r="A34" t="str">
            <v>Investments Govt Securities</v>
          </cell>
        </row>
      </sheetData>
      <sheetData sheetId="10563">
        <row r="34">
          <cell r="A34" t="str">
            <v>Investments Govt Securities</v>
          </cell>
        </row>
      </sheetData>
      <sheetData sheetId="10564">
        <row r="34">
          <cell r="A34" t="str">
            <v>Investments Govt Securities</v>
          </cell>
        </row>
      </sheetData>
      <sheetData sheetId="10565">
        <row r="34">
          <cell r="A34" t="str">
            <v>Investments Govt Securities</v>
          </cell>
        </row>
      </sheetData>
      <sheetData sheetId="10566">
        <row r="34">
          <cell r="A34" t="str">
            <v>Investments Govt Securities</v>
          </cell>
        </row>
      </sheetData>
      <sheetData sheetId="10567">
        <row r="34">
          <cell r="A34" t="str">
            <v>Investments Govt Securities</v>
          </cell>
        </row>
      </sheetData>
      <sheetData sheetId="10568">
        <row r="34">
          <cell r="A34" t="str">
            <v>Investments Govt Securities</v>
          </cell>
        </row>
      </sheetData>
      <sheetData sheetId="10569">
        <row r="34">
          <cell r="A34" t="str">
            <v>Investments Govt Securities</v>
          </cell>
        </row>
      </sheetData>
      <sheetData sheetId="10570">
        <row r="34">
          <cell r="A34" t="str">
            <v>Investments Govt Securities</v>
          </cell>
        </row>
      </sheetData>
      <sheetData sheetId="10571">
        <row r="34">
          <cell r="A34" t="str">
            <v>Investments Govt Securities</v>
          </cell>
        </row>
      </sheetData>
      <sheetData sheetId="10572">
        <row r="34">
          <cell r="A34" t="str">
            <v>Investments Govt Securities</v>
          </cell>
        </row>
      </sheetData>
      <sheetData sheetId="10573">
        <row r="34">
          <cell r="A34" t="str">
            <v>Investments Govt Securities</v>
          </cell>
        </row>
      </sheetData>
      <sheetData sheetId="10574">
        <row r="34">
          <cell r="A34" t="str">
            <v>Investments Govt Securities</v>
          </cell>
        </row>
      </sheetData>
      <sheetData sheetId="10575">
        <row r="34">
          <cell r="A34" t="str">
            <v>Investments Govt Securities</v>
          </cell>
        </row>
      </sheetData>
      <sheetData sheetId="10576">
        <row r="34">
          <cell r="A34" t="str">
            <v>Investments Govt Securities</v>
          </cell>
        </row>
      </sheetData>
      <sheetData sheetId="10577">
        <row r="34">
          <cell r="A34" t="str">
            <v>Investments Govt Securities</v>
          </cell>
        </row>
      </sheetData>
      <sheetData sheetId="10578">
        <row r="34">
          <cell r="A34" t="str">
            <v>Investments Govt Securities</v>
          </cell>
        </row>
      </sheetData>
      <sheetData sheetId="10579">
        <row r="34">
          <cell r="A34" t="str">
            <v>Investments Govt Securities</v>
          </cell>
        </row>
      </sheetData>
      <sheetData sheetId="10580">
        <row r="34">
          <cell r="A34" t="str">
            <v>Investments Govt Securities</v>
          </cell>
        </row>
      </sheetData>
      <sheetData sheetId="10581">
        <row r="34">
          <cell r="A34" t="str">
            <v>Investments Govt Securities</v>
          </cell>
        </row>
      </sheetData>
      <sheetData sheetId="10582">
        <row r="34">
          <cell r="A34" t="str">
            <v>Investments Govt Securities</v>
          </cell>
        </row>
      </sheetData>
      <sheetData sheetId="10583">
        <row r="34">
          <cell r="A34" t="str">
            <v>Investments Govt Securities</v>
          </cell>
        </row>
      </sheetData>
      <sheetData sheetId="10584">
        <row r="34">
          <cell r="A34" t="str">
            <v>Investments Govt Securities</v>
          </cell>
        </row>
      </sheetData>
      <sheetData sheetId="10585">
        <row r="34">
          <cell r="A34" t="str">
            <v>Investments Govt Securities</v>
          </cell>
        </row>
      </sheetData>
      <sheetData sheetId="10586">
        <row r="34">
          <cell r="A34" t="str">
            <v>Investments Govt Securities</v>
          </cell>
        </row>
      </sheetData>
      <sheetData sheetId="10587">
        <row r="34">
          <cell r="A34" t="str">
            <v>Investments Govt Securities</v>
          </cell>
        </row>
      </sheetData>
      <sheetData sheetId="10588">
        <row r="34">
          <cell r="A34" t="str">
            <v>Investments Govt Securities</v>
          </cell>
        </row>
      </sheetData>
      <sheetData sheetId="10589">
        <row r="34">
          <cell r="A34" t="str">
            <v>Investments Govt Securities</v>
          </cell>
        </row>
      </sheetData>
      <sheetData sheetId="10590">
        <row r="34">
          <cell r="A34" t="str">
            <v>Investments Govt Securities</v>
          </cell>
        </row>
      </sheetData>
      <sheetData sheetId="10591">
        <row r="34">
          <cell r="A34" t="str">
            <v>Investments Govt Securities</v>
          </cell>
        </row>
      </sheetData>
      <sheetData sheetId="10592">
        <row r="34">
          <cell r="A34" t="str">
            <v>Investments Govt Securities</v>
          </cell>
        </row>
      </sheetData>
      <sheetData sheetId="10593">
        <row r="34">
          <cell r="A34" t="str">
            <v>Investments Govt Securities</v>
          </cell>
        </row>
      </sheetData>
      <sheetData sheetId="10594">
        <row r="34">
          <cell r="A34" t="str">
            <v>Investments Govt Securities</v>
          </cell>
        </row>
      </sheetData>
      <sheetData sheetId="10595">
        <row r="34">
          <cell r="A34" t="str">
            <v>Investments Govt Securities</v>
          </cell>
        </row>
      </sheetData>
      <sheetData sheetId="10596">
        <row r="34">
          <cell r="A34" t="str">
            <v>Investments Govt Securities</v>
          </cell>
        </row>
      </sheetData>
      <sheetData sheetId="10597">
        <row r="34">
          <cell r="A34" t="str">
            <v>Investments Govt Securities</v>
          </cell>
        </row>
      </sheetData>
      <sheetData sheetId="10598">
        <row r="34">
          <cell r="A34" t="str">
            <v>Investments Govt Securities</v>
          </cell>
        </row>
      </sheetData>
      <sheetData sheetId="10599">
        <row r="34">
          <cell r="A34" t="str">
            <v>Investments Govt Securities</v>
          </cell>
        </row>
      </sheetData>
      <sheetData sheetId="10600">
        <row r="34">
          <cell r="A34" t="str">
            <v>Investments Govt Securities</v>
          </cell>
        </row>
      </sheetData>
      <sheetData sheetId="10601">
        <row r="34">
          <cell r="A34" t="str">
            <v>Investments Govt Securities</v>
          </cell>
        </row>
      </sheetData>
      <sheetData sheetId="10602">
        <row r="34">
          <cell r="A34" t="str">
            <v>Investments Govt Securities</v>
          </cell>
        </row>
      </sheetData>
      <sheetData sheetId="10603">
        <row r="34">
          <cell r="A34" t="str">
            <v>Investments Govt Securities</v>
          </cell>
        </row>
      </sheetData>
      <sheetData sheetId="10604">
        <row r="34">
          <cell r="A34" t="str">
            <v>Investments Govt Securities</v>
          </cell>
        </row>
      </sheetData>
      <sheetData sheetId="10605">
        <row r="34">
          <cell r="A34" t="str">
            <v>Investments Govt Securities</v>
          </cell>
        </row>
      </sheetData>
      <sheetData sheetId="10606">
        <row r="34">
          <cell r="A34" t="str">
            <v>Investments Govt Securities</v>
          </cell>
        </row>
      </sheetData>
      <sheetData sheetId="10607">
        <row r="34">
          <cell r="A34" t="str">
            <v>Investments Govt Securities</v>
          </cell>
        </row>
      </sheetData>
      <sheetData sheetId="10608">
        <row r="34">
          <cell r="A34" t="str">
            <v>Investments Govt Securities</v>
          </cell>
        </row>
      </sheetData>
      <sheetData sheetId="10609">
        <row r="34">
          <cell r="A34" t="str">
            <v>Investments Govt Securities</v>
          </cell>
        </row>
      </sheetData>
      <sheetData sheetId="10610">
        <row r="34">
          <cell r="A34" t="str">
            <v>Investments Govt Securities</v>
          </cell>
        </row>
      </sheetData>
      <sheetData sheetId="10611">
        <row r="34">
          <cell r="A34" t="str">
            <v>Investments Govt Securities</v>
          </cell>
        </row>
      </sheetData>
      <sheetData sheetId="10612">
        <row r="34">
          <cell r="A34" t="str">
            <v>Investments Govt Securities</v>
          </cell>
        </row>
      </sheetData>
      <sheetData sheetId="10613">
        <row r="34">
          <cell r="A34" t="str">
            <v>Investments Govt Securities</v>
          </cell>
        </row>
      </sheetData>
      <sheetData sheetId="10614">
        <row r="34">
          <cell r="A34" t="str">
            <v>Investments Govt Securities</v>
          </cell>
        </row>
      </sheetData>
      <sheetData sheetId="10615">
        <row r="34">
          <cell r="A34" t="str">
            <v>Investments Govt Securities</v>
          </cell>
        </row>
      </sheetData>
      <sheetData sheetId="10616">
        <row r="34">
          <cell r="A34" t="str">
            <v>Investments Govt Securities</v>
          </cell>
        </row>
      </sheetData>
      <sheetData sheetId="10617">
        <row r="34">
          <cell r="A34" t="str">
            <v>Investments Govt Securities</v>
          </cell>
        </row>
      </sheetData>
      <sheetData sheetId="10618">
        <row r="34">
          <cell r="A34" t="str">
            <v>Investments Govt Securities</v>
          </cell>
        </row>
      </sheetData>
      <sheetData sheetId="10619">
        <row r="34">
          <cell r="A34" t="str">
            <v>Investments Govt Securities</v>
          </cell>
        </row>
      </sheetData>
      <sheetData sheetId="10620">
        <row r="34">
          <cell r="A34" t="str">
            <v>Investments Govt Securities</v>
          </cell>
        </row>
      </sheetData>
      <sheetData sheetId="10621">
        <row r="34">
          <cell r="A34" t="str">
            <v>Investments Govt Securities</v>
          </cell>
        </row>
      </sheetData>
      <sheetData sheetId="10622">
        <row r="34">
          <cell r="A34" t="str">
            <v>Investments Govt Securities</v>
          </cell>
        </row>
      </sheetData>
      <sheetData sheetId="10623">
        <row r="34">
          <cell r="A34" t="str">
            <v>Investments Govt Securities</v>
          </cell>
        </row>
      </sheetData>
      <sheetData sheetId="10624">
        <row r="34">
          <cell r="A34" t="str">
            <v>Investments Govt Securities</v>
          </cell>
        </row>
      </sheetData>
      <sheetData sheetId="10625">
        <row r="34">
          <cell r="A34" t="str">
            <v>Investments Govt Securities</v>
          </cell>
        </row>
      </sheetData>
      <sheetData sheetId="10626">
        <row r="34">
          <cell r="A34" t="str">
            <v>Investments Govt Securities</v>
          </cell>
        </row>
      </sheetData>
      <sheetData sheetId="10627">
        <row r="34">
          <cell r="A34" t="str">
            <v>Investments Govt Securities</v>
          </cell>
        </row>
      </sheetData>
      <sheetData sheetId="10628">
        <row r="34">
          <cell r="A34" t="str">
            <v>Investments Govt Securities</v>
          </cell>
        </row>
      </sheetData>
      <sheetData sheetId="10629">
        <row r="34">
          <cell r="A34" t="str">
            <v>Investments Govt Securities</v>
          </cell>
        </row>
      </sheetData>
      <sheetData sheetId="10630">
        <row r="34">
          <cell r="A34" t="str">
            <v>Investments Govt Securities</v>
          </cell>
        </row>
      </sheetData>
      <sheetData sheetId="10631">
        <row r="34">
          <cell r="A34" t="str">
            <v>Investments Govt Securities</v>
          </cell>
        </row>
      </sheetData>
      <sheetData sheetId="10632">
        <row r="34">
          <cell r="A34" t="str">
            <v>Investments Govt Securities</v>
          </cell>
        </row>
      </sheetData>
      <sheetData sheetId="10633">
        <row r="34">
          <cell r="A34" t="str">
            <v>Investments Govt Securities</v>
          </cell>
        </row>
      </sheetData>
      <sheetData sheetId="10634">
        <row r="34">
          <cell r="A34" t="str">
            <v>Investments Govt Securities</v>
          </cell>
        </row>
      </sheetData>
      <sheetData sheetId="10635">
        <row r="34">
          <cell r="A34" t="str">
            <v>Investments Govt Securities</v>
          </cell>
        </row>
      </sheetData>
      <sheetData sheetId="10636">
        <row r="34">
          <cell r="A34" t="str">
            <v>Investments Govt Securities</v>
          </cell>
        </row>
      </sheetData>
      <sheetData sheetId="10637">
        <row r="34">
          <cell r="A34" t="str">
            <v>Investments Govt Securities</v>
          </cell>
        </row>
      </sheetData>
      <sheetData sheetId="10638">
        <row r="34">
          <cell r="A34" t="str">
            <v>Investments Govt Securities</v>
          </cell>
        </row>
      </sheetData>
      <sheetData sheetId="10639">
        <row r="34">
          <cell r="A34" t="str">
            <v>Investments Govt Securities</v>
          </cell>
        </row>
      </sheetData>
      <sheetData sheetId="10640">
        <row r="34">
          <cell r="A34" t="str">
            <v>Investments Govt Securities</v>
          </cell>
        </row>
      </sheetData>
      <sheetData sheetId="10641">
        <row r="34">
          <cell r="A34" t="str">
            <v>Investments Govt Securities</v>
          </cell>
        </row>
      </sheetData>
      <sheetData sheetId="10642">
        <row r="34">
          <cell r="A34" t="str">
            <v>Investments Govt Securities</v>
          </cell>
        </row>
      </sheetData>
      <sheetData sheetId="10643">
        <row r="34">
          <cell r="A34" t="str">
            <v>Investments Govt Securities</v>
          </cell>
        </row>
      </sheetData>
      <sheetData sheetId="10644">
        <row r="34">
          <cell r="A34" t="str">
            <v>Investments Govt Securities</v>
          </cell>
        </row>
      </sheetData>
      <sheetData sheetId="10645">
        <row r="34">
          <cell r="A34" t="str">
            <v>Investments Govt Securities</v>
          </cell>
        </row>
      </sheetData>
      <sheetData sheetId="10646">
        <row r="34">
          <cell r="A34" t="str">
            <v>Investments Govt Securities</v>
          </cell>
        </row>
      </sheetData>
      <sheetData sheetId="10647">
        <row r="34">
          <cell r="A34" t="str">
            <v>Investments Govt Securities</v>
          </cell>
        </row>
      </sheetData>
      <sheetData sheetId="10648">
        <row r="34">
          <cell r="A34" t="str">
            <v>Investments Govt Securities</v>
          </cell>
        </row>
      </sheetData>
      <sheetData sheetId="10649">
        <row r="34">
          <cell r="A34" t="str">
            <v>Investments Govt Securities</v>
          </cell>
        </row>
      </sheetData>
      <sheetData sheetId="10650">
        <row r="34">
          <cell r="A34" t="str">
            <v>Investments Govt Securities</v>
          </cell>
        </row>
      </sheetData>
      <sheetData sheetId="10651">
        <row r="34">
          <cell r="A34" t="str">
            <v>Investments Govt Securities</v>
          </cell>
        </row>
      </sheetData>
      <sheetData sheetId="10652">
        <row r="34">
          <cell r="A34" t="str">
            <v>Investments Govt Securities</v>
          </cell>
        </row>
      </sheetData>
      <sheetData sheetId="10653">
        <row r="34">
          <cell r="A34" t="str">
            <v>Investments Govt Securities</v>
          </cell>
        </row>
      </sheetData>
      <sheetData sheetId="10654">
        <row r="34">
          <cell r="A34" t="str">
            <v>Investments Govt Securities</v>
          </cell>
        </row>
      </sheetData>
      <sheetData sheetId="10655">
        <row r="34">
          <cell r="A34" t="str">
            <v>Investments Govt Securities</v>
          </cell>
        </row>
      </sheetData>
      <sheetData sheetId="10656">
        <row r="34">
          <cell r="A34" t="str">
            <v>Investments Govt Securities</v>
          </cell>
        </row>
      </sheetData>
      <sheetData sheetId="10657">
        <row r="34">
          <cell r="A34" t="str">
            <v>Investments Govt Securities</v>
          </cell>
        </row>
      </sheetData>
      <sheetData sheetId="10658">
        <row r="34">
          <cell r="A34" t="str">
            <v>Investments Govt Securities</v>
          </cell>
        </row>
      </sheetData>
      <sheetData sheetId="10659">
        <row r="34">
          <cell r="A34" t="str">
            <v>Investments Govt Securities</v>
          </cell>
        </row>
      </sheetData>
      <sheetData sheetId="10660">
        <row r="34">
          <cell r="A34" t="str">
            <v>Investments Govt Securities</v>
          </cell>
        </row>
      </sheetData>
      <sheetData sheetId="10661">
        <row r="34">
          <cell r="A34" t="str">
            <v>Investments Govt Securities</v>
          </cell>
        </row>
      </sheetData>
      <sheetData sheetId="10662">
        <row r="34">
          <cell r="A34" t="str">
            <v>Investments Govt Securities</v>
          </cell>
        </row>
      </sheetData>
      <sheetData sheetId="10663">
        <row r="34">
          <cell r="A34" t="str">
            <v>Investments Govt Securities</v>
          </cell>
        </row>
      </sheetData>
      <sheetData sheetId="10664">
        <row r="34">
          <cell r="A34" t="str">
            <v>Investments Govt Securities</v>
          </cell>
        </row>
      </sheetData>
      <sheetData sheetId="10665">
        <row r="34">
          <cell r="A34" t="str">
            <v>Investments Govt Securities</v>
          </cell>
        </row>
      </sheetData>
      <sheetData sheetId="10666">
        <row r="34">
          <cell r="A34" t="str">
            <v>Investments Govt Securities</v>
          </cell>
        </row>
      </sheetData>
      <sheetData sheetId="10667">
        <row r="34">
          <cell r="A34" t="str">
            <v>Investments Govt Securities</v>
          </cell>
        </row>
      </sheetData>
      <sheetData sheetId="10668">
        <row r="34">
          <cell r="A34" t="str">
            <v>Investments Govt Securities</v>
          </cell>
        </row>
      </sheetData>
      <sheetData sheetId="10669">
        <row r="34">
          <cell r="A34" t="str">
            <v>Investments Govt Securities</v>
          </cell>
        </row>
      </sheetData>
      <sheetData sheetId="10670">
        <row r="34">
          <cell r="A34" t="str">
            <v>Investments Govt Securities</v>
          </cell>
        </row>
      </sheetData>
      <sheetData sheetId="10671">
        <row r="34">
          <cell r="A34" t="str">
            <v>Investments Govt Securities</v>
          </cell>
        </row>
      </sheetData>
      <sheetData sheetId="10672">
        <row r="34">
          <cell r="A34" t="str">
            <v>Investments Govt Securities</v>
          </cell>
        </row>
      </sheetData>
      <sheetData sheetId="10673">
        <row r="34">
          <cell r="A34" t="str">
            <v>Investments Govt Securities</v>
          </cell>
        </row>
      </sheetData>
      <sheetData sheetId="10674">
        <row r="34">
          <cell r="A34" t="str">
            <v>Investments Govt Securities</v>
          </cell>
        </row>
      </sheetData>
      <sheetData sheetId="10675">
        <row r="34">
          <cell r="A34" t="str">
            <v>Investments Govt Securities</v>
          </cell>
        </row>
      </sheetData>
      <sheetData sheetId="10676">
        <row r="34">
          <cell r="A34" t="str">
            <v>Investments Govt Securities</v>
          </cell>
        </row>
      </sheetData>
      <sheetData sheetId="10677">
        <row r="34">
          <cell r="A34" t="str">
            <v>Investments Govt Securities</v>
          </cell>
        </row>
      </sheetData>
      <sheetData sheetId="10678">
        <row r="34">
          <cell r="A34" t="str">
            <v>Investments Govt Securities</v>
          </cell>
        </row>
      </sheetData>
      <sheetData sheetId="10679">
        <row r="34">
          <cell r="A34" t="str">
            <v>Investments Govt Securities</v>
          </cell>
        </row>
      </sheetData>
      <sheetData sheetId="10680">
        <row r="34">
          <cell r="A34" t="str">
            <v>Investments Govt Securities</v>
          </cell>
        </row>
      </sheetData>
      <sheetData sheetId="10681">
        <row r="34">
          <cell r="A34" t="str">
            <v>Investments Govt Securities</v>
          </cell>
        </row>
      </sheetData>
      <sheetData sheetId="10682">
        <row r="34">
          <cell r="A34" t="str">
            <v>Investments Govt Securities</v>
          </cell>
        </row>
      </sheetData>
      <sheetData sheetId="10683">
        <row r="34">
          <cell r="A34" t="str">
            <v>Investments Govt Securities</v>
          </cell>
        </row>
      </sheetData>
      <sheetData sheetId="10684">
        <row r="34">
          <cell r="A34" t="str">
            <v>Investments Govt Securities</v>
          </cell>
        </row>
      </sheetData>
      <sheetData sheetId="10685">
        <row r="34">
          <cell r="A34" t="str">
            <v>Investments Govt Securities</v>
          </cell>
        </row>
      </sheetData>
      <sheetData sheetId="10686">
        <row r="34">
          <cell r="A34" t="str">
            <v>Investments Govt Securities</v>
          </cell>
        </row>
      </sheetData>
      <sheetData sheetId="10687">
        <row r="34">
          <cell r="A34" t="str">
            <v>Investments Govt Securities</v>
          </cell>
        </row>
      </sheetData>
      <sheetData sheetId="10688">
        <row r="34">
          <cell r="A34" t="str">
            <v>Investments Govt Securities</v>
          </cell>
        </row>
      </sheetData>
      <sheetData sheetId="10689">
        <row r="34">
          <cell r="A34" t="str">
            <v>Investments Govt Securities</v>
          </cell>
        </row>
      </sheetData>
      <sheetData sheetId="10690">
        <row r="34">
          <cell r="A34" t="str">
            <v>Investments Govt Securities</v>
          </cell>
        </row>
      </sheetData>
      <sheetData sheetId="10691">
        <row r="34">
          <cell r="A34" t="str">
            <v>Investments Govt Securities</v>
          </cell>
        </row>
      </sheetData>
      <sheetData sheetId="10692">
        <row r="34">
          <cell r="A34" t="str">
            <v>Investments Govt Securities</v>
          </cell>
        </row>
      </sheetData>
      <sheetData sheetId="10693">
        <row r="34">
          <cell r="A34" t="str">
            <v>Investments Govt Securities</v>
          </cell>
        </row>
      </sheetData>
      <sheetData sheetId="10694">
        <row r="34">
          <cell r="A34" t="str">
            <v>Investments Govt Securities</v>
          </cell>
        </row>
      </sheetData>
      <sheetData sheetId="10695">
        <row r="34">
          <cell r="A34" t="str">
            <v>Investments Govt Securities</v>
          </cell>
        </row>
      </sheetData>
      <sheetData sheetId="10696">
        <row r="34">
          <cell r="A34" t="str">
            <v>Investments Govt Securities</v>
          </cell>
        </row>
      </sheetData>
      <sheetData sheetId="10697">
        <row r="34">
          <cell r="A34" t="str">
            <v>Investments Govt Securities</v>
          </cell>
        </row>
      </sheetData>
      <sheetData sheetId="10698">
        <row r="34">
          <cell r="A34" t="str">
            <v>Investments Govt Securities</v>
          </cell>
        </row>
      </sheetData>
      <sheetData sheetId="10699">
        <row r="34">
          <cell r="A34" t="str">
            <v>Investments Govt Securities</v>
          </cell>
        </row>
      </sheetData>
      <sheetData sheetId="10700">
        <row r="34">
          <cell r="A34" t="str">
            <v>Investments Govt Securities</v>
          </cell>
        </row>
      </sheetData>
      <sheetData sheetId="10701">
        <row r="34">
          <cell r="A34" t="str">
            <v>Investments Govt Securities</v>
          </cell>
        </row>
      </sheetData>
      <sheetData sheetId="10702">
        <row r="34">
          <cell r="A34" t="str">
            <v>Investments Govt Securities</v>
          </cell>
        </row>
      </sheetData>
      <sheetData sheetId="10703">
        <row r="34">
          <cell r="A34" t="str">
            <v>Investments Govt Securities</v>
          </cell>
        </row>
      </sheetData>
      <sheetData sheetId="10704">
        <row r="34">
          <cell r="A34" t="str">
            <v>Investments Govt Securities</v>
          </cell>
        </row>
      </sheetData>
      <sheetData sheetId="10705">
        <row r="34">
          <cell r="A34" t="str">
            <v>Investments Govt Securities</v>
          </cell>
        </row>
      </sheetData>
      <sheetData sheetId="10706">
        <row r="34">
          <cell r="A34" t="str">
            <v>Investments Govt Securities</v>
          </cell>
        </row>
      </sheetData>
      <sheetData sheetId="10707">
        <row r="34">
          <cell r="A34" t="str">
            <v>Investments Govt Securities</v>
          </cell>
        </row>
      </sheetData>
      <sheetData sheetId="10708">
        <row r="34">
          <cell r="A34" t="str">
            <v>Investments Govt Securities</v>
          </cell>
        </row>
      </sheetData>
      <sheetData sheetId="10709">
        <row r="34">
          <cell r="A34" t="str">
            <v>Investments Govt Securities</v>
          </cell>
        </row>
      </sheetData>
      <sheetData sheetId="10710">
        <row r="34">
          <cell r="A34" t="str">
            <v>Investments Govt Securities</v>
          </cell>
        </row>
      </sheetData>
      <sheetData sheetId="10711">
        <row r="34">
          <cell r="A34" t="str">
            <v>Investments Govt Securities</v>
          </cell>
        </row>
      </sheetData>
      <sheetData sheetId="10712">
        <row r="34">
          <cell r="A34" t="str">
            <v>Investments Govt Securities</v>
          </cell>
        </row>
      </sheetData>
      <sheetData sheetId="10713">
        <row r="34">
          <cell r="A34" t="str">
            <v>Investments Govt Securities</v>
          </cell>
        </row>
      </sheetData>
      <sheetData sheetId="10714">
        <row r="34">
          <cell r="A34" t="str">
            <v>Investments Govt Securities</v>
          </cell>
        </row>
      </sheetData>
      <sheetData sheetId="10715">
        <row r="34">
          <cell r="A34" t="str">
            <v>Investments Govt Securities</v>
          </cell>
        </row>
      </sheetData>
      <sheetData sheetId="10716">
        <row r="34">
          <cell r="A34" t="str">
            <v>Investments Govt Securities</v>
          </cell>
        </row>
      </sheetData>
      <sheetData sheetId="10717">
        <row r="34">
          <cell r="A34" t="str">
            <v>Investments Govt Securities</v>
          </cell>
        </row>
      </sheetData>
      <sheetData sheetId="10718">
        <row r="34">
          <cell r="A34" t="str">
            <v>Investments Govt Securities</v>
          </cell>
        </row>
      </sheetData>
      <sheetData sheetId="10719">
        <row r="34">
          <cell r="A34" t="str">
            <v>Investments Govt Securities</v>
          </cell>
        </row>
      </sheetData>
      <sheetData sheetId="10720">
        <row r="34">
          <cell r="A34" t="str">
            <v>Investments Govt Securities</v>
          </cell>
        </row>
      </sheetData>
      <sheetData sheetId="10721">
        <row r="34">
          <cell r="A34" t="str">
            <v>Investments Govt Securities</v>
          </cell>
        </row>
      </sheetData>
      <sheetData sheetId="10722">
        <row r="34">
          <cell r="A34" t="str">
            <v>Investments Govt Securities</v>
          </cell>
        </row>
      </sheetData>
      <sheetData sheetId="10723">
        <row r="34">
          <cell r="A34" t="str">
            <v>Investments Govt Securities</v>
          </cell>
        </row>
      </sheetData>
      <sheetData sheetId="10724">
        <row r="34">
          <cell r="A34" t="str">
            <v>Investments Govt Securities</v>
          </cell>
        </row>
      </sheetData>
      <sheetData sheetId="10725">
        <row r="34">
          <cell r="A34" t="str">
            <v>Investments Govt Securities</v>
          </cell>
        </row>
      </sheetData>
      <sheetData sheetId="10726">
        <row r="34">
          <cell r="A34" t="str">
            <v>Investments Govt Securities</v>
          </cell>
        </row>
      </sheetData>
      <sheetData sheetId="10727">
        <row r="34">
          <cell r="A34" t="str">
            <v>Investments Govt Securities</v>
          </cell>
        </row>
      </sheetData>
      <sheetData sheetId="10728">
        <row r="34">
          <cell r="A34" t="str">
            <v>Investments Govt Securities</v>
          </cell>
        </row>
      </sheetData>
      <sheetData sheetId="10729">
        <row r="34">
          <cell r="A34" t="str">
            <v>Investments Govt Securities</v>
          </cell>
        </row>
      </sheetData>
      <sheetData sheetId="10730">
        <row r="34">
          <cell r="A34" t="str">
            <v>Investments Govt Securities</v>
          </cell>
        </row>
      </sheetData>
      <sheetData sheetId="10731">
        <row r="34">
          <cell r="A34" t="str">
            <v>Investments Govt Securities</v>
          </cell>
        </row>
      </sheetData>
      <sheetData sheetId="10732">
        <row r="34">
          <cell r="A34" t="str">
            <v>Investments Govt Securities</v>
          </cell>
        </row>
      </sheetData>
      <sheetData sheetId="10733">
        <row r="34">
          <cell r="A34" t="str">
            <v>Investments Govt Securities</v>
          </cell>
        </row>
      </sheetData>
      <sheetData sheetId="10734">
        <row r="34">
          <cell r="A34" t="str">
            <v>Investments Govt Securities</v>
          </cell>
        </row>
      </sheetData>
      <sheetData sheetId="10735">
        <row r="34">
          <cell r="A34" t="str">
            <v>Investments Govt Securities</v>
          </cell>
        </row>
      </sheetData>
      <sheetData sheetId="10736">
        <row r="34">
          <cell r="A34" t="str">
            <v>Investments Govt Securities</v>
          </cell>
        </row>
      </sheetData>
      <sheetData sheetId="10737">
        <row r="34">
          <cell r="A34" t="str">
            <v>Investments Govt Securities</v>
          </cell>
        </row>
      </sheetData>
      <sheetData sheetId="10738">
        <row r="34">
          <cell r="A34" t="str">
            <v>Investments Govt Securities</v>
          </cell>
        </row>
      </sheetData>
      <sheetData sheetId="10739">
        <row r="34">
          <cell r="A34" t="str">
            <v>Investments Govt Securities</v>
          </cell>
        </row>
      </sheetData>
      <sheetData sheetId="10740">
        <row r="34">
          <cell r="A34" t="str">
            <v>Investments Govt Securities</v>
          </cell>
        </row>
      </sheetData>
      <sheetData sheetId="10741">
        <row r="34">
          <cell r="A34" t="str">
            <v>Investments Govt Securities</v>
          </cell>
        </row>
      </sheetData>
      <sheetData sheetId="10742">
        <row r="34">
          <cell r="A34" t="str">
            <v>Investments Govt Securities</v>
          </cell>
        </row>
      </sheetData>
      <sheetData sheetId="10743">
        <row r="34">
          <cell r="A34" t="str">
            <v>Investments Govt Securities</v>
          </cell>
        </row>
      </sheetData>
      <sheetData sheetId="10744">
        <row r="34">
          <cell r="A34" t="str">
            <v>Investments Govt Securities</v>
          </cell>
        </row>
      </sheetData>
      <sheetData sheetId="10745">
        <row r="34">
          <cell r="A34" t="str">
            <v>Investments Govt Securities</v>
          </cell>
        </row>
      </sheetData>
      <sheetData sheetId="10746">
        <row r="34">
          <cell r="A34" t="str">
            <v>Investments Govt Securities</v>
          </cell>
        </row>
      </sheetData>
      <sheetData sheetId="10747">
        <row r="34">
          <cell r="A34" t="str">
            <v>Investments Govt Securities</v>
          </cell>
        </row>
      </sheetData>
      <sheetData sheetId="10748">
        <row r="34">
          <cell r="A34" t="str">
            <v>Investments Govt Securities</v>
          </cell>
        </row>
      </sheetData>
      <sheetData sheetId="10749">
        <row r="34">
          <cell r="A34" t="str">
            <v>Investments Govt Securities</v>
          </cell>
        </row>
      </sheetData>
      <sheetData sheetId="10750">
        <row r="34">
          <cell r="A34" t="str">
            <v>Investments Govt Securities</v>
          </cell>
        </row>
      </sheetData>
      <sheetData sheetId="10751">
        <row r="34">
          <cell r="A34" t="str">
            <v>Investments Govt Securities</v>
          </cell>
        </row>
      </sheetData>
      <sheetData sheetId="10752">
        <row r="34">
          <cell r="A34" t="str">
            <v>Investments Govt Securities</v>
          </cell>
        </row>
      </sheetData>
      <sheetData sheetId="10753">
        <row r="34">
          <cell r="A34" t="str">
            <v>Investments Govt Securities</v>
          </cell>
        </row>
      </sheetData>
      <sheetData sheetId="10754">
        <row r="34">
          <cell r="A34" t="str">
            <v>Investments Govt Securities</v>
          </cell>
        </row>
      </sheetData>
      <sheetData sheetId="10755">
        <row r="34">
          <cell r="A34" t="str">
            <v>Investments Govt Securities</v>
          </cell>
        </row>
      </sheetData>
      <sheetData sheetId="10756">
        <row r="34">
          <cell r="A34" t="str">
            <v>Investments Govt Securities</v>
          </cell>
        </row>
      </sheetData>
      <sheetData sheetId="10757">
        <row r="34">
          <cell r="A34" t="str">
            <v>Investments Govt Securities</v>
          </cell>
        </row>
      </sheetData>
      <sheetData sheetId="10758">
        <row r="34">
          <cell r="A34" t="str">
            <v>Investments Govt Securities</v>
          </cell>
        </row>
      </sheetData>
      <sheetData sheetId="10759">
        <row r="34">
          <cell r="A34" t="str">
            <v>Investments Govt Securities</v>
          </cell>
        </row>
      </sheetData>
      <sheetData sheetId="10760">
        <row r="34">
          <cell r="A34" t="str">
            <v>Investments Govt Securities</v>
          </cell>
        </row>
      </sheetData>
      <sheetData sheetId="10761">
        <row r="34">
          <cell r="A34" t="str">
            <v>Investments Govt Securities</v>
          </cell>
        </row>
      </sheetData>
      <sheetData sheetId="10762">
        <row r="34">
          <cell r="A34" t="str">
            <v>Investments Govt Securities</v>
          </cell>
        </row>
      </sheetData>
      <sheetData sheetId="10763">
        <row r="34">
          <cell r="A34" t="str">
            <v>Investments Govt Securities</v>
          </cell>
        </row>
      </sheetData>
      <sheetData sheetId="10764">
        <row r="34">
          <cell r="A34" t="str">
            <v>Investments Govt Securities</v>
          </cell>
        </row>
      </sheetData>
      <sheetData sheetId="10765">
        <row r="34">
          <cell r="A34" t="str">
            <v>Investments Govt Securities</v>
          </cell>
        </row>
      </sheetData>
      <sheetData sheetId="10766">
        <row r="34">
          <cell r="A34" t="str">
            <v>Investments Govt Securities</v>
          </cell>
        </row>
      </sheetData>
      <sheetData sheetId="10767">
        <row r="34">
          <cell r="A34" t="str">
            <v>Investments Govt Securities</v>
          </cell>
        </row>
      </sheetData>
      <sheetData sheetId="10768">
        <row r="34">
          <cell r="A34" t="str">
            <v>Investments Govt Securities</v>
          </cell>
        </row>
      </sheetData>
      <sheetData sheetId="10769">
        <row r="34">
          <cell r="A34" t="str">
            <v>Investments Govt Securities</v>
          </cell>
        </row>
      </sheetData>
      <sheetData sheetId="10770">
        <row r="34">
          <cell r="A34" t="str">
            <v>Investments Govt Securities</v>
          </cell>
        </row>
      </sheetData>
      <sheetData sheetId="10771">
        <row r="34">
          <cell r="A34" t="str">
            <v>Investments Govt Securities</v>
          </cell>
        </row>
      </sheetData>
      <sheetData sheetId="10772">
        <row r="34">
          <cell r="A34" t="str">
            <v>Investments Govt Securities</v>
          </cell>
        </row>
      </sheetData>
      <sheetData sheetId="10773">
        <row r="34">
          <cell r="A34" t="str">
            <v>Investments Govt Securities</v>
          </cell>
        </row>
      </sheetData>
      <sheetData sheetId="10774">
        <row r="34">
          <cell r="A34" t="str">
            <v>Investments Govt Securities</v>
          </cell>
        </row>
      </sheetData>
      <sheetData sheetId="10775">
        <row r="34">
          <cell r="A34" t="str">
            <v>Investments Govt Securities</v>
          </cell>
        </row>
      </sheetData>
      <sheetData sheetId="10776">
        <row r="34">
          <cell r="A34" t="str">
            <v>Investments Govt Securities</v>
          </cell>
        </row>
      </sheetData>
      <sheetData sheetId="10777">
        <row r="34">
          <cell r="A34" t="str">
            <v>Investments Govt Securities</v>
          </cell>
        </row>
      </sheetData>
      <sheetData sheetId="10778">
        <row r="34">
          <cell r="A34" t="str">
            <v>Investments Govt Securities</v>
          </cell>
        </row>
      </sheetData>
      <sheetData sheetId="10779">
        <row r="34">
          <cell r="A34" t="str">
            <v>Investments Govt Securities</v>
          </cell>
        </row>
      </sheetData>
      <sheetData sheetId="10780">
        <row r="34">
          <cell r="A34" t="str">
            <v>Investments Govt Securities</v>
          </cell>
        </row>
      </sheetData>
      <sheetData sheetId="10781">
        <row r="34">
          <cell r="A34" t="str">
            <v>Investments Govt Securities</v>
          </cell>
        </row>
      </sheetData>
      <sheetData sheetId="10782">
        <row r="34">
          <cell r="A34" t="str">
            <v>Investments Govt Securities</v>
          </cell>
        </row>
      </sheetData>
      <sheetData sheetId="10783">
        <row r="34">
          <cell r="A34" t="str">
            <v>Investments Govt Securities</v>
          </cell>
        </row>
      </sheetData>
      <sheetData sheetId="10784">
        <row r="34">
          <cell r="A34" t="str">
            <v>Investments Govt Securities</v>
          </cell>
        </row>
      </sheetData>
      <sheetData sheetId="10785">
        <row r="34">
          <cell r="A34" t="str">
            <v>Investments Govt Securities</v>
          </cell>
        </row>
      </sheetData>
      <sheetData sheetId="10786">
        <row r="34">
          <cell r="A34" t="str">
            <v>Investments Govt Securities</v>
          </cell>
        </row>
      </sheetData>
      <sheetData sheetId="10787">
        <row r="34">
          <cell r="A34" t="str">
            <v>Investments Govt Securities</v>
          </cell>
        </row>
      </sheetData>
      <sheetData sheetId="10788">
        <row r="34">
          <cell r="A34" t="str">
            <v>Investments Govt Securities</v>
          </cell>
        </row>
      </sheetData>
      <sheetData sheetId="10789">
        <row r="34">
          <cell r="A34" t="str">
            <v>Investments Govt Securities</v>
          </cell>
        </row>
      </sheetData>
      <sheetData sheetId="10790">
        <row r="34">
          <cell r="A34" t="str">
            <v>Investments Govt Securities</v>
          </cell>
        </row>
      </sheetData>
      <sheetData sheetId="10791">
        <row r="34">
          <cell r="A34" t="str">
            <v>Investments Govt Securities</v>
          </cell>
        </row>
      </sheetData>
      <sheetData sheetId="10792">
        <row r="34">
          <cell r="A34" t="str">
            <v>Investments Govt Securities</v>
          </cell>
        </row>
      </sheetData>
      <sheetData sheetId="10793">
        <row r="34">
          <cell r="A34" t="str">
            <v>Investments Govt Securities</v>
          </cell>
        </row>
      </sheetData>
      <sheetData sheetId="10794">
        <row r="34">
          <cell r="A34" t="str">
            <v>Investments Govt Securities</v>
          </cell>
        </row>
      </sheetData>
      <sheetData sheetId="10795">
        <row r="34">
          <cell r="A34" t="str">
            <v>Investments Govt Securities</v>
          </cell>
        </row>
      </sheetData>
      <sheetData sheetId="10796">
        <row r="34">
          <cell r="A34" t="str">
            <v>Investments Govt Securities</v>
          </cell>
        </row>
      </sheetData>
      <sheetData sheetId="10797">
        <row r="34">
          <cell r="A34" t="str">
            <v>Investments Govt Securities</v>
          </cell>
        </row>
      </sheetData>
      <sheetData sheetId="10798">
        <row r="34">
          <cell r="A34" t="str">
            <v>Investments Govt Securities</v>
          </cell>
        </row>
      </sheetData>
      <sheetData sheetId="10799">
        <row r="34">
          <cell r="A34" t="str">
            <v>Investments Govt Securities</v>
          </cell>
        </row>
      </sheetData>
      <sheetData sheetId="10800">
        <row r="34">
          <cell r="A34" t="str">
            <v>Investments Govt Securities</v>
          </cell>
        </row>
      </sheetData>
      <sheetData sheetId="10801">
        <row r="34">
          <cell r="A34" t="str">
            <v>Investments Govt Securities</v>
          </cell>
        </row>
      </sheetData>
      <sheetData sheetId="10802">
        <row r="34">
          <cell r="A34" t="str">
            <v>Investments Govt Securities</v>
          </cell>
        </row>
      </sheetData>
      <sheetData sheetId="10803">
        <row r="34">
          <cell r="A34" t="str">
            <v>Investments Govt Securities</v>
          </cell>
        </row>
      </sheetData>
      <sheetData sheetId="10804">
        <row r="34">
          <cell r="A34" t="str">
            <v>Investments Govt Securities</v>
          </cell>
        </row>
      </sheetData>
      <sheetData sheetId="10805">
        <row r="34">
          <cell r="A34" t="str">
            <v>Investments Govt Securities</v>
          </cell>
        </row>
      </sheetData>
      <sheetData sheetId="10806">
        <row r="34">
          <cell r="A34" t="str">
            <v>Investments Govt Securities</v>
          </cell>
        </row>
      </sheetData>
      <sheetData sheetId="10807">
        <row r="34">
          <cell r="A34" t="str">
            <v>Investments Govt Securities</v>
          </cell>
        </row>
      </sheetData>
      <sheetData sheetId="10808">
        <row r="34">
          <cell r="A34" t="str">
            <v>Investments Govt Securities</v>
          </cell>
        </row>
      </sheetData>
      <sheetData sheetId="10809">
        <row r="34">
          <cell r="A34" t="str">
            <v>Investments Govt Securities</v>
          </cell>
        </row>
      </sheetData>
      <sheetData sheetId="10810">
        <row r="34">
          <cell r="A34" t="str">
            <v>Investments Govt Securities</v>
          </cell>
        </row>
      </sheetData>
      <sheetData sheetId="10811">
        <row r="34">
          <cell r="A34" t="str">
            <v>Investments Govt Securities</v>
          </cell>
        </row>
      </sheetData>
      <sheetData sheetId="10812">
        <row r="34">
          <cell r="A34" t="str">
            <v>Investments Govt Securities</v>
          </cell>
        </row>
      </sheetData>
      <sheetData sheetId="10813">
        <row r="34">
          <cell r="A34" t="str">
            <v>Investments Govt Securities</v>
          </cell>
        </row>
      </sheetData>
      <sheetData sheetId="10814">
        <row r="34">
          <cell r="A34" t="str">
            <v>Investments Govt Securities</v>
          </cell>
        </row>
      </sheetData>
      <sheetData sheetId="10815">
        <row r="34">
          <cell r="A34" t="str">
            <v>Investments Govt Securities</v>
          </cell>
        </row>
      </sheetData>
      <sheetData sheetId="10816">
        <row r="34">
          <cell r="A34" t="str">
            <v>Investments Govt Securities</v>
          </cell>
        </row>
      </sheetData>
      <sheetData sheetId="10817">
        <row r="34">
          <cell r="A34" t="str">
            <v>Investments Govt Securities</v>
          </cell>
        </row>
      </sheetData>
      <sheetData sheetId="10818">
        <row r="34">
          <cell r="A34" t="str">
            <v>Investments Govt Securities</v>
          </cell>
        </row>
      </sheetData>
      <sheetData sheetId="10819">
        <row r="34">
          <cell r="A34" t="str">
            <v>Investments Govt Securities</v>
          </cell>
        </row>
      </sheetData>
      <sheetData sheetId="10820">
        <row r="34">
          <cell r="A34" t="str">
            <v>Investments Govt Securities</v>
          </cell>
        </row>
      </sheetData>
      <sheetData sheetId="10821">
        <row r="34">
          <cell r="A34" t="str">
            <v>Investments Govt Securities</v>
          </cell>
        </row>
      </sheetData>
      <sheetData sheetId="10822">
        <row r="34">
          <cell r="A34" t="str">
            <v>Investments Govt Securities</v>
          </cell>
        </row>
      </sheetData>
      <sheetData sheetId="10823">
        <row r="34">
          <cell r="A34" t="str">
            <v>Investments Govt Securities</v>
          </cell>
        </row>
      </sheetData>
      <sheetData sheetId="10824">
        <row r="34">
          <cell r="A34" t="str">
            <v>Investments Govt Securities</v>
          </cell>
        </row>
      </sheetData>
      <sheetData sheetId="10825">
        <row r="34">
          <cell r="A34" t="str">
            <v>Investments Govt Securities</v>
          </cell>
        </row>
      </sheetData>
      <sheetData sheetId="10826">
        <row r="34">
          <cell r="A34" t="str">
            <v>Investments Govt Securities</v>
          </cell>
        </row>
      </sheetData>
      <sheetData sheetId="10827">
        <row r="34">
          <cell r="A34" t="str">
            <v>Investments Govt Securities</v>
          </cell>
        </row>
      </sheetData>
      <sheetData sheetId="10828">
        <row r="34">
          <cell r="A34" t="str">
            <v>Investments Govt Securities</v>
          </cell>
        </row>
      </sheetData>
      <sheetData sheetId="10829">
        <row r="34">
          <cell r="A34" t="str">
            <v>Investments Govt Securities</v>
          </cell>
        </row>
      </sheetData>
      <sheetData sheetId="10830">
        <row r="34">
          <cell r="A34" t="str">
            <v>Investments Govt Securities</v>
          </cell>
        </row>
      </sheetData>
      <sheetData sheetId="10831">
        <row r="34">
          <cell r="A34" t="str">
            <v>Investments Govt Securities</v>
          </cell>
        </row>
      </sheetData>
      <sheetData sheetId="10832">
        <row r="34">
          <cell r="A34" t="str">
            <v>Investments Govt Securities</v>
          </cell>
        </row>
      </sheetData>
      <sheetData sheetId="10833">
        <row r="34">
          <cell r="A34" t="str">
            <v>Investments Govt Securities</v>
          </cell>
        </row>
      </sheetData>
      <sheetData sheetId="10834">
        <row r="34">
          <cell r="A34" t="str">
            <v>Investments Govt Securities</v>
          </cell>
        </row>
      </sheetData>
      <sheetData sheetId="10835">
        <row r="34">
          <cell r="A34" t="str">
            <v>Investments Govt Securities</v>
          </cell>
        </row>
      </sheetData>
      <sheetData sheetId="10836">
        <row r="34">
          <cell r="A34" t="str">
            <v>Investments Govt Securities</v>
          </cell>
        </row>
      </sheetData>
      <sheetData sheetId="10837">
        <row r="34">
          <cell r="A34" t="str">
            <v>Investments Govt Securities</v>
          </cell>
        </row>
      </sheetData>
      <sheetData sheetId="10838">
        <row r="34">
          <cell r="A34" t="str">
            <v>Investments Govt Securities</v>
          </cell>
        </row>
      </sheetData>
      <sheetData sheetId="10839">
        <row r="34">
          <cell r="A34" t="str">
            <v>Investments Govt Securities</v>
          </cell>
        </row>
      </sheetData>
      <sheetData sheetId="10840">
        <row r="34">
          <cell r="A34" t="str">
            <v>Investments Govt Securities</v>
          </cell>
        </row>
      </sheetData>
      <sheetData sheetId="10841">
        <row r="34">
          <cell r="A34" t="str">
            <v>Investments Govt Securities</v>
          </cell>
        </row>
      </sheetData>
      <sheetData sheetId="10842">
        <row r="34">
          <cell r="A34" t="str">
            <v>Investments Govt Securities</v>
          </cell>
        </row>
      </sheetData>
      <sheetData sheetId="10843">
        <row r="34">
          <cell r="A34" t="str">
            <v>Investments Govt Securities</v>
          </cell>
        </row>
      </sheetData>
      <sheetData sheetId="10844">
        <row r="34">
          <cell r="A34" t="str">
            <v>Investments Govt Securities</v>
          </cell>
        </row>
      </sheetData>
      <sheetData sheetId="10845">
        <row r="34">
          <cell r="A34" t="str">
            <v>Investments Govt Securities</v>
          </cell>
        </row>
      </sheetData>
      <sheetData sheetId="10846">
        <row r="34">
          <cell r="A34" t="str">
            <v>Investments Govt Securities</v>
          </cell>
        </row>
      </sheetData>
      <sheetData sheetId="10847">
        <row r="34">
          <cell r="A34" t="str">
            <v>Investments Govt Securities</v>
          </cell>
        </row>
      </sheetData>
      <sheetData sheetId="10848">
        <row r="34">
          <cell r="A34" t="str">
            <v>Investments Govt Securities</v>
          </cell>
        </row>
      </sheetData>
      <sheetData sheetId="10849">
        <row r="34">
          <cell r="A34" t="str">
            <v>Investments Govt Securities</v>
          </cell>
        </row>
      </sheetData>
      <sheetData sheetId="10850">
        <row r="34">
          <cell r="A34" t="str">
            <v>Investments Govt Securities</v>
          </cell>
        </row>
      </sheetData>
      <sheetData sheetId="10851">
        <row r="34">
          <cell r="A34" t="str">
            <v>Investments Govt Securities</v>
          </cell>
        </row>
      </sheetData>
      <sheetData sheetId="10852">
        <row r="34">
          <cell r="A34" t="str">
            <v>Investments Govt Securities</v>
          </cell>
        </row>
      </sheetData>
      <sheetData sheetId="10853">
        <row r="34">
          <cell r="A34" t="str">
            <v>Investments Govt Securities</v>
          </cell>
        </row>
      </sheetData>
      <sheetData sheetId="10854">
        <row r="34">
          <cell r="A34" t="str">
            <v>Investments Govt Securities</v>
          </cell>
        </row>
      </sheetData>
      <sheetData sheetId="10855">
        <row r="34">
          <cell r="A34" t="str">
            <v>Investments Govt Securities</v>
          </cell>
        </row>
      </sheetData>
      <sheetData sheetId="10856">
        <row r="34">
          <cell r="A34" t="str">
            <v>Investments Govt Securities</v>
          </cell>
        </row>
      </sheetData>
      <sheetData sheetId="10857">
        <row r="34">
          <cell r="A34" t="str">
            <v>Investments Govt Securities</v>
          </cell>
        </row>
      </sheetData>
      <sheetData sheetId="10858">
        <row r="34">
          <cell r="A34" t="str">
            <v>Investments Govt Securities</v>
          </cell>
        </row>
      </sheetData>
      <sheetData sheetId="10859">
        <row r="34">
          <cell r="A34" t="str">
            <v>Investments Govt Securities</v>
          </cell>
        </row>
      </sheetData>
      <sheetData sheetId="10860">
        <row r="34">
          <cell r="A34" t="str">
            <v>Investments Govt Securities</v>
          </cell>
        </row>
      </sheetData>
      <sheetData sheetId="10861">
        <row r="34">
          <cell r="A34" t="str">
            <v>Investments Govt Securities</v>
          </cell>
        </row>
      </sheetData>
      <sheetData sheetId="10862">
        <row r="34">
          <cell r="A34" t="str">
            <v>Investments Govt Securities</v>
          </cell>
        </row>
      </sheetData>
      <sheetData sheetId="10863">
        <row r="34">
          <cell r="A34" t="str">
            <v>Investments Govt Securities</v>
          </cell>
        </row>
      </sheetData>
      <sheetData sheetId="10864">
        <row r="34">
          <cell r="A34" t="str">
            <v>Investments Govt Securities</v>
          </cell>
        </row>
      </sheetData>
      <sheetData sheetId="10865">
        <row r="34">
          <cell r="A34" t="str">
            <v>Investments Govt Securities</v>
          </cell>
        </row>
      </sheetData>
      <sheetData sheetId="10866">
        <row r="34">
          <cell r="A34" t="str">
            <v>Investments Govt Securities</v>
          </cell>
        </row>
      </sheetData>
      <sheetData sheetId="10867">
        <row r="34">
          <cell r="A34" t="str">
            <v>Investments Govt Securities</v>
          </cell>
        </row>
      </sheetData>
      <sheetData sheetId="10868">
        <row r="34">
          <cell r="A34" t="str">
            <v>Investments Govt Securities</v>
          </cell>
        </row>
      </sheetData>
      <sheetData sheetId="10869">
        <row r="34">
          <cell r="A34" t="str">
            <v>Investments Govt Securities</v>
          </cell>
        </row>
      </sheetData>
      <sheetData sheetId="10870">
        <row r="34">
          <cell r="A34" t="str">
            <v>Investments Govt Securities</v>
          </cell>
        </row>
      </sheetData>
      <sheetData sheetId="10871">
        <row r="34">
          <cell r="A34" t="str">
            <v>Investments Govt Securities</v>
          </cell>
        </row>
      </sheetData>
      <sheetData sheetId="10872">
        <row r="34">
          <cell r="A34" t="str">
            <v>Investments Govt Securities</v>
          </cell>
        </row>
      </sheetData>
      <sheetData sheetId="10873">
        <row r="34">
          <cell r="A34" t="str">
            <v>Investments Govt Securities</v>
          </cell>
        </row>
      </sheetData>
      <sheetData sheetId="10874">
        <row r="34">
          <cell r="A34" t="str">
            <v>Investments Govt Securities</v>
          </cell>
        </row>
      </sheetData>
      <sheetData sheetId="10875">
        <row r="34">
          <cell r="A34" t="str">
            <v>Investments Govt Securities</v>
          </cell>
        </row>
      </sheetData>
      <sheetData sheetId="10876">
        <row r="34">
          <cell r="A34" t="str">
            <v>Investments Govt Securities</v>
          </cell>
        </row>
      </sheetData>
      <sheetData sheetId="10877">
        <row r="34">
          <cell r="A34" t="str">
            <v>Investments Govt Securities</v>
          </cell>
        </row>
      </sheetData>
      <sheetData sheetId="10878">
        <row r="34">
          <cell r="A34" t="str">
            <v>Investments Govt Securities</v>
          </cell>
        </row>
      </sheetData>
      <sheetData sheetId="10879">
        <row r="34">
          <cell r="A34" t="str">
            <v>Investments Govt Securities</v>
          </cell>
        </row>
      </sheetData>
      <sheetData sheetId="10880">
        <row r="34">
          <cell r="A34" t="str">
            <v>Investments Govt Securities</v>
          </cell>
        </row>
      </sheetData>
      <sheetData sheetId="10881">
        <row r="34">
          <cell r="A34" t="str">
            <v>Investments Govt Securities</v>
          </cell>
        </row>
      </sheetData>
      <sheetData sheetId="10882">
        <row r="34">
          <cell r="A34" t="str">
            <v>Investments Govt Securities</v>
          </cell>
        </row>
      </sheetData>
      <sheetData sheetId="10883">
        <row r="34">
          <cell r="A34" t="str">
            <v>Investments Govt Securities</v>
          </cell>
        </row>
      </sheetData>
      <sheetData sheetId="10884">
        <row r="34">
          <cell r="A34" t="str">
            <v>Investments Govt Securities</v>
          </cell>
        </row>
      </sheetData>
      <sheetData sheetId="10885">
        <row r="34">
          <cell r="A34" t="str">
            <v>Investments Govt Securities</v>
          </cell>
        </row>
      </sheetData>
      <sheetData sheetId="10886">
        <row r="34">
          <cell r="A34" t="str">
            <v>Investments Govt Securities</v>
          </cell>
        </row>
      </sheetData>
      <sheetData sheetId="10887">
        <row r="34">
          <cell r="A34" t="str">
            <v>Investments Govt Securities</v>
          </cell>
        </row>
      </sheetData>
      <sheetData sheetId="10888">
        <row r="34">
          <cell r="A34" t="str">
            <v>Investments Govt Securities</v>
          </cell>
        </row>
      </sheetData>
      <sheetData sheetId="10889">
        <row r="34">
          <cell r="A34" t="str">
            <v>Investments Govt Securities</v>
          </cell>
        </row>
      </sheetData>
      <sheetData sheetId="10890">
        <row r="34">
          <cell r="A34" t="str">
            <v>Investments Govt Securities</v>
          </cell>
        </row>
      </sheetData>
      <sheetData sheetId="10891">
        <row r="34">
          <cell r="A34" t="str">
            <v>Investments Govt Securities</v>
          </cell>
        </row>
      </sheetData>
      <sheetData sheetId="10892">
        <row r="34">
          <cell r="A34" t="str">
            <v>Investments Govt Securities</v>
          </cell>
        </row>
      </sheetData>
      <sheetData sheetId="10893">
        <row r="34">
          <cell r="A34" t="str">
            <v>Investments Govt Securities</v>
          </cell>
        </row>
      </sheetData>
      <sheetData sheetId="10894">
        <row r="34">
          <cell r="A34" t="str">
            <v>Investments Govt Securities</v>
          </cell>
        </row>
      </sheetData>
      <sheetData sheetId="10895">
        <row r="34">
          <cell r="A34" t="str">
            <v>Investments Govt Securities</v>
          </cell>
        </row>
      </sheetData>
      <sheetData sheetId="10896">
        <row r="34">
          <cell r="A34" t="str">
            <v>Investments Govt Securities</v>
          </cell>
        </row>
      </sheetData>
      <sheetData sheetId="10897">
        <row r="34">
          <cell r="A34" t="str">
            <v>Investments Govt Securities</v>
          </cell>
        </row>
      </sheetData>
      <sheetData sheetId="10898">
        <row r="34">
          <cell r="A34" t="str">
            <v>Investments Govt Securities</v>
          </cell>
        </row>
      </sheetData>
      <sheetData sheetId="10899">
        <row r="34">
          <cell r="A34" t="str">
            <v>Investments Govt Securities</v>
          </cell>
        </row>
      </sheetData>
      <sheetData sheetId="10900">
        <row r="34">
          <cell r="A34" t="str">
            <v>Investments Govt Securities</v>
          </cell>
        </row>
      </sheetData>
      <sheetData sheetId="10901">
        <row r="34">
          <cell r="A34" t="str">
            <v>Investments Govt Securities</v>
          </cell>
        </row>
      </sheetData>
      <sheetData sheetId="10902">
        <row r="34">
          <cell r="A34" t="str">
            <v>Investments Govt Securities</v>
          </cell>
        </row>
      </sheetData>
      <sheetData sheetId="10903">
        <row r="34">
          <cell r="A34" t="str">
            <v>Investments Govt Securities</v>
          </cell>
        </row>
      </sheetData>
      <sheetData sheetId="10904">
        <row r="34">
          <cell r="A34" t="str">
            <v>Investments Govt Securities</v>
          </cell>
        </row>
      </sheetData>
      <sheetData sheetId="10905">
        <row r="34">
          <cell r="A34" t="str">
            <v>Investments Govt Securities</v>
          </cell>
        </row>
      </sheetData>
      <sheetData sheetId="10906">
        <row r="34">
          <cell r="A34" t="str">
            <v>Investments Govt Securities</v>
          </cell>
        </row>
      </sheetData>
      <sheetData sheetId="10907">
        <row r="34">
          <cell r="A34" t="str">
            <v>Investments Govt Securities</v>
          </cell>
        </row>
      </sheetData>
      <sheetData sheetId="10908">
        <row r="34">
          <cell r="A34" t="str">
            <v>Investments Govt Securities</v>
          </cell>
        </row>
      </sheetData>
      <sheetData sheetId="10909">
        <row r="34">
          <cell r="A34" t="str">
            <v>Investments Govt Securities</v>
          </cell>
        </row>
      </sheetData>
      <sheetData sheetId="10910">
        <row r="34">
          <cell r="A34" t="str">
            <v>Investments Govt Securities</v>
          </cell>
        </row>
      </sheetData>
      <sheetData sheetId="10911">
        <row r="34">
          <cell r="A34" t="str">
            <v>Investments Govt Securities</v>
          </cell>
        </row>
      </sheetData>
      <sheetData sheetId="10912">
        <row r="34">
          <cell r="A34" t="str">
            <v>Investments Govt Securities</v>
          </cell>
        </row>
      </sheetData>
      <sheetData sheetId="10913">
        <row r="34">
          <cell r="A34" t="str">
            <v>Investments Govt Securities</v>
          </cell>
        </row>
      </sheetData>
      <sheetData sheetId="10914">
        <row r="34">
          <cell r="A34" t="str">
            <v>Investments Govt Securities</v>
          </cell>
        </row>
      </sheetData>
      <sheetData sheetId="10915">
        <row r="34">
          <cell r="A34" t="str">
            <v>Investments Govt Securities</v>
          </cell>
        </row>
      </sheetData>
      <sheetData sheetId="10916">
        <row r="34">
          <cell r="A34" t="str">
            <v>Investments Govt Securities</v>
          </cell>
        </row>
      </sheetData>
      <sheetData sheetId="10917">
        <row r="34">
          <cell r="A34" t="str">
            <v>Investments Govt Securities</v>
          </cell>
        </row>
      </sheetData>
      <sheetData sheetId="10918">
        <row r="34">
          <cell r="A34" t="str">
            <v>Investments Govt Securities</v>
          </cell>
        </row>
      </sheetData>
      <sheetData sheetId="10919">
        <row r="34">
          <cell r="A34" t="str">
            <v>Investments Govt Securities</v>
          </cell>
        </row>
      </sheetData>
      <sheetData sheetId="10920">
        <row r="34">
          <cell r="A34" t="str">
            <v>Investments Govt Securities</v>
          </cell>
        </row>
      </sheetData>
      <sheetData sheetId="10921">
        <row r="34">
          <cell r="A34" t="str">
            <v>Investments Govt Securities</v>
          </cell>
        </row>
      </sheetData>
      <sheetData sheetId="10922">
        <row r="34">
          <cell r="A34" t="str">
            <v>Investments Govt Securities</v>
          </cell>
        </row>
      </sheetData>
      <sheetData sheetId="10923">
        <row r="34">
          <cell r="A34" t="str">
            <v>Investments Govt Securities</v>
          </cell>
        </row>
      </sheetData>
      <sheetData sheetId="10924">
        <row r="34">
          <cell r="A34" t="str">
            <v>Investments Govt Securities</v>
          </cell>
        </row>
      </sheetData>
      <sheetData sheetId="10925">
        <row r="34">
          <cell r="A34" t="str">
            <v>Investments Govt Securities</v>
          </cell>
        </row>
      </sheetData>
      <sheetData sheetId="10926">
        <row r="34">
          <cell r="A34" t="str">
            <v>Investments Govt Securities</v>
          </cell>
        </row>
      </sheetData>
      <sheetData sheetId="10927">
        <row r="34">
          <cell r="A34" t="str">
            <v>Investments Govt Securities</v>
          </cell>
        </row>
      </sheetData>
      <sheetData sheetId="10928">
        <row r="34">
          <cell r="A34" t="str">
            <v>Investments Govt Securities</v>
          </cell>
        </row>
      </sheetData>
      <sheetData sheetId="10929">
        <row r="34">
          <cell r="A34" t="str">
            <v>Investments Govt Securities</v>
          </cell>
        </row>
      </sheetData>
      <sheetData sheetId="10930">
        <row r="34">
          <cell r="A34" t="str">
            <v>Investments Govt Securities</v>
          </cell>
        </row>
      </sheetData>
      <sheetData sheetId="10931">
        <row r="34">
          <cell r="A34" t="str">
            <v>Investments Govt Securities</v>
          </cell>
        </row>
      </sheetData>
      <sheetData sheetId="10932">
        <row r="34">
          <cell r="A34" t="str">
            <v>Investments Govt Securities</v>
          </cell>
        </row>
      </sheetData>
      <sheetData sheetId="10933">
        <row r="34">
          <cell r="A34" t="str">
            <v>Investments Govt Securities</v>
          </cell>
        </row>
      </sheetData>
      <sheetData sheetId="10934">
        <row r="34">
          <cell r="A34" t="str">
            <v>Investments Govt Securities</v>
          </cell>
        </row>
      </sheetData>
      <sheetData sheetId="10935">
        <row r="34">
          <cell r="A34" t="str">
            <v>Investments Govt Securities</v>
          </cell>
        </row>
      </sheetData>
      <sheetData sheetId="10936">
        <row r="34">
          <cell r="A34" t="str">
            <v>Investments Govt Securities</v>
          </cell>
        </row>
      </sheetData>
      <sheetData sheetId="10937">
        <row r="34">
          <cell r="A34" t="str">
            <v>Investments Govt Securities</v>
          </cell>
        </row>
      </sheetData>
      <sheetData sheetId="10938">
        <row r="34">
          <cell r="A34" t="str">
            <v>Investments Govt Securities</v>
          </cell>
        </row>
      </sheetData>
      <sheetData sheetId="10939">
        <row r="34">
          <cell r="A34" t="str">
            <v>Investments Govt Securities</v>
          </cell>
        </row>
      </sheetData>
      <sheetData sheetId="10940">
        <row r="34">
          <cell r="A34" t="str">
            <v>Investments Govt Securities</v>
          </cell>
        </row>
      </sheetData>
      <sheetData sheetId="10941">
        <row r="34">
          <cell r="A34" t="str">
            <v>Investments Govt Securities</v>
          </cell>
        </row>
      </sheetData>
      <sheetData sheetId="10942">
        <row r="34">
          <cell r="A34" t="str">
            <v>Investments Govt Securities</v>
          </cell>
        </row>
      </sheetData>
      <sheetData sheetId="10943">
        <row r="34">
          <cell r="A34" t="str">
            <v>Investments Govt Securities</v>
          </cell>
        </row>
      </sheetData>
      <sheetData sheetId="10944">
        <row r="34">
          <cell r="A34" t="str">
            <v>Investments Govt Securities</v>
          </cell>
        </row>
      </sheetData>
      <sheetData sheetId="10945">
        <row r="34">
          <cell r="A34" t="str">
            <v>Investments Govt Securities</v>
          </cell>
        </row>
      </sheetData>
      <sheetData sheetId="10946">
        <row r="34">
          <cell r="A34" t="str">
            <v>Investments Govt Securities</v>
          </cell>
        </row>
      </sheetData>
      <sheetData sheetId="10947">
        <row r="34">
          <cell r="A34" t="str">
            <v>Investments Govt Securities</v>
          </cell>
        </row>
      </sheetData>
      <sheetData sheetId="10948">
        <row r="34">
          <cell r="A34" t="str">
            <v>Investments Govt Securities</v>
          </cell>
        </row>
      </sheetData>
      <sheetData sheetId="10949">
        <row r="34">
          <cell r="A34" t="str">
            <v>Investments Govt Securities</v>
          </cell>
        </row>
      </sheetData>
      <sheetData sheetId="10950">
        <row r="34">
          <cell r="A34" t="str">
            <v>Investments Govt Securities</v>
          </cell>
        </row>
      </sheetData>
      <sheetData sheetId="10951">
        <row r="34">
          <cell r="A34" t="str">
            <v>Investments Govt Securities</v>
          </cell>
        </row>
      </sheetData>
      <sheetData sheetId="10952">
        <row r="34">
          <cell r="A34" t="str">
            <v>Investments Govt Securities</v>
          </cell>
        </row>
      </sheetData>
      <sheetData sheetId="10953">
        <row r="34">
          <cell r="A34" t="str">
            <v>Investments Govt Securities</v>
          </cell>
        </row>
      </sheetData>
      <sheetData sheetId="10954">
        <row r="34">
          <cell r="A34" t="str">
            <v>Investments Govt Securities</v>
          </cell>
        </row>
      </sheetData>
      <sheetData sheetId="10955">
        <row r="34">
          <cell r="A34" t="str">
            <v>Investments Govt Securities</v>
          </cell>
        </row>
      </sheetData>
      <sheetData sheetId="10956">
        <row r="34">
          <cell r="A34" t="str">
            <v>Investments Govt Securities</v>
          </cell>
        </row>
      </sheetData>
      <sheetData sheetId="10957">
        <row r="34">
          <cell r="A34" t="str">
            <v>Investments Govt Securities</v>
          </cell>
        </row>
      </sheetData>
      <sheetData sheetId="10958">
        <row r="34">
          <cell r="A34" t="str">
            <v>Investments Govt Securities</v>
          </cell>
        </row>
      </sheetData>
      <sheetData sheetId="10959">
        <row r="34">
          <cell r="A34" t="str">
            <v>Investments Govt Securities</v>
          </cell>
        </row>
      </sheetData>
      <sheetData sheetId="10960">
        <row r="34">
          <cell r="A34" t="str">
            <v>Investments Govt Securities</v>
          </cell>
        </row>
      </sheetData>
      <sheetData sheetId="10961">
        <row r="34">
          <cell r="A34" t="str">
            <v>Investments Govt Securities</v>
          </cell>
        </row>
      </sheetData>
      <sheetData sheetId="10962">
        <row r="34">
          <cell r="A34" t="str">
            <v>Investments Govt Securities</v>
          </cell>
        </row>
      </sheetData>
      <sheetData sheetId="10963">
        <row r="34">
          <cell r="A34" t="str">
            <v>Investments Govt Securities</v>
          </cell>
        </row>
      </sheetData>
      <sheetData sheetId="10964">
        <row r="34">
          <cell r="A34" t="str">
            <v>Investments Govt Securities</v>
          </cell>
        </row>
      </sheetData>
      <sheetData sheetId="10965">
        <row r="34">
          <cell r="A34" t="str">
            <v>Investments Govt Securities</v>
          </cell>
        </row>
      </sheetData>
      <sheetData sheetId="10966">
        <row r="34">
          <cell r="A34" t="str">
            <v>Investments Govt Securities</v>
          </cell>
        </row>
      </sheetData>
      <sheetData sheetId="10967">
        <row r="34">
          <cell r="A34" t="str">
            <v>Investments Govt Securities</v>
          </cell>
        </row>
      </sheetData>
      <sheetData sheetId="10968">
        <row r="34">
          <cell r="A34" t="str">
            <v>Investments Govt Securities</v>
          </cell>
        </row>
      </sheetData>
      <sheetData sheetId="10969">
        <row r="34">
          <cell r="A34" t="str">
            <v>Investments Govt Securities</v>
          </cell>
        </row>
      </sheetData>
      <sheetData sheetId="10970">
        <row r="34">
          <cell r="A34" t="str">
            <v>Investments Govt Securities</v>
          </cell>
        </row>
      </sheetData>
      <sheetData sheetId="10971">
        <row r="34">
          <cell r="A34" t="str">
            <v>Investments Govt Securities</v>
          </cell>
        </row>
      </sheetData>
      <sheetData sheetId="10972">
        <row r="34">
          <cell r="A34" t="str">
            <v>Investments Govt Securities</v>
          </cell>
        </row>
      </sheetData>
      <sheetData sheetId="10973">
        <row r="34">
          <cell r="A34" t="str">
            <v>Investments Govt Securities</v>
          </cell>
        </row>
      </sheetData>
      <sheetData sheetId="10974">
        <row r="34">
          <cell r="A34" t="str">
            <v>Investments Govt Securities</v>
          </cell>
        </row>
      </sheetData>
      <sheetData sheetId="10975">
        <row r="34">
          <cell r="A34" t="str">
            <v>Investments Govt Securities</v>
          </cell>
        </row>
      </sheetData>
      <sheetData sheetId="10976">
        <row r="34">
          <cell r="A34" t="str">
            <v>Investments Govt Securities</v>
          </cell>
        </row>
      </sheetData>
      <sheetData sheetId="10977">
        <row r="34">
          <cell r="A34" t="str">
            <v>Investments Govt Securities</v>
          </cell>
        </row>
      </sheetData>
      <sheetData sheetId="10978">
        <row r="34">
          <cell r="A34" t="str">
            <v>Investments Govt Securities</v>
          </cell>
        </row>
      </sheetData>
      <sheetData sheetId="10979">
        <row r="34">
          <cell r="A34" t="str">
            <v>Investments Govt Securities</v>
          </cell>
        </row>
      </sheetData>
      <sheetData sheetId="10980">
        <row r="34">
          <cell r="A34" t="str">
            <v>Investments Govt Securities</v>
          </cell>
        </row>
      </sheetData>
      <sheetData sheetId="10981">
        <row r="34">
          <cell r="A34" t="str">
            <v>Investments Govt Securities</v>
          </cell>
        </row>
      </sheetData>
      <sheetData sheetId="10982">
        <row r="34">
          <cell r="A34" t="str">
            <v>Investments Govt Securities</v>
          </cell>
        </row>
      </sheetData>
      <sheetData sheetId="10983">
        <row r="34">
          <cell r="A34" t="str">
            <v>Investments Govt Securities</v>
          </cell>
        </row>
      </sheetData>
      <sheetData sheetId="10984">
        <row r="34">
          <cell r="A34" t="str">
            <v>Investments Govt Securities</v>
          </cell>
        </row>
      </sheetData>
      <sheetData sheetId="10985">
        <row r="34">
          <cell r="A34" t="str">
            <v>Investments Govt Securities</v>
          </cell>
        </row>
      </sheetData>
      <sheetData sheetId="10986">
        <row r="34">
          <cell r="A34" t="str">
            <v>Investments Govt Securities</v>
          </cell>
        </row>
      </sheetData>
      <sheetData sheetId="10987">
        <row r="34">
          <cell r="A34" t="str">
            <v>Investments Govt Securities</v>
          </cell>
        </row>
      </sheetData>
      <sheetData sheetId="10988">
        <row r="34">
          <cell r="A34" t="str">
            <v>Investments Govt Securities</v>
          </cell>
        </row>
      </sheetData>
      <sheetData sheetId="10989">
        <row r="34">
          <cell r="A34" t="str">
            <v>Investments Govt Securities</v>
          </cell>
        </row>
      </sheetData>
      <sheetData sheetId="10990">
        <row r="34">
          <cell r="A34" t="str">
            <v>Investments Govt Securities</v>
          </cell>
        </row>
      </sheetData>
      <sheetData sheetId="10991">
        <row r="34">
          <cell r="A34" t="str">
            <v>Investments Govt Securities</v>
          </cell>
        </row>
      </sheetData>
      <sheetData sheetId="10992">
        <row r="34">
          <cell r="A34" t="str">
            <v>Investments Govt Securities</v>
          </cell>
        </row>
      </sheetData>
      <sheetData sheetId="10993">
        <row r="34">
          <cell r="A34" t="str">
            <v>Investments Govt Securities</v>
          </cell>
        </row>
      </sheetData>
      <sheetData sheetId="10994">
        <row r="34">
          <cell r="A34" t="str">
            <v>Investments Govt Securities</v>
          </cell>
        </row>
      </sheetData>
      <sheetData sheetId="10995">
        <row r="34">
          <cell r="A34" t="str">
            <v>Investments Govt Securities</v>
          </cell>
        </row>
      </sheetData>
      <sheetData sheetId="10996">
        <row r="34">
          <cell r="A34" t="str">
            <v>Investments Govt Securities</v>
          </cell>
        </row>
      </sheetData>
      <sheetData sheetId="10997">
        <row r="34">
          <cell r="A34" t="str">
            <v>Investments Govt Securities</v>
          </cell>
        </row>
      </sheetData>
      <sheetData sheetId="10998">
        <row r="34">
          <cell r="A34" t="str">
            <v>Investments Govt Securities</v>
          </cell>
        </row>
      </sheetData>
      <sheetData sheetId="10999">
        <row r="34">
          <cell r="A34" t="str">
            <v>Investments Govt Securities</v>
          </cell>
        </row>
      </sheetData>
      <sheetData sheetId="11000">
        <row r="34">
          <cell r="A34" t="str">
            <v>Investments Govt Securities</v>
          </cell>
        </row>
      </sheetData>
      <sheetData sheetId="11001">
        <row r="34">
          <cell r="A34" t="str">
            <v>Investments Govt Securities</v>
          </cell>
        </row>
      </sheetData>
      <sheetData sheetId="11002">
        <row r="34">
          <cell r="A34" t="str">
            <v>Investments Govt Securities</v>
          </cell>
        </row>
      </sheetData>
      <sheetData sheetId="11003">
        <row r="34">
          <cell r="A34" t="str">
            <v>Investments Govt Securities</v>
          </cell>
        </row>
      </sheetData>
      <sheetData sheetId="11004">
        <row r="34">
          <cell r="A34" t="str">
            <v>Investments Govt Securities</v>
          </cell>
        </row>
      </sheetData>
      <sheetData sheetId="11005">
        <row r="34">
          <cell r="A34" t="str">
            <v>Investments Govt Securities</v>
          </cell>
        </row>
      </sheetData>
      <sheetData sheetId="11006">
        <row r="34">
          <cell r="A34" t="str">
            <v>Investments Govt Securities</v>
          </cell>
        </row>
      </sheetData>
      <sheetData sheetId="11007">
        <row r="34">
          <cell r="A34" t="str">
            <v>Investments Govt Securities</v>
          </cell>
        </row>
      </sheetData>
      <sheetData sheetId="11008">
        <row r="34">
          <cell r="A34" t="str">
            <v>Investments Govt Securities</v>
          </cell>
        </row>
      </sheetData>
      <sheetData sheetId="11009">
        <row r="34">
          <cell r="A34" t="str">
            <v>Investments Govt Securities</v>
          </cell>
        </row>
      </sheetData>
      <sheetData sheetId="11010">
        <row r="34">
          <cell r="A34" t="str">
            <v>Investments Govt Securities</v>
          </cell>
        </row>
      </sheetData>
      <sheetData sheetId="11011">
        <row r="34">
          <cell r="A34" t="str">
            <v>Investments Govt Securities</v>
          </cell>
        </row>
      </sheetData>
      <sheetData sheetId="11012">
        <row r="34">
          <cell r="A34" t="str">
            <v>Investments Govt Securities</v>
          </cell>
        </row>
      </sheetData>
      <sheetData sheetId="11013">
        <row r="34">
          <cell r="A34" t="str">
            <v>Investments Govt Securities</v>
          </cell>
        </row>
      </sheetData>
      <sheetData sheetId="11014">
        <row r="34">
          <cell r="A34" t="str">
            <v>Investments Govt Securities</v>
          </cell>
        </row>
      </sheetData>
      <sheetData sheetId="11015">
        <row r="34">
          <cell r="A34" t="str">
            <v>Investments Govt Securities</v>
          </cell>
        </row>
      </sheetData>
      <sheetData sheetId="11016">
        <row r="34">
          <cell r="A34" t="str">
            <v>Investments Govt Securities</v>
          </cell>
        </row>
      </sheetData>
      <sheetData sheetId="11017">
        <row r="34">
          <cell r="A34" t="str">
            <v>Investments Govt Securities</v>
          </cell>
        </row>
      </sheetData>
      <sheetData sheetId="11018">
        <row r="34">
          <cell r="A34" t="str">
            <v>Investments Govt Securities</v>
          </cell>
        </row>
      </sheetData>
      <sheetData sheetId="11019">
        <row r="34">
          <cell r="A34" t="str">
            <v>Investments Govt Securities</v>
          </cell>
        </row>
      </sheetData>
      <sheetData sheetId="11020">
        <row r="34">
          <cell r="A34" t="str">
            <v>Investments Govt Securities</v>
          </cell>
        </row>
      </sheetData>
      <sheetData sheetId="11021">
        <row r="34">
          <cell r="A34" t="str">
            <v>Investments Govt Securities</v>
          </cell>
        </row>
      </sheetData>
      <sheetData sheetId="11022">
        <row r="34">
          <cell r="A34" t="str">
            <v>Investments Govt Securities</v>
          </cell>
        </row>
      </sheetData>
      <sheetData sheetId="11023">
        <row r="34">
          <cell r="A34" t="str">
            <v>Investments Govt Securities</v>
          </cell>
        </row>
      </sheetData>
      <sheetData sheetId="11024">
        <row r="34">
          <cell r="A34" t="str">
            <v>Investments Govt Securities</v>
          </cell>
        </row>
      </sheetData>
      <sheetData sheetId="11025">
        <row r="34">
          <cell r="A34" t="str">
            <v>Investments Govt Securities</v>
          </cell>
        </row>
      </sheetData>
      <sheetData sheetId="11026">
        <row r="34">
          <cell r="A34" t="str">
            <v>Investments Govt Securities</v>
          </cell>
        </row>
      </sheetData>
      <sheetData sheetId="11027">
        <row r="34">
          <cell r="A34" t="str">
            <v>Investments Govt Securities</v>
          </cell>
        </row>
      </sheetData>
      <sheetData sheetId="11028">
        <row r="34">
          <cell r="A34" t="str">
            <v>Investments Govt Securities</v>
          </cell>
        </row>
      </sheetData>
      <sheetData sheetId="11029">
        <row r="34">
          <cell r="A34" t="str">
            <v>Investments Govt Securities</v>
          </cell>
        </row>
      </sheetData>
      <sheetData sheetId="11030">
        <row r="34">
          <cell r="A34" t="str">
            <v>Investments Govt Securities</v>
          </cell>
        </row>
      </sheetData>
      <sheetData sheetId="11031">
        <row r="34">
          <cell r="A34" t="str">
            <v>Investments Govt Securities</v>
          </cell>
        </row>
      </sheetData>
      <sheetData sheetId="11032">
        <row r="34">
          <cell r="A34" t="str">
            <v>Investments Govt Securities</v>
          </cell>
        </row>
      </sheetData>
      <sheetData sheetId="11033">
        <row r="34">
          <cell r="A34" t="str">
            <v>Investments Govt Securities</v>
          </cell>
        </row>
      </sheetData>
      <sheetData sheetId="11034">
        <row r="34">
          <cell r="A34" t="str">
            <v>Investments Govt Securities</v>
          </cell>
        </row>
      </sheetData>
      <sheetData sheetId="11035">
        <row r="34">
          <cell r="A34" t="str">
            <v>Investments Govt Securities</v>
          </cell>
        </row>
      </sheetData>
      <sheetData sheetId="11036">
        <row r="34">
          <cell r="A34" t="str">
            <v>Investments Govt Securities</v>
          </cell>
        </row>
      </sheetData>
      <sheetData sheetId="11037">
        <row r="34">
          <cell r="A34" t="str">
            <v>Investments Govt Securities</v>
          </cell>
        </row>
      </sheetData>
      <sheetData sheetId="11038">
        <row r="34">
          <cell r="A34" t="str">
            <v>Investments Govt Securities</v>
          </cell>
        </row>
      </sheetData>
      <sheetData sheetId="11039">
        <row r="34">
          <cell r="A34" t="str">
            <v>Investments Govt Securities</v>
          </cell>
        </row>
      </sheetData>
      <sheetData sheetId="11040">
        <row r="34">
          <cell r="A34" t="str">
            <v>Investments Govt Securities</v>
          </cell>
        </row>
      </sheetData>
      <sheetData sheetId="11041">
        <row r="34">
          <cell r="A34" t="str">
            <v>Investments Govt Securities</v>
          </cell>
        </row>
      </sheetData>
      <sheetData sheetId="11042">
        <row r="34">
          <cell r="A34" t="str">
            <v>Investments Govt Securities</v>
          </cell>
        </row>
      </sheetData>
      <sheetData sheetId="11043">
        <row r="34">
          <cell r="A34" t="str">
            <v>Investments Govt Securities</v>
          </cell>
        </row>
      </sheetData>
      <sheetData sheetId="11044">
        <row r="34">
          <cell r="A34" t="str">
            <v>Investments Govt Securities</v>
          </cell>
        </row>
      </sheetData>
      <sheetData sheetId="11045">
        <row r="34">
          <cell r="A34" t="str">
            <v>Investments Govt Securities</v>
          </cell>
        </row>
      </sheetData>
      <sheetData sheetId="11046">
        <row r="34">
          <cell r="A34" t="str">
            <v>Investments Govt Securities</v>
          </cell>
        </row>
      </sheetData>
      <sheetData sheetId="11047">
        <row r="34">
          <cell r="A34" t="str">
            <v>Investments Govt Securities</v>
          </cell>
        </row>
      </sheetData>
      <sheetData sheetId="11048">
        <row r="34">
          <cell r="A34" t="str">
            <v>Investments Govt Securities</v>
          </cell>
        </row>
      </sheetData>
      <sheetData sheetId="11049">
        <row r="34">
          <cell r="A34" t="str">
            <v>Investments Govt Securities</v>
          </cell>
        </row>
      </sheetData>
      <sheetData sheetId="11050">
        <row r="34">
          <cell r="A34" t="str">
            <v>Investments Govt Securities</v>
          </cell>
        </row>
      </sheetData>
      <sheetData sheetId="11051">
        <row r="34">
          <cell r="A34" t="str">
            <v>Investments Govt Securities</v>
          </cell>
        </row>
      </sheetData>
      <sheetData sheetId="11052">
        <row r="34">
          <cell r="A34" t="str">
            <v>Investments Govt Securities</v>
          </cell>
        </row>
      </sheetData>
      <sheetData sheetId="11053">
        <row r="34">
          <cell r="A34" t="str">
            <v>Investments Govt Securities</v>
          </cell>
        </row>
      </sheetData>
      <sheetData sheetId="11054">
        <row r="34">
          <cell r="A34" t="str">
            <v>Investments Govt Securities</v>
          </cell>
        </row>
      </sheetData>
      <sheetData sheetId="11055">
        <row r="34">
          <cell r="A34" t="str">
            <v>Investments Govt Securities</v>
          </cell>
        </row>
      </sheetData>
      <sheetData sheetId="11056">
        <row r="34">
          <cell r="A34" t="str">
            <v>Investments Govt Securities</v>
          </cell>
        </row>
      </sheetData>
      <sheetData sheetId="11057">
        <row r="34">
          <cell r="A34" t="str">
            <v>Investments Govt Securities</v>
          </cell>
        </row>
      </sheetData>
      <sheetData sheetId="11058">
        <row r="34">
          <cell r="A34" t="str">
            <v>Investments Govt Securities</v>
          </cell>
        </row>
      </sheetData>
      <sheetData sheetId="11059">
        <row r="34">
          <cell r="A34" t="str">
            <v>Investments Govt Securities</v>
          </cell>
        </row>
      </sheetData>
      <sheetData sheetId="11060">
        <row r="34">
          <cell r="A34" t="str">
            <v>Investments Govt Securities</v>
          </cell>
        </row>
      </sheetData>
      <sheetData sheetId="11061">
        <row r="34">
          <cell r="A34" t="str">
            <v>Investments Govt Securities</v>
          </cell>
        </row>
      </sheetData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>
        <row r="34">
          <cell r="A34" t="str">
            <v>Investments Govt Securities</v>
          </cell>
        </row>
      </sheetData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>
        <row r="34">
          <cell r="A34" t="str">
            <v>Investments Govt Securities</v>
          </cell>
        </row>
      </sheetData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>
        <row r="34">
          <cell r="A34" t="str">
            <v>Investments Govt Securities</v>
          </cell>
        </row>
      </sheetData>
      <sheetData sheetId="11226">
        <row r="34">
          <cell r="A34" t="str">
            <v>Investments Govt Securities</v>
          </cell>
        </row>
      </sheetData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>
        <row r="34">
          <cell r="A34" t="str">
            <v>Investments Govt Securities</v>
          </cell>
        </row>
      </sheetData>
      <sheetData sheetId="11247">
        <row r="34">
          <cell r="A34" t="str">
            <v>Investments Govt Securities</v>
          </cell>
        </row>
      </sheetData>
      <sheetData sheetId="11248">
        <row r="34">
          <cell r="A34" t="str">
            <v>Investments Govt Securities</v>
          </cell>
        </row>
      </sheetData>
      <sheetData sheetId="11249">
        <row r="34">
          <cell r="A34" t="str">
            <v>Investments Govt Securities</v>
          </cell>
        </row>
      </sheetData>
      <sheetData sheetId="11250">
        <row r="34">
          <cell r="A34" t="str">
            <v>Investments Govt Securities</v>
          </cell>
        </row>
      </sheetData>
      <sheetData sheetId="11251">
        <row r="34">
          <cell r="A34" t="str">
            <v>Investments Govt Securities</v>
          </cell>
        </row>
      </sheetData>
      <sheetData sheetId="11252">
        <row r="34">
          <cell r="A34" t="str">
            <v>Investments Govt Securities</v>
          </cell>
        </row>
      </sheetData>
      <sheetData sheetId="11253">
        <row r="34">
          <cell r="A34" t="str">
            <v>Investments Govt Securities</v>
          </cell>
        </row>
      </sheetData>
      <sheetData sheetId="11254">
        <row r="34">
          <cell r="A34" t="str">
            <v>Investments Govt Securities</v>
          </cell>
        </row>
      </sheetData>
      <sheetData sheetId="11255">
        <row r="34">
          <cell r="A34" t="str">
            <v>Investments Govt Securities</v>
          </cell>
        </row>
      </sheetData>
      <sheetData sheetId="11256">
        <row r="34">
          <cell r="A34" t="str">
            <v>Investments Govt Securities</v>
          </cell>
        </row>
      </sheetData>
      <sheetData sheetId="11257">
        <row r="34">
          <cell r="A34" t="str">
            <v>Investments Govt Securities</v>
          </cell>
        </row>
      </sheetData>
      <sheetData sheetId="11258">
        <row r="34">
          <cell r="A34" t="str">
            <v>Investments Govt Securities</v>
          </cell>
        </row>
      </sheetData>
      <sheetData sheetId="11259">
        <row r="34">
          <cell r="A34" t="str">
            <v>Investments Govt Securities</v>
          </cell>
        </row>
      </sheetData>
      <sheetData sheetId="11260">
        <row r="34">
          <cell r="A34" t="str">
            <v>Investments Govt Securities</v>
          </cell>
        </row>
      </sheetData>
      <sheetData sheetId="11261">
        <row r="34">
          <cell r="A34" t="str">
            <v>Investments Govt Securities</v>
          </cell>
        </row>
      </sheetData>
      <sheetData sheetId="11262">
        <row r="34">
          <cell r="A34" t="str">
            <v>Investments Govt Securities</v>
          </cell>
        </row>
      </sheetData>
      <sheetData sheetId="11263">
        <row r="34">
          <cell r="A34" t="str">
            <v>Investments Govt Securities</v>
          </cell>
        </row>
      </sheetData>
      <sheetData sheetId="11264">
        <row r="34">
          <cell r="A34" t="str">
            <v>Investments Govt Securities</v>
          </cell>
        </row>
      </sheetData>
      <sheetData sheetId="11265">
        <row r="34">
          <cell r="A34" t="str">
            <v>Investments Govt Securities</v>
          </cell>
        </row>
      </sheetData>
      <sheetData sheetId="11266">
        <row r="34">
          <cell r="A34" t="str">
            <v>Investments Govt Securities</v>
          </cell>
        </row>
      </sheetData>
      <sheetData sheetId="11267">
        <row r="34">
          <cell r="A34" t="str">
            <v>Investments Govt Securities</v>
          </cell>
        </row>
      </sheetData>
      <sheetData sheetId="11268">
        <row r="34">
          <cell r="A34" t="str">
            <v>Investments Govt Securities</v>
          </cell>
        </row>
      </sheetData>
      <sheetData sheetId="11269">
        <row r="34">
          <cell r="A34" t="str">
            <v>Investments Govt Securities</v>
          </cell>
        </row>
      </sheetData>
      <sheetData sheetId="11270">
        <row r="34">
          <cell r="A34" t="str">
            <v>Investments Govt Securities</v>
          </cell>
        </row>
      </sheetData>
      <sheetData sheetId="11271">
        <row r="34">
          <cell r="A34" t="str">
            <v>Investments Govt Securities</v>
          </cell>
        </row>
      </sheetData>
      <sheetData sheetId="11272">
        <row r="34">
          <cell r="A34" t="str">
            <v>Investments Govt Securities</v>
          </cell>
        </row>
      </sheetData>
      <sheetData sheetId="11273">
        <row r="34">
          <cell r="A34" t="str">
            <v>Investments Govt Securities</v>
          </cell>
        </row>
      </sheetData>
      <sheetData sheetId="11274">
        <row r="34">
          <cell r="A34" t="str">
            <v>Investments Govt Securities</v>
          </cell>
        </row>
      </sheetData>
      <sheetData sheetId="11275">
        <row r="34">
          <cell r="A34" t="str">
            <v>Investments Govt Securities</v>
          </cell>
        </row>
      </sheetData>
      <sheetData sheetId="11276">
        <row r="34">
          <cell r="A34" t="str">
            <v>Investments Govt Securities</v>
          </cell>
        </row>
      </sheetData>
      <sheetData sheetId="11277">
        <row r="34">
          <cell r="A34" t="str">
            <v>Investments Govt Securities</v>
          </cell>
        </row>
      </sheetData>
      <sheetData sheetId="11278">
        <row r="34">
          <cell r="A34" t="str">
            <v>Investments Govt Securities</v>
          </cell>
        </row>
      </sheetData>
      <sheetData sheetId="11279">
        <row r="34">
          <cell r="A34" t="str">
            <v>Investments Govt Securities</v>
          </cell>
        </row>
      </sheetData>
      <sheetData sheetId="11280">
        <row r="34">
          <cell r="A34" t="str">
            <v>Investments Govt Securities</v>
          </cell>
        </row>
      </sheetData>
      <sheetData sheetId="11281">
        <row r="34">
          <cell r="A34" t="str">
            <v>Investments Govt Securities</v>
          </cell>
        </row>
      </sheetData>
      <sheetData sheetId="11282">
        <row r="34">
          <cell r="A34" t="str">
            <v>Investments Govt Securities</v>
          </cell>
        </row>
      </sheetData>
      <sheetData sheetId="11283">
        <row r="34">
          <cell r="A34" t="str">
            <v>Investments Govt Securities</v>
          </cell>
        </row>
      </sheetData>
      <sheetData sheetId="11284">
        <row r="34">
          <cell r="A34" t="str">
            <v>Investments Govt Securities</v>
          </cell>
        </row>
      </sheetData>
      <sheetData sheetId="11285">
        <row r="34">
          <cell r="A34" t="str">
            <v>Investments Govt Securities</v>
          </cell>
        </row>
      </sheetData>
      <sheetData sheetId="11286">
        <row r="34">
          <cell r="A34" t="str">
            <v>Investments Govt Securities</v>
          </cell>
        </row>
      </sheetData>
      <sheetData sheetId="11287">
        <row r="34">
          <cell r="A34" t="str">
            <v>Investments Govt Securities</v>
          </cell>
        </row>
      </sheetData>
      <sheetData sheetId="11288">
        <row r="34">
          <cell r="A34" t="str">
            <v>Investments Govt Securities</v>
          </cell>
        </row>
      </sheetData>
      <sheetData sheetId="11289">
        <row r="34">
          <cell r="A34" t="str">
            <v>Investments Govt Securities</v>
          </cell>
        </row>
      </sheetData>
      <sheetData sheetId="11290">
        <row r="34">
          <cell r="A34" t="str">
            <v>Investments Govt Securities</v>
          </cell>
        </row>
      </sheetData>
      <sheetData sheetId="11291">
        <row r="34">
          <cell r="A34" t="str">
            <v>Investments Govt Securities</v>
          </cell>
        </row>
      </sheetData>
      <sheetData sheetId="11292">
        <row r="34">
          <cell r="A34" t="str">
            <v>Investments Govt Securities</v>
          </cell>
        </row>
      </sheetData>
      <sheetData sheetId="11293">
        <row r="34">
          <cell r="A34" t="str">
            <v>Investments Govt Securities</v>
          </cell>
        </row>
      </sheetData>
      <sheetData sheetId="11294">
        <row r="34">
          <cell r="A34" t="str">
            <v>Investments Govt Securities</v>
          </cell>
        </row>
      </sheetData>
      <sheetData sheetId="11295">
        <row r="34">
          <cell r="A34" t="str">
            <v>Investments Govt Securities</v>
          </cell>
        </row>
      </sheetData>
      <sheetData sheetId="11296">
        <row r="34">
          <cell r="A34" t="str">
            <v>Investments Govt Securities</v>
          </cell>
        </row>
      </sheetData>
      <sheetData sheetId="11297">
        <row r="34">
          <cell r="A34" t="str">
            <v>Investments Govt Securities</v>
          </cell>
        </row>
      </sheetData>
      <sheetData sheetId="11298">
        <row r="34">
          <cell r="A34" t="str">
            <v>Investments Govt Securities</v>
          </cell>
        </row>
      </sheetData>
      <sheetData sheetId="11299">
        <row r="34">
          <cell r="A34" t="str">
            <v>Investments Govt Securities</v>
          </cell>
        </row>
      </sheetData>
      <sheetData sheetId="11300">
        <row r="34">
          <cell r="A34" t="str">
            <v>Investments Govt Securities</v>
          </cell>
        </row>
      </sheetData>
      <sheetData sheetId="11301">
        <row r="34">
          <cell r="A34" t="str">
            <v>Investments Govt Securities</v>
          </cell>
        </row>
      </sheetData>
      <sheetData sheetId="11302">
        <row r="34">
          <cell r="A34" t="str">
            <v>Investments Govt Securities</v>
          </cell>
        </row>
      </sheetData>
      <sheetData sheetId="11303">
        <row r="34">
          <cell r="A34" t="str">
            <v>Investments Govt Securities</v>
          </cell>
        </row>
      </sheetData>
      <sheetData sheetId="11304">
        <row r="34">
          <cell r="A34" t="str">
            <v>Investments Govt Securities</v>
          </cell>
        </row>
      </sheetData>
      <sheetData sheetId="11305">
        <row r="34">
          <cell r="A34" t="str">
            <v>Investments Govt Securities</v>
          </cell>
        </row>
      </sheetData>
      <sheetData sheetId="11306">
        <row r="34">
          <cell r="A34" t="str">
            <v>Investments Govt Securities</v>
          </cell>
        </row>
      </sheetData>
      <sheetData sheetId="11307">
        <row r="34">
          <cell r="A34" t="str">
            <v>Investments Govt Securities</v>
          </cell>
        </row>
      </sheetData>
      <sheetData sheetId="11308">
        <row r="34">
          <cell r="A34" t="str">
            <v>Investments Govt Securities</v>
          </cell>
        </row>
      </sheetData>
      <sheetData sheetId="11309">
        <row r="34">
          <cell r="A34" t="str">
            <v>Investments Govt Securities</v>
          </cell>
        </row>
      </sheetData>
      <sheetData sheetId="11310">
        <row r="34">
          <cell r="A34" t="str">
            <v>Investments Govt Securities</v>
          </cell>
        </row>
      </sheetData>
      <sheetData sheetId="11311">
        <row r="34">
          <cell r="A34" t="str">
            <v>Investments Govt Securities</v>
          </cell>
        </row>
      </sheetData>
      <sheetData sheetId="11312">
        <row r="34">
          <cell r="A34" t="str">
            <v>Investments Govt Securities</v>
          </cell>
        </row>
      </sheetData>
      <sheetData sheetId="11313">
        <row r="34">
          <cell r="A34" t="str">
            <v>Investments Govt Securities</v>
          </cell>
        </row>
      </sheetData>
      <sheetData sheetId="11314">
        <row r="34">
          <cell r="A34" t="str">
            <v>Investments Govt Securities</v>
          </cell>
        </row>
      </sheetData>
      <sheetData sheetId="11315">
        <row r="34">
          <cell r="A34" t="str">
            <v>Investments Govt Securities</v>
          </cell>
        </row>
      </sheetData>
      <sheetData sheetId="11316">
        <row r="34">
          <cell r="A34" t="str">
            <v>Investments Govt Securities</v>
          </cell>
        </row>
      </sheetData>
      <sheetData sheetId="11317">
        <row r="34">
          <cell r="A34" t="str">
            <v>Investments Govt Securities</v>
          </cell>
        </row>
      </sheetData>
      <sheetData sheetId="11318">
        <row r="34">
          <cell r="A34" t="str">
            <v>Investments Govt Securities</v>
          </cell>
        </row>
      </sheetData>
      <sheetData sheetId="11319">
        <row r="34">
          <cell r="A34" t="str">
            <v>Investments Govt Securities</v>
          </cell>
        </row>
      </sheetData>
      <sheetData sheetId="11320">
        <row r="34">
          <cell r="A34" t="str">
            <v>Investments Govt Securities</v>
          </cell>
        </row>
      </sheetData>
      <sheetData sheetId="11321">
        <row r="34">
          <cell r="A34" t="str">
            <v>Investments Govt Securities</v>
          </cell>
        </row>
      </sheetData>
      <sheetData sheetId="11322">
        <row r="34">
          <cell r="A34" t="str">
            <v>Investments Govt Securities</v>
          </cell>
        </row>
      </sheetData>
      <sheetData sheetId="11323">
        <row r="34">
          <cell r="A34" t="str">
            <v>Investments Govt Securities</v>
          </cell>
        </row>
      </sheetData>
      <sheetData sheetId="11324">
        <row r="34">
          <cell r="A34" t="str">
            <v>Investments Govt Securities</v>
          </cell>
        </row>
      </sheetData>
      <sheetData sheetId="11325">
        <row r="34">
          <cell r="A34" t="str">
            <v>Investments Govt Securities</v>
          </cell>
        </row>
      </sheetData>
      <sheetData sheetId="11326">
        <row r="34">
          <cell r="A34" t="str">
            <v>Investments Govt Securities</v>
          </cell>
        </row>
      </sheetData>
      <sheetData sheetId="11327">
        <row r="34">
          <cell r="A34" t="str">
            <v>Investments Govt Securities</v>
          </cell>
        </row>
      </sheetData>
      <sheetData sheetId="11328">
        <row r="34">
          <cell r="A34" t="str">
            <v>Investments Govt Securities</v>
          </cell>
        </row>
      </sheetData>
      <sheetData sheetId="11329">
        <row r="34">
          <cell r="A34" t="str">
            <v>Investments Govt Securities</v>
          </cell>
        </row>
      </sheetData>
      <sheetData sheetId="11330">
        <row r="34">
          <cell r="A34" t="str">
            <v>Investments Govt Securities</v>
          </cell>
        </row>
      </sheetData>
      <sheetData sheetId="11331">
        <row r="34">
          <cell r="A34" t="str">
            <v>Investments Govt Securities</v>
          </cell>
        </row>
      </sheetData>
      <sheetData sheetId="11332">
        <row r="34">
          <cell r="A34" t="str">
            <v>Investments Govt Securities</v>
          </cell>
        </row>
      </sheetData>
      <sheetData sheetId="11333">
        <row r="34">
          <cell r="A34" t="str">
            <v>Investments Govt Securities</v>
          </cell>
        </row>
      </sheetData>
      <sheetData sheetId="11334">
        <row r="34">
          <cell r="A34" t="str">
            <v>Investments Govt Securities</v>
          </cell>
        </row>
      </sheetData>
      <sheetData sheetId="11335">
        <row r="34">
          <cell r="A34" t="str">
            <v>Investments Govt Securities</v>
          </cell>
        </row>
      </sheetData>
      <sheetData sheetId="11336">
        <row r="34">
          <cell r="A34" t="str">
            <v>Investments Govt Securities</v>
          </cell>
        </row>
      </sheetData>
      <sheetData sheetId="11337">
        <row r="34">
          <cell r="A34" t="str">
            <v>Investments Govt Securities</v>
          </cell>
        </row>
      </sheetData>
      <sheetData sheetId="11338">
        <row r="34">
          <cell r="A34" t="str">
            <v>Investments Govt Securities</v>
          </cell>
        </row>
      </sheetData>
      <sheetData sheetId="11339">
        <row r="34">
          <cell r="A34" t="str">
            <v>Investments Govt Securities</v>
          </cell>
        </row>
      </sheetData>
      <sheetData sheetId="11340">
        <row r="34">
          <cell r="A34" t="str">
            <v>Investments Govt Securities</v>
          </cell>
        </row>
      </sheetData>
      <sheetData sheetId="11341">
        <row r="34">
          <cell r="A34" t="str">
            <v>Investments Govt Securities</v>
          </cell>
        </row>
      </sheetData>
      <sheetData sheetId="11342">
        <row r="34">
          <cell r="A34" t="str">
            <v>Investments Govt Securities</v>
          </cell>
        </row>
      </sheetData>
      <sheetData sheetId="11343">
        <row r="34">
          <cell r="A34" t="str">
            <v>Investments Govt Securities</v>
          </cell>
        </row>
      </sheetData>
      <sheetData sheetId="11344">
        <row r="34">
          <cell r="A34" t="str">
            <v>Investments Govt Securities</v>
          </cell>
        </row>
      </sheetData>
      <sheetData sheetId="11345">
        <row r="34">
          <cell r="A34" t="str">
            <v>Investments Govt Securities</v>
          </cell>
        </row>
      </sheetData>
      <sheetData sheetId="11346">
        <row r="34">
          <cell r="A34" t="str">
            <v>Investments Govt Securities</v>
          </cell>
        </row>
      </sheetData>
      <sheetData sheetId="11347">
        <row r="34">
          <cell r="A34" t="str">
            <v>Investments Govt Securities</v>
          </cell>
        </row>
      </sheetData>
      <sheetData sheetId="11348">
        <row r="34">
          <cell r="A34" t="str">
            <v>Investments Govt Securities</v>
          </cell>
        </row>
      </sheetData>
      <sheetData sheetId="11349">
        <row r="34">
          <cell r="A34" t="str">
            <v>Investments Govt Securities</v>
          </cell>
        </row>
      </sheetData>
      <sheetData sheetId="11350">
        <row r="34">
          <cell r="A34" t="str">
            <v>Investments Govt Securities</v>
          </cell>
        </row>
      </sheetData>
      <sheetData sheetId="11351">
        <row r="34">
          <cell r="A34" t="str">
            <v>Investments Govt Securities</v>
          </cell>
        </row>
      </sheetData>
      <sheetData sheetId="11352">
        <row r="34">
          <cell r="A34" t="str">
            <v>Investments Govt Securities</v>
          </cell>
        </row>
      </sheetData>
      <sheetData sheetId="11353">
        <row r="34">
          <cell r="A34" t="str">
            <v>Investments Govt Securities</v>
          </cell>
        </row>
      </sheetData>
      <sheetData sheetId="11354">
        <row r="34">
          <cell r="A34" t="str">
            <v>Investments Govt Securities</v>
          </cell>
        </row>
      </sheetData>
      <sheetData sheetId="11355">
        <row r="34">
          <cell r="A34" t="str">
            <v>Investments Govt Securities</v>
          </cell>
        </row>
      </sheetData>
      <sheetData sheetId="11356">
        <row r="34">
          <cell r="A34" t="str">
            <v>Investments Govt Securities</v>
          </cell>
        </row>
      </sheetData>
      <sheetData sheetId="11357">
        <row r="34">
          <cell r="A34" t="str">
            <v>Investments Govt Securities</v>
          </cell>
        </row>
      </sheetData>
      <sheetData sheetId="11358">
        <row r="34">
          <cell r="A34" t="str">
            <v>Investments Govt Securities</v>
          </cell>
        </row>
      </sheetData>
      <sheetData sheetId="11359">
        <row r="34">
          <cell r="A34" t="str">
            <v>Investments Govt Securities</v>
          </cell>
        </row>
      </sheetData>
      <sheetData sheetId="11360">
        <row r="34">
          <cell r="A34" t="str">
            <v>Investments Govt Securities</v>
          </cell>
        </row>
      </sheetData>
      <sheetData sheetId="11361">
        <row r="34">
          <cell r="A34" t="str">
            <v>Investments Govt Securities</v>
          </cell>
        </row>
      </sheetData>
      <sheetData sheetId="11362">
        <row r="34">
          <cell r="A34" t="str">
            <v>Investments Govt Securities</v>
          </cell>
        </row>
      </sheetData>
      <sheetData sheetId="11363">
        <row r="34">
          <cell r="A34" t="str">
            <v>Investments Govt Securities</v>
          </cell>
        </row>
      </sheetData>
      <sheetData sheetId="11364">
        <row r="34">
          <cell r="A34" t="str">
            <v>Investments Govt Securities</v>
          </cell>
        </row>
      </sheetData>
      <sheetData sheetId="11365">
        <row r="34">
          <cell r="A34" t="str">
            <v>Investments Govt Securities</v>
          </cell>
        </row>
      </sheetData>
      <sheetData sheetId="11366">
        <row r="34">
          <cell r="A34" t="str">
            <v>Investments Govt Securities</v>
          </cell>
        </row>
      </sheetData>
      <sheetData sheetId="11367">
        <row r="34">
          <cell r="A34" t="str">
            <v>Investments Govt Securities</v>
          </cell>
        </row>
      </sheetData>
      <sheetData sheetId="11368">
        <row r="34">
          <cell r="A34" t="str">
            <v>Investments Govt Securities</v>
          </cell>
        </row>
      </sheetData>
      <sheetData sheetId="11369">
        <row r="34">
          <cell r="A34" t="str">
            <v>Investments Govt Securities</v>
          </cell>
        </row>
      </sheetData>
      <sheetData sheetId="11370">
        <row r="34">
          <cell r="A34" t="str">
            <v>Investments Govt Securities</v>
          </cell>
        </row>
      </sheetData>
      <sheetData sheetId="11371">
        <row r="34">
          <cell r="A34" t="str">
            <v>Investments Govt Securities</v>
          </cell>
        </row>
      </sheetData>
      <sheetData sheetId="11372">
        <row r="34">
          <cell r="A34" t="str">
            <v>Investments Govt Securities</v>
          </cell>
        </row>
      </sheetData>
      <sheetData sheetId="11373">
        <row r="34">
          <cell r="A34" t="str">
            <v>Investments Govt Securities</v>
          </cell>
        </row>
      </sheetData>
      <sheetData sheetId="11374">
        <row r="34">
          <cell r="A34" t="str">
            <v>Investments Govt Securities</v>
          </cell>
        </row>
      </sheetData>
      <sheetData sheetId="11375">
        <row r="34">
          <cell r="A34" t="str">
            <v>Investments Govt Securities</v>
          </cell>
        </row>
      </sheetData>
      <sheetData sheetId="11376">
        <row r="34">
          <cell r="A34" t="str">
            <v>Investments Govt Securities</v>
          </cell>
        </row>
      </sheetData>
      <sheetData sheetId="11377">
        <row r="34">
          <cell r="A34" t="str">
            <v>Investments Govt Securities</v>
          </cell>
        </row>
      </sheetData>
      <sheetData sheetId="11378">
        <row r="34">
          <cell r="A34" t="str">
            <v>Investments Govt Securities</v>
          </cell>
        </row>
      </sheetData>
      <sheetData sheetId="11379">
        <row r="34">
          <cell r="A34" t="str">
            <v>Investments Govt Securities</v>
          </cell>
        </row>
      </sheetData>
      <sheetData sheetId="11380">
        <row r="34">
          <cell r="A34" t="str">
            <v>Investments Govt Securities</v>
          </cell>
        </row>
      </sheetData>
      <sheetData sheetId="11381">
        <row r="34">
          <cell r="A34" t="str">
            <v>Investments Govt Securities</v>
          </cell>
        </row>
      </sheetData>
      <sheetData sheetId="11382">
        <row r="34">
          <cell r="A34" t="str">
            <v>Investments Govt Securities</v>
          </cell>
        </row>
      </sheetData>
      <sheetData sheetId="11383">
        <row r="34">
          <cell r="A34" t="str">
            <v>Investments Govt Securities</v>
          </cell>
        </row>
      </sheetData>
      <sheetData sheetId="11384">
        <row r="34">
          <cell r="A34" t="str">
            <v>Investments Govt Securities</v>
          </cell>
        </row>
      </sheetData>
      <sheetData sheetId="11385">
        <row r="34">
          <cell r="A34" t="str">
            <v>Investments Govt Securities</v>
          </cell>
        </row>
      </sheetData>
      <sheetData sheetId="11386">
        <row r="34">
          <cell r="A34" t="str">
            <v>Investments Govt Securities</v>
          </cell>
        </row>
      </sheetData>
      <sheetData sheetId="11387">
        <row r="34">
          <cell r="A34" t="str">
            <v>Investments Govt Securities</v>
          </cell>
        </row>
      </sheetData>
      <sheetData sheetId="11388">
        <row r="34">
          <cell r="A34" t="str">
            <v>Investments Govt Securities</v>
          </cell>
        </row>
      </sheetData>
      <sheetData sheetId="11389">
        <row r="34">
          <cell r="A34" t="str">
            <v>Investments Govt Securities</v>
          </cell>
        </row>
      </sheetData>
      <sheetData sheetId="11390">
        <row r="34">
          <cell r="A34" t="str">
            <v>Investments Govt Securities</v>
          </cell>
        </row>
      </sheetData>
      <sheetData sheetId="11391">
        <row r="34">
          <cell r="A34" t="str">
            <v>Investments Govt Securities</v>
          </cell>
        </row>
      </sheetData>
      <sheetData sheetId="11392">
        <row r="34">
          <cell r="A34" t="str">
            <v>Investments Govt Securities</v>
          </cell>
        </row>
      </sheetData>
      <sheetData sheetId="11393">
        <row r="34">
          <cell r="A34" t="str">
            <v>Investments Govt Securities</v>
          </cell>
        </row>
      </sheetData>
      <sheetData sheetId="11394">
        <row r="34">
          <cell r="A34" t="str">
            <v>Investments Govt Securities</v>
          </cell>
        </row>
      </sheetData>
      <sheetData sheetId="11395">
        <row r="34">
          <cell r="A34" t="str">
            <v>Investments Govt Securities</v>
          </cell>
        </row>
      </sheetData>
      <sheetData sheetId="11396">
        <row r="34">
          <cell r="A34" t="str">
            <v>Investments Govt Securities</v>
          </cell>
        </row>
      </sheetData>
      <sheetData sheetId="11397">
        <row r="34">
          <cell r="A34" t="str">
            <v>Investments Govt Securities</v>
          </cell>
        </row>
      </sheetData>
      <sheetData sheetId="11398">
        <row r="34">
          <cell r="A34" t="str">
            <v>Investments Govt Securities</v>
          </cell>
        </row>
      </sheetData>
      <sheetData sheetId="11399">
        <row r="34">
          <cell r="A34" t="str">
            <v>Investments Govt Securities</v>
          </cell>
        </row>
      </sheetData>
      <sheetData sheetId="11400">
        <row r="34">
          <cell r="A34" t="str">
            <v>Investments Govt Securities</v>
          </cell>
        </row>
      </sheetData>
      <sheetData sheetId="11401">
        <row r="34">
          <cell r="A34" t="str">
            <v>Investments Govt Securities</v>
          </cell>
        </row>
      </sheetData>
      <sheetData sheetId="11402">
        <row r="34">
          <cell r="A34" t="str">
            <v>Investments Govt Securities</v>
          </cell>
        </row>
      </sheetData>
      <sheetData sheetId="11403">
        <row r="34">
          <cell r="A34" t="str">
            <v>Investments Govt Securities</v>
          </cell>
        </row>
      </sheetData>
      <sheetData sheetId="11404">
        <row r="34">
          <cell r="A34" t="str">
            <v>Investments Govt Securities</v>
          </cell>
        </row>
      </sheetData>
      <sheetData sheetId="11405">
        <row r="34">
          <cell r="A34" t="str">
            <v>Investments Govt Securities</v>
          </cell>
        </row>
      </sheetData>
      <sheetData sheetId="11406">
        <row r="34">
          <cell r="A34" t="str">
            <v>Investments Govt Securities</v>
          </cell>
        </row>
      </sheetData>
      <sheetData sheetId="11407">
        <row r="34">
          <cell r="A34" t="str">
            <v>Investments Govt Securities</v>
          </cell>
        </row>
      </sheetData>
      <sheetData sheetId="11408">
        <row r="34">
          <cell r="A34" t="str">
            <v>Investments Govt Securities</v>
          </cell>
        </row>
      </sheetData>
      <sheetData sheetId="11409">
        <row r="34">
          <cell r="A34" t="str">
            <v>Investments Govt Securities</v>
          </cell>
        </row>
      </sheetData>
      <sheetData sheetId="11410">
        <row r="34">
          <cell r="A34" t="str">
            <v>Investments Govt Securities</v>
          </cell>
        </row>
      </sheetData>
      <sheetData sheetId="11411">
        <row r="34">
          <cell r="A34" t="str">
            <v>Investments Govt Securities</v>
          </cell>
        </row>
      </sheetData>
      <sheetData sheetId="11412">
        <row r="34">
          <cell r="A34" t="str">
            <v>Investments Govt Securities</v>
          </cell>
        </row>
      </sheetData>
      <sheetData sheetId="11413">
        <row r="34">
          <cell r="A34" t="str">
            <v>Investments Govt Securities</v>
          </cell>
        </row>
      </sheetData>
      <sheetData sheetId="11414">
        <row r="34">
          <cell r="A34" t="str">
            <v>Investments Govt Securities</v>
          </cell>
        </row>
      </sheetData>
      <sheetData sheetId="11415">
        <row r="34">
          <cell r="A34" t="str">
            <v>Investments Govt Securities</v>
          </cell>
        </row>
      </sheetData>
      <sheetData sheetId="11416">
        <row r="34">
          <cell r="A34" t="str">
            <v>Investments Govt Securities</v>
          </cell>
        </row>
      </sheetData>
      <sheetData sheetId="11417">
        <row r="34">
          <cell r="A34" t="str">
            <v>Investments Govt Securities</v>
          </cell>
        </row>
      </sheetData>
      <sheetData sheetId="11418">
        <row r="34">
          <cell r="A34" t="str">
            <v>Investments Govt Securities</v>
          </cell>
        </row>
      </sheetData>
      <sheetData sheetId="11419">
        <row r="34">
          <cell r="A34" t="str">
            <v>Investments Govt Securities</v>
          </cell>
        </row>
      </sheetData>
      <sheetData sheetId="11420">
        <row r="34">
          <cell r="A34" t="str">
            <v>Investments Govt Securities</v>
          </cell>
        </row>
      </sheetData>
      <sheetData sheetId="11421">
        <row r="34">
          <cell r="A34" t="str">
            <v>Investments Govt Securities</v>
          </cell>
        </row>
      </sheetData>
      <sheetData sheetId="11422">
        <row r="34">
          <cell r="A34" t="str">
            <v>Investments Govt Securities</v>
          </cell>
        </row>
      </sheetData>
      <sheetData sheetId="11423">
        <row r="34">
          <cell r="A34" t="str">
            <v>Investments Govt Securities</v>
          </cell>
        </row>
      </sheetData>
      <sheetData sheetId="11424">
        <row r="34">
          <cell r="A34" t="str">
            <v>Investments Govt Securities</v>
          </cell>
        </row>
      </sheetData>
      <sheetData sheetId="11425">
        <row r="34">
          <cell r="A34" t="str">
            <v>Investments Govt Securities</v>
          </cell>
        </row>
      </sheetData>
      <sheetData sheetId="11426">
        <row r="34">
          <cell r="A34" t="str">
            <v>Investments Govt Securities</v>
          </cell>
        </row>
      </sheetData>
      <sheetData sheetId="11427">
        <row r="34">
          <cell r="A34" t="str">
            <v>Investments Govt Securities</v>
          </cell>
        </row>
      </sheetData>
      <sheetData sheetId="11428">
        <row r="34">
          <cell r="A34" t="str">
            <v>Investments Govt Securities</v>
          </cell>
        </row>
      </sheetData>
      <sheetData sheetId="11429">
        <row r="34">
          <cell r="A34" t="str">
            <v>Investments Govt Securities</v>
          </cell>
        </row>
      </sheetData>
      <sheetData sheetId="11430">
        <row r="34">
          <cell r="A34" t="str">
            <v>Investments Govt Securities</v>
          </cell>
        </row>
      </sheetData>
      <sheetData sheetId="11431">
        <row r="34">
          <cell r="A34" t="str">
            <v>Investments Govt Securities</v>
          </cell>
        </row>
      </sheetData>
      <sheetData sheetId="11432">
        <row r="34">
          <cell r="A34" t="str">
            <v>Investments Govt Securities</v>
          </cell>
        </row>
      </sheetData>
      <sheetData sheetId="11433">
        <row r="34">
          <cell r="A34" t="str">
            <v>Investments Govt Securities</v>
          </cell>
        </row>
      </sheetData>
      <sheetData sheetId="11434">
        <row r="34">
          <cell r="A34" t="str">
            <v>Investments Govt Securities</v>
          </cell>
        </row>
      </sheetData>
      <sheetData sheetId="11435">
        <row r="34">
          <cell r="A34" t="str">
            <v>Investments Govt Securities</v>
          </cell>
        </row>
      </sheetData>
      <sheetData sheetId="11436">
        <row r="34">
          <cell r="A34" t="str">
            <v>Investments Govt Securities</v>
          </cell>
        </row>
      </sheetData>
      <sheetData sheetId="11437">
        <row r="34">
          <cell r="A34" t="str">
            <v>Investments Govt Securities</v>
          </cell>
        </row>
      </sheetData>
      <sheetData sheetId="11438">
        <row r="34">
          <cell r="A34" t="str">
            <v>Investments Govt Securities</v>
          </cell>
        </row>
      </sheetData>
      <sheetData sheetId="11439">
        <row r="34">
          <cell r="A34" t="str">
            <v>Investments Govt Securities</v>
          </cell>
        </row>
      </sheetData>
      <sheetData sheetId="11440">
        <row r="34">
          <cell r="A34" t="str">
            <v>Investments Govt Securities</v>
          </cell>
        </row>
      </sheetData>
      <sheetData sheetId="11441">
        <row r="34">
          <cell r="A34" t="str">
            <v>Investments Govt Securities</v>
          </cell>
        </row>
      </sheetData>
      <sheetData sheetId="11442">
        <row r="34">
          <cell r="A34" t="str">
            <v>Investments Govt Securities</v>
          </cell>
        </row>
      </sheetData>
      <sheetData sheetId="11443">
        <row r="34">
          <cell r="A34" t="str">
            <v>Investments Govt Securities</v>
          </cell>
        </row>
      </sheetData>
      <sheetData sheetId="11444">
        <row r="34">
          <cell r="A34" t="str">
            <v>Investments Govt Securities</v>
          </cell>
        </row>
      </sheetData>
      <sheetData sheetId="11445">
        <row r="34">
          <cell r="A34" t="str">
            <v>Investments Govt Securities</v>
          </cell>
        </row>
      </sheetData>
      <sheetData sheetId="11446">
        <row r="34">
          <cell r="A34" t="str">
            <v>Investments Govt Securities</v>
          </cell>
        </row>
      </sheetData>
      <sheetData sheetId="11447">
        <row r="34">
          <cell r="A34" t="str">
            <v>Investments Govt Securities</v>
          </cell>
        </row>
      </sheetData>
      <sheetData sheetId="11448">
        <row r="34">
          <cell r="A34" t="str">
            <v>Investments Govt Securities</v>
          </cell>
        </row>
      </sheetData>
      <sheetData sheetId="11449">
        <row r="34">
          <cell r="A34" t="str">
            <v>Investments Govt Securities</v>
          </cell>
        </row>
      </sheetData>
      <sheetData sheetId="11450">
        <row r="34">
          <cell r="A34" t="str">
            <v>Investments Govt Securities</v>
          </cell>
        </row>
      </sheetData>
      <sheetData sheetId="11451">
        <row r="34">
          <cell r="A34" t="str">
            <v>Investments Govt Securities</v>
          </cell>
        </row>
      </sheetData>
      <sheetData sheetId="11452">
        <row r="34">
          <cell r="A34" t="str">
            <v>Investments Govt Securities</v>
          </cell>
        </row>
      </sheetData>
      <sheetData sheetId="11453">
        <row r="34">
          <cell r="A34" t="str">
            <v>Investments Govt Securities</v>
          </cell>
        </row>
      </sheetData>
      <sheetData sheetId="11454">
        <row r="34">
          <cell r="A34" t="str">
            <v>Investments Govt Securities</v>
          </cell>
        </row>
      </sheetData>
      <sheetData sheetId="11455">
        <row r="34">
          <cell r="A34" t="str">
            <v>Investments Govt Securities</v>
          </cell>
        </row>
      </sheetData>
      <sheetData sheetId="11456">
        <row r="34">
          <cell r="A34" t="str">
            <v>Investments Govt Securities</v>
          </cell>
        </row>
      </sheetData>
      <sheetData sheetId="11457">
        <row r="34">
          <cell r="A34" t="str">
            <v>Investments Govt Securities</v>
          </cell>
        </row>
      </sheetData>
      <sheetData sheetId="11458">
        <row r="34">
          <cell r="A34" t="str">
            <v>Investments Govt Securities</v>
          </cell>
        </row>
      </sheetData>
      <sheetData sheetId="11459">
        <row r="34">
          <cell r="A34" t="str">
            <v>Investments Govt Securities</v>
          </cell>
        </row>
      </sheetData>
      <sheetData sheetId="11460">
        <row r="34">
          <cell r="A34" t="str">
            <v>Investments Govt Securities</v>
          </cell>
        </row>
      </sheetData>
      <sheetData sheetId="11461">
        <row r="34">
          <cell r="A34" t="str">
            <v>Investments Govt Securities</v>
          </cell>
        </row>
      </sheetData>
      <sheetData sheetId="11462">
        <row r="34">
          <cell r="A34" t="str">
            <v>Investments Govt Securities</v>
          </cell>
        </row>
      </sheetData>
      <sheetData sheetId="11463">
        <row r="34">
          <cell r="A34" t="str">
            <v>Investments Govt Securities</v>
          </cell>
        </row>
      </sheetData>
      <sheetData sheetId="11464">
        <row r="34">
          <cell r="A34" t="str">
            <v>Investments Govt Securities</v>
          </cell>
        </row>
      </sheetData>
      <sheetData sheetId="11465">
        <row r="34">
          <cell r="A34" t="str">
            <v>Investments Govt Securities</v>
          </cell>
        </row>
      </sheetData>
      <sheetData sheetId="11466">
        <row r="34">
          <cell r="A34" t="str">
            <v>Investments Govt Securities</v>
          </cell>
        </row>
      </sheetData>
      <sheetData sheetId="11467">
        <row r="34">
          <cell r="A34" t="str">
            <v>Investments Govt Securities</v>
          </cell>
        </row>
      </sheetData>
      <sheetData sheetId="11468">
        <row r="34">
          <cell r="A34" t="str">
            <v>Investments Govt Securities</v>
          </cell>
        </row>
      </sheetData>
      <sheetData sheetId="11469">
        <row r="34">
          <cell r="A34" t="str">
            <v>Investments Govt Securities</v>
          </cell>
        </row>
      </sheetData>
      <sheetData sheetId="11470">
        <row r="34">
          <cell r="A34" t="str">
            <v>Investments Govt Securities</v>
          </cell>
        </row>
      </sheetData>
      <sheetData sheetId="11471">
        <row r="34">
          <cell r="A34" t="str">
            <v>Investments Govt Securities</v>
          </cell>
        </row>
      </sheetData>
      <sheetData sheetId="11472">
        <row r="34">
          <cell r="A34" t="str">
            <v>Investments Govt Securities</v>
          </cell>
        </row>
      </sheetData>
      <sheetData sheetId="11473">
        <row r="34">
          <cell r="A34" t="str">
            <v>Investments Govt Securities</v>
          </cell>
        </row>
      </sheetData>
      <sheetData sheetId="11474">
        <row r="34">
          <cell r="A34" t="str">
            <v>Investments Govt Securities</v>
          </cell>
        </row>
      </sheetData>
      <sheetData sheetId="11475">
        <row r="34">
          <cell r="A34" t="str">
            <v>Investments Govt Securities</v>
          </cell>
        </row>
      </sheetData>
      <sheetData sheetId="11476">
        <row r="34">
          <cell r="A34" t="str">
            <v>Investments Govt Securities</v>
          </cell>
        </row>
      </sheetData>
      <sheetData sheetId="11477">
        <row r="34">
          <cell r="A34" t="str">
            <v>Investments Govt Securities</v>
          </cell>
        </row>
      </sheetData>
      <sheetData sheetId="11478">
        <row r="34">
          <cell r="A34" t="str">
            <v>Investments Govt Securities</v>
          </cell>
        </row>
      </sheetData>
      <sheetData sheetId="11479">
        <row r="34">
          <cell r="A34" t="str">
            <v>Investments Govt Securities</v>
          </cell>
        </row>
      </sheetData>
      <sheetData sheetId="11480">
        <row r="34">
          <cell r="A34" t="str">
            <v>Investments Govt Securities</v>
          </cell>
        </row>
      </sheetData>
      <sheetData sheetId="11481">
        <row r="34">
          <cell r="A34" t="str">
            <v>Investments Govt Securities</v>
          </cell>
        </row>
      </sheetData>
      <sheetData sheetId="11482">
        <row r="34">
          <cell r="A34" t="str">
            <v>Investments Govt Securities</v>
          </cell>
        </row>
      </sheetData>
      <sheetData sheetId="11483">
        <row r="34">
          <cell r="A34" t="str">
            <v>Investments Govt Securities</v>
          </cell>
        </row>
      </sheetData>
      <sheetData sheetId="11484">
        <row r="34">
          <cell r="A34" t="str">
            <v>Investments Govt Securities</v>
          </cell>
        </row>
      </sheetData>
      <sheetData sheetId="11485">
        <row r="34">
          <cell r="A34" t="str">
            <v>Investments Govt Securities</v>
          </cell>
        </row>
      </sheetData>
      <sheetData sheetId="11486">
        <row r="34">
          <cell r="A34" t="str">
            <v>Investments Govt Securities</v>
          </cell>
        </row>
      </sheetData>
      <sheetData sheetId="11487">
        <row r="34">
          <cell r="A34" t="str">
            <v>Investments Govt Securities</v>
          </cell>
        </row>
      </sheetData>
      <sheetData sheetId="11488">
        <row r="34">
          <cell r="A34" t="str">
            <v>Investments Govt Securities</v>
          </cell>
        </row>
      </sheetData>
      <sheetData sheetId="11489">
        <row r="34">
          <cell r="A34" t="str">
            <v>Investments Govt Securities</v>
          </cell>
        </row>
      </sheetData>
      <sheetData sheetId="11490">
        <row r="34">
          <cell r="A34" t="str">
            <v>Investments Govt Securities</v>
          </cell>
        </row>
      </sheetData>
      <sheetData sheetId="11491">
        <row r="34">
          <cell r="A34" t="str">
            <v>Investments Govt Securities</v>
          </cell>
        </row>
      </sheetData>
      <sheetData sheetId="11492">
        <row r="34">
          <cell r="A34" t="str">
            <v>Investments Govt Securities</v>
          </cell>
        </row>
      </sheetData>
      <sheetData sheetId="11493">
        <row r="34">
          <cell r="A34" t="str">
            <v>Investments Govt Securities</v>
          </cell>
        </row>
      </sheetData>
      <sheetData sheetId="11494">
        <row r="34">
          <cell r="A34" t="str">
            <v>Investments Govt Securities</v>
          </cell>
        </row>
      </sheetData>
      <sheetData sheetId="11495">
        <row r="34">
          <cell r="A34" t="str">
            <v>Investments Govt Securities</v>
          </cell>
        </row>
      </sheetData>
      <sheetData sheetId="11496">
        <row r="34">
          <cell r="A34" t="str">
            <v>Investments Govt Securities</v>
          </cell>
        </row>
      </sheetData>
      <sheetData sheetId="11497">
        <row r="34">
          <cell r="A34" t="str">
            <v>Investments Govt Securities</v>
          </cell>
        </row>
      </sheetData>
      <sheetData sheetId="11498">
        <row r="34">
          <cell r="A34" t="str">
            <v>Investments Govt Securities</v>
          </cell>
        </row>
      </sheetData>
      <sheetData sheetId="11499">
        <row r="34">
          <cell r="A34" t="str">
            <v>Investments Govt Securities</v>
          </cell>
        </row>
      </sheetData>
      <sheetData sheetId="11500">
        <row r="34">
          <cell r="A34" t="str">
            <v>Investments Govt Securities</v>
          </cell>
        </row>
      </sheetData>
      <sheetData sheetId="11501">
        <row r="34">
          <cell r="A34" t="str">
            <v>Investments Govt Securities</v>
          </cell>
        </row>
      </sheetData>
      <sheetData sheetId="11502">
        <row r="34">
          <cell r="A34" t="str">
            <v>Investments Govt Securities</v>
          </cell>
        </row>
      </sheetData>
      <sheetData sheetId="11503">
        <row r="34">
          <cell r="A34" t="str">
            <v>Investments Govt Securities</v>
          </cell>
        </row>
      </sheetData>
      <sheetData sheetId="11504">
        <row r="34">
          <cell r="A34" t="str">
            <v>Investments Govt Securities</v>
          </cell>
        </row>
      </sheetData>
      <sheetData sheetId="11505">
        <row r="34">
          <cell r="A34" t="str">
            <v>Investments Govt Securities</v>
          </cell>
        </row>
      </sheetData>
      <sheetData sheetId="11506">
        <row r="34">
          <cell r="A34" t="str">
            <v>Investments Govt Securities</v>
          </cell>
        </row>
      </sheetData>
      <sheetData sheetId="11507">
        <row r="34">
          <cell r="A34" t="str">
            <v>Investments Govt Securities</v>
          </cell>
        </row>
      </sheetData>
      <sheetData sheetId="11508">
        <row r="34">
          <cell r="A34" t="str">
            <v>Investments Govt Securities</v>
          </cell>
        </row>
      </sheetData>
      <sheetData sheetId="11509">
        <row r="34">
          <cell r="A34" t="str">
            <v>Investments Govt Securities</v>
          </cell>
        </row>
      </sheetData>
      <sheetData sheetId="11510">
        <row r="34">
          <cell r="A34" t="str">
            <v>Investments Govt Securities</v>
          </cell>
        </row>
      </sheetData>
      <sheetData sheetId="11511">
        <row r="34">
          <cell r="A34" t="str">
            <v>Investments Govt Securities</v>
          </cell>
        </row>
      </sheetData>
      <sheetData sheetId="11512">
        <row r="34">
          <cell r="A34" t="str">
            <v>Investments Govt Securities</v>
          </cell>
        </row>
      </sheetData>
      <sheetData sheetId="11513">
        <row r="34">
          <cell r="A34" t="str">
            <v>Investments Govt Securities</v>
          </cell>
        </row>
      </sheetData>
      <sheetData sheetId="11514">
        <row r="34">
          <cell r="A34" t="str">
            <v>Investments Govt Securities</v>
          </cell>
        </row>
      </sheetData>
      <sheetData sheetId="11515">
        <row r="34">
          <cell r="A34" t="str">
            <v>Investments Govt Securities</v>
          </cell>
        </row>
      </sheetData>
      <sheetData sheetId="11516">
        <row r="34">
          <cell r="A34" t="str">
            <v>Investments Govt Securities</v>
          </cell>
        </row>
      </sheetData>
      <sheetData sheetId="11517">
        <row r="34">
          <cell r="A34" t="str">
            <v>Investments Govt Securities</v>
          </cell>
        </row>
      </sheetData>
      <sheetData sheetId="11518">
        <row r="34">
          <cell r="A34" t="str">
            <v>Investments Govt Securities</v>
          </cell>
        </row>
      </sheetData>
      <sheetData sheetId="11519">
        <row r="34">
          <cell r="A34" t="str">
            <v>Investments Govt Securities</v>
          </cell>
        </row>
      </sheetData>
      <sheetData sheetId="11520">
        <row r="34">
          <cell r="A34" t="str">
            <v>Investments Govt Securities</v>
          </cell>
        </row>
      </sheetData>
      <sheetData sheetId="11521">
        <row r="34">
          <cell r="A34" t="str">
            <v>Investments Govt Securities</v>
          </cell>
        </row>
      </sheetData>
      <sheetData sheetId="11522">
        <row r="34">
          <cell r="A34" t="str">
            <v>Investments Govt Securities</v>
          </cell>
        </row>
      </sheetData>
      <sheetData sheetId="11523">
        <row r="34">
          <cell r="A34" t="str">
            <v>Investments Govt Securities</v>
          </cell>
        </row>
      </sheetData>
      <sheetData sheetId="11524">
        <row r="34">
          <cell r="A34" t="str">
            <v>Investments Govt Securities</v>
          </cell>
        </row>
      </sheetData>
      <sheetData sheetId="11525">
        <row r="34">
          <cell r="A34" t="str">
            <v>Investments Govt Securities</v>
          </cell>
        </row>
      </sheetData>
      <sheetData sheetId="11526">
        <row r="34">
          <cell r="A34" t="str">
            <v>Investments Govt Securities</v>
          </cell>
        </row>
      </sheetData>
      <sheetData sheetId="11527">
        <row r="34">
          <cell r="A34" t="str">
            <v>Investments Govt Securities</v>
          </cell>
        </row>
      </sheetData>
      <sheetData sheetId="11528">
        <row r="34">
          <cell r="A34" t="str">
            <v>Investments Govt Securities</v>
          </cell>
        </row>
      </sheetData>
      <sheetData sheetId="11529">
        <row r="34">
          <cell r="A34" t="str">
            <v>Investments Govt Securities</v>
          </cell>
        </row>
      </sheetData>
      <sheetData sheetId="11530">
        <row r="34">
          <cell r="A34" t="str">
            <v>Investments Govt Securities</v>
          </cell>
        </row>
      </sheetData>
      <sheetData sheetId="11531">
        <row r="34">
          <cell r="A34" t="str">
            <v>Investments Govt Securities</v>
          </cell>
        </row>
      </sheetData>
      <sheetData sheetId="11532">
        <row r="34">
          <cell r="A34" t="str">
            <v>Investments Govt Securities</v>
          </cell>
        </row>
      </sheetData>
      <sheetData sheetId="11533">
        <row r="34">
          <cell r="A34" t="str">
            <v>Investments Govt Securities</v>
          </cell>
        </row>
      </sheetData>
      <sheetData sheetId="11534">
        <row r="34">
          <cell r="A34" t="str">
            <v>Investments Govt Securities</v>
          </cell>
        </row>
      </sheetData>
      <sheetData sheetId="11535">
        <row r="34">
          <cell r="A34" t="str">
            <v>Investments Govt Securities</v>
          </cell>
        </row>
      </sheetData>
      <sheetData sheetId="11536">
        <row r="34">
          <cell r="A34" t="str">
            <v>Investments Govt Securities</v>
          </cell>
        </row>
      </sheetData>
      <sheetData sheetId="11537">
        <row r="34">
          <cell r="A34" t="str">
            <v>Investments Govt Securities</v>
          </cell>
        </row>
      </sheetData>
      <sheetData sheetId="11538">
        <row r="34">
          <cell r="A34" t="str">
            <v>Investments Govt Securities</v>
          </cell>
        </row>
      </sheetData>
      <sheetData sheetId="11539">
        <row r="34">
          <cell r="A34" t="str">
            <v>Investments Govt Securities</v>
          </cell>
        </row>
      </sheetData>
      <sheetData sheetId="11540">
        <row r="34">
          <cell r="A34" t="str">
            <v>Investments Govt Securities</v>
          </cell>
        </row>
      </sheetData>
      <sheetData sheetId="11541">
        <row r="34">
          <cell r="A34" t="str">
            <v>Investments Govt Securities</v>
          </cell>
        </row>
      </sheetData>
      <sheetData sheetId="11542">
        <row r="34">
          <cell r="A34" t="str">
            <v>Investments Govt Securities</v>
          </cell>
        </row>
      </sheetData>
      <sheetData sheetId="11543">
        <row r="34">
          <cell r="A34" t="str">
            <v>Investments Govt Securities</v>
          </cell>
        </row>
      </sheetData>
      <sheetData sheetId="11544">
        <row r="34">
          <cell r="A34" t="str">
            <v>Investments Govt Securities</v>
          </cell>
        </row>
      </sheetData>
      <sheetData sheetId="11545">
        <row r="34">
          <cell r="A34" t="str">
            <v>Investments Govt Securities</v>
          </cell>
        </row>
      </sheetData>
      <sheetData sheetId="11546">
        <row r="34">
          <cell r="A34" t="str">
            <v>Investments Govt Securities</v>
          </cell>
        </row>
      </sheetData>
      <sheetData sheetId="11547">
        <row r="34">
          <cell r="A34" t="str">
            <v>Investments Govt Securities</v>
          </cell>
        </row>
      </sheetData>
      <sheetData sheetId="11548">
        <row r="34">
          <cell r="A34" t="str">
            <v>Investments Govt Securities</v>
          </cell>
        </row>
      </sheetData>
      <sheetData sheetId="11549">
        <row r="34">
          <cell r="A34" t="str">
            <v>Investments Govt Securities</v>
          </cell>
        </row>
      </sheetData>
      <sheetData sheetId="11550">
        <row r="34">
          <cell r="A34" t="str">
            <v>Investments Govt Securities</v>
          </cell>
        </row>
      </sheetData>
      <sheetData sheetId="11551">
        <row r="34">
          <cell r="A34" t="str">
            <v>Investments Govt Securities</v>
          </cell>
        </row>
      </sheetData>
      <sheetData sheetId="11552">
        <row r="34">
          <cell r="A34" t="str">
            <v>Investments Govt Securities</v>
          </cell>
        </row>
      </sheetData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>
        <row r="34">
          <cell r="A34" t="str">
            <v>Investments Govt Securities</v>
          </cell>
        </row>
      </sheetData>
      <sheetData sheetId="11614" refreshError="1"/>
      <sheetData sheetId="11615">
        <row r="34">
          <cell r="A34" t="str">
            <v>Investments Govt Securities</v>
          </cell>
        </row>
      </sheetData>
      <sheetData sheetId="11616">
        <row r="34">
          <cell r="A34" t="str">
            <v>Investments Govt Securities</v>
          </cell>
        </row>
      </sheetData>
      <sheetData sheetId="11617">
        <row r="34">
          <cell r="A34" t="str">
            <v>Investments Govt Securities</v>
          </cell>
        </row>
      </sheetData>
      <sheetData sheetId="11618">
        <row r="34">
          <cell r="A34" t="str">
            <v>Investments Govt Securities</v>
          </cell>
        </row>
      </sheetData>
      <sheetData sheetId="11619">
        <row r="34">
          <cell r="A34" t="str">
            <v>Investments Govt Securities</v>
          </cell>
        </row>
      </sheetData>
      <sheetData sheetId="11620">
        <row r="34">
          <cell r="A34" t="str">
            <v>Investments Govt Securities</v>
          </cell>
        </row>
      </sheetData>
      <sheetData sheetId="11621">
        <row r="34">
          <cell r="A34" t="str">
            <v>Investments Govt Securities</v>
          </cell>
        </row>
      </sheetData>
      <sheetData sheetId="11622">
        <row r="34">
          <cell r="A34" t="str">
            <v>Investments Govt Securities</v>
          </cell>
        </row>
      </sheetData>
      <sheetData sheetId="11623">
        <row r="34">
          <cell r="A34" t="str">
            <v>Investments Govt Securities</v>
          </cell>
        </row>
      </sheetData>
      <sheetData sheetId="11624">
        <row r="34">
          <cell r="A34" t="str">
            <v>Investments Govt Securities</v>
          </cell>
        </row>
      </sheetData>
      <sheetData sheetId="11625">
        <row r="34">
          <cell r="A34" t="str">
            <v>Investments Govt Securities</v>
          </cell>
        </row>
      </sheetData>
      <sheetData sheetId="11626">
        <row r="34">
          <cell r="A34" t="str">
            <v>Investments Govt Securities</v>
          </cell>
        </row>
      </sheetData>
      <sheetData sheetId="11627">
        <row r="34">
          <cell r="A34" t="str">
            <v>Investments Govt Securities</v>
          </cell>
        </row>
      </sheetData>
      <sheetData sheetId="11628">
        <row r="34">
          <cell r="A34" t="str">
            <v>Investments Govt Securities</v>
          </cell>
        </row>
      </sheetData>
      <sheetData sheetId="11629">
        <row r="34">
          <cell r="A34" t="str">
            <v>Investments Govt Securities</v>
          </cell>
        </row>
      </sheetData>
      <sheetData sheetId="11630">
        <row r="34">
          <cell r="A34" t="str">
            <v>Investments Govt Securities</v>
          </cell>
        </row>
      </sheetData>
      <sheetData sheetId="11631">
        <row r="34">
          <cell r="A34" t="str">
            <v>Investments Govt Securities</v>
          </cell>
        </row>
      </sheetData>
      <sheetData sheetId="11632">
        <row r="34">
          <cell r="A34" t="str">
            <v>Investments Govt Securities</v>
          </cell>
        </row>
      </sheetData>
      <sheetData sheetId="11633">
        <row r="34">
          <cell r="A34" t="str">
            <v>Investments Govt Securities</v>
          </cell>
        </row>
      </sheetData>
      <sheetData sheetId="11634">
        <row r="34">
          <cell r="A34" t="str">
            <v>Investments Govt Securities</v>
          </cell>
        </row>
      </sheetData>
      <sheetData sheetId="11635">
        <row r="34">
          <cell r="A34" t="str">
            <v>Investments Govt Securities</v>
          </cell>
        </row>
      </sheetData>
      <sheetData sheetId="11636">
        <row r="34">
          <cell r="A34" t="str">
            <v>Investments Govt Securities</v>
          </cell>
        </row>
      </sheetData>
      <sheetData sheetId="11637">
        <row r="34">
          <cell r="A34" t="str">
            <v>Investments Govt Securities</v>
          </cell>
        </row>
      </sheetData>
      <sheetData sheetId="11638">
        <row r="34">
          <cell r="A34" t="str">
            <v>Investments Govt Securities</v>
          </cell>
        </row>
      </sheetData>
      <sheetData sheetId="11639">
        <row r="34">
          <cell r="A34" t="str">
            <v>Investments Govt Securities</v>
          </cell>
        </row>
      </sheetData>
      <sheetData sheetId="11640">
        <row r="34">
          <cell r="A34" t="str">
            <v>Investments Govt Securities</v>
          </cell>
        </row>
      </sheetData>
      <sheetData sheetId="11641">
        <row r="34">
          <cell r="A34" t="str">
            <v>Investments Govt Securities</v>
          </cell>
        </row>
      </sheetData>
      <sheetData sheetId="11642">
        <row r="34">
          <cell r="A34" t="str">
            <v>Investments Govt Securities</v>
          </cell>
        </row>
      </sheetData>
      <sheetData sheetId="11643">
        <row r="34">
          <cell r="A34" t="str">
            <v>Investments Govt Securities</v>
          </cell>
        </row>
      </sheetData>
      <sheetData sheetId="11644">
        <row r="34">
          <cell r="A34" t="str">
            <v>Investments Govt Securities</v>
          </cell>
        </row>
      </sheetData>
      <sheetData sheetId="11645">
        <row r="34">
          <cell r="A34" t="str">
            <v>Investments Govt Securities</v>
          </cell>
        </row>
      </sheetData>
      <sheetData sheetId="11646">
        <row r="34">
          <cell r="A34" t="str">
            <v>Investments Govt Securities</v>
          </cell>
        </row>
      </sheetData>
      <sheetData sheetId="11647">
        <row r="34">
          <cell r="A34" t="str">
            <v>Investments Govt Securities</v>
          </cell>
        </row>
      </sheetData>
      <sheetData sheetId="11648">
        <row r="34">
          <cell r="A34" t="str">
            <v>Investments Govt Securities</v>
          </cell>
        </row>
      </sheetData>
      <sheetData sheetId="11649">
        <row r="34">
          <cell r="A34" t="str">
            <v>Investments Govt Securities</v>
          </cell>
        </row>
      </sheetData>
      <sheetData sheetId="11650">
        <row r="34">
          <cell r="A34" t="str">
            <v>Investments Govt Securities</v>
          </cell>
        </row>
      </sheetData>
      <sheetData sheetId="11651">
        <row r="34">
          <cell r="A34" t="str">
            <v>Investments Govt Securities</v>
          </cell>
        </row>
      </sheetData>
      <sheetData sheetId="11652">
        <row r="34">
          <cell r="A34" t="str">
            <v>Investments Govt Securities</v>
          </cell>
        </row>
      </sheetData>
      <sheetData sheetId="11653">
        <row r="34">
          <cell r="A34" t="str">
            <v>Investments Govt Securities</v>
          </cell>
        </row>
      </sheetData>
      <sheetData sheetId="11654">
        <row r="34">
          <cell r="A34" t="str">
            <v>Investments Govt Securities</v>
          </cell>
        </row>
      </sheetData>
      <sheetData sheetId="11655">
        <row r="34">
          <cell r="A34" t="str">
            <v>Investments Govt Securities</v>
          </cell>
        </row>
      </sheetData>
      <sheetData sheetId="11656">
        <row r="34">
          <cell r="A34" t="str">
            <v>Investments Govt Securities</v>
          </cell>
        </row>
      </sheetData>
      <sheetData sheetId="11657">
        <row r="34">
          <cell r="A34" t="str">
            <v>Investments Govt Securities</v>
          </cell>
        </row>
      </sheetData>
      <sheetData sheetId="11658">
        <row r="34">
          <cell r="A34" t="str">
            <v>Investments Govt Securities</v>
          </cell>
        </row>
      </sheetData>
      <sheetData sheetId="11659">
        <row r="34">
          <cell r="A34" t="str">
            <v>Investments Govt Securities</v>
          </cell>
        </row>
      </sheetData>
      <sheetData sheetId="11660">
        <row r="34">
          <cell r="A34" t="str">
            <v>Investments Govt Securities</v>
          </cell>
        </row>
      </sheetData>
      <sheetData sheetId="11661">
        <row r="34">
          <cell r="A34" t="str">
            <v>Investments Govt Securities</v>
          </cell>
        </row>
      </sheetData>
      <sheetData sheetId="11662">
        <row r="34">
          <cell r="A34" t="str">
            <v>Investments Govt Securities</v>
          </cell>
        </row>
      </sheetData>
      <sheetData sheetId="11663">
        <row r="34">
          <cell r="A34" t="str">
            <v>Investments Govt Securities</v>
          </cell>
        </row>
      </sheetData>
      <sheetData sheetId="11664">
        <row r="34">
          <cell r="A34" t="str">
            <v>Investments Govt Securities</v>
          </cell>
        </row>
      </sheetData>
      <sheetData sheetId="11665">
        <row r="34">
          <cell r="A34" t="str">
            <v>Investments Govt Securities</v>
          </cell>
        </row>
      </sheetData>
      <sheetData sheetId="11666">
        <row r="34">
          <cell r="A34" t="str">
            <v>Investments Govt Securities</v>
          </cell>
        </row>
      </sheetData>
      <sheetData sheetId="11667">
        <row r="34">
          <cell r="A34" t="str">
            <v>Investments Govt Securities</v>
          </cell>
        </row>
      </sheetData>
      <sheetData sheetId="11668">
        <row r="34">
          <cell r="A34" t="str">
            <v>Investments Govt Securities</v>
          </cell>
        </row>
      </sheetData>
      <sheetData sheetId="11669">
        <row r="34">
          <cell r="A34" t="str">
            <v>Investments Govt Securities</v>
          </cell>
        </row>
      </sheetData>
      <sheetData sheetId="11670">
        <row r="34">
          <cell r="A34" t="str">
            <v>Investments Govt Securities</v>
          </cell>
        </row>
      </sheetData>
      <sheetData sheetId="11671">
        <row r="34">
          <cell r="A34" t="str">
            <v>Investments Govt Securities</v>
          </cell>
        </row>
      </sheetData>
      <sheetData sheetId="11672">
        <row r="34">
          <cell r="A34" t="str">
            <v>Investments Govt Securities</v>
          </cell>
        </row>
      </sheetData>
      <sheetData sheetId="11673">
        <row r="34">
          <cell r="A34" t="str">
            <v>Investments Govt Securities</v>
          </cell>
        </row>
      </sheetData>
      <sheetData sheetId="11674">
        <row r="34">
          <cell r="A34" t="str">
            <v>Investments Govt Securities</v>
          </cell>
        </row>
      </sheetData>
      <sheetData sheetId="11675">
        <row r="34">
          <cell r="A34" t="str">
            <v>Investments Govt Securities</v>
          </cell>
        </row>
      </sheetData>
      <sheetData sheetId="11676">
        <row r="34">
          <cell r="A34" t="str">
            <v>Investments Govt Securities</v>
          </cell>
        </row>
      </sheetData>
      <sheetData sheetId="11677">
        <row r="34">
          <cell r="A34" t="str">
            <v>Investments Govt Securities</v>
          </cell>
        </row>
      </sheetData>
      <sheetData sheetId="11678">
        <row r="34">
          <cell r="A34" t="str">
            <v>Investments Govt Securities</v>
          </cell>
        </row>
      </sheetData>
      <sheetData sheetId="11679">
        <row r="34">
          <cell r="A34" t="str">
            <v>Investments Govt Securities</v>
          </cell>
        </row>
      </sheetData>
      <sheetData sheetId="11680">
        <row r="34">
          <cell r="A34" t="str">
            <v>Investments Govt Securities</v>
          </cell>
        </row>
      </sheetData>
      <sheetData sheetId="11681">
        <row r="34">
          <cell r="A34" t="str">
            <v>Investments Govt Securities</v>
          </cell>
        </row>
      </sheetData>
      <sheetData sheetId="11682">
        <row r="34">
          <cell r="A34" t="str">
            <v>Investments Govt Securities</v>
          </cell>
        </row>
      </sheetData>
      <sheetData sheetId="11683">
        <row r="34">
          <cell r="A34" t="str">
            <v>Investments Govt Securities</v>
          </cell>
        </row>
      </sheetData>
      <sheetData sheetId="11684">
        <row r="34">
          <cell r="A34" t="str">
            <v>Investments Govt Securities</v>
          </cell>
        </row>
      </sheetData>
      <sheetData sheetId="11685">
        <row r="34">
          <cell r="A34" t="str">
            <v>Investments Govt Securities</v>
          </cell>
        </row>
      </sheetData>
      <sheetData sheetId="11686">
        <row r="34">
          <cell r="A34" t="str">
            <v>Investments Govt Securities</v>
          </cell>
        </row>
      </sheetData>
      <sheetData sheetId="11687">
        <row r="34">
          <cell r="A34" t="str">
            <v>Investments Govt Securities</v>
          </cell>
        </row>
      </sheetData>
      <sheetData sheetId="11688">
        <row r="34">
          <cell r="A34" t="str">
            <v>Investments Govt Securities</v>
          </cell>
        </row>
      </sheetData>
      <sheetData sheetId="11689">
        <row r="34">
          <cell r="A34" t="str">
            <v>Investments Govt Securities</v>
          </cell>
        </row>
      </sheetData>
      <sheetData sheetId="11690">
        <row r="34">
          <cell r="A34" t="str">
            <v>Investments Govt Securities</v>
          </cell>
        </row>
      </sheetData>
      <sheetData sheetId="11691">
        <row r="34">
          <cell r="A34" t="str">
            <v>Investments Govt Securities</v>
          </cell>
        </row>
      </sheetData>
      <sheetData sheetId="11692">
        <row r="34">
          <cell r="A34" t="str">
            <v>Investments Govt Securities</v>
          </cell>
        </row>
      </sheetData>
      <sheetData sheetId="11693">
        <row r="34">
          <cell r="A34" t="str">
            <v>Investments Govt Securities</v>
          </cell>
        </row>
      </sheetData>
      <sheetData sheetId="11694">
        <row r="34">
          <cell r="A34" t="str">
            <v>Investments Govt Securities</v>
          </cell>
        </row>
      </sheetData>
      <sheetData sheetId="11695">
        <row r="34">
          <cell r="A34" t="str">
            <v>Investments Govt Securities</v>
          </cell>
        </row>
      </sheetData>
      <sheetData sheetId="11696">
        <row r="34">
          <cell r="A34" t="str">
            <v>Investments Govt Securities</v>
          </cell>
        </row>
      </sheetData>
      <sheetData sheetId="11697">
        <row r="34">
          <cell r="A34" t="str">
            <v>Investments Govt Securities</v>
          </cell>
        </row>
      </sheetData>
      <sheetData sheetId="11698">
        <row r="34">
          <cell r="A34" t="str">
            <v>Investments Govt Securities</v>
          </cell>
        </row>
      </sheetData>
      <sheetData sheetId="11699">
        <row r="34">
          <cell r="A34" t="str">
            <v>Investments Govt Securities</v>
          </cell>
        </row>
      </sheetData>
      <sheetData sheetId="11700">
        <row r="34">
          <cell r="A34" t="str">
            <v>Investments Govt Securities</v>
          </cell>
        </row>
      </sheetData>
      <sheetData sheetId="11701">
        <row r="34">
          <cell r="A34" t="str">
            <v>Investments Govt Securities</v>
          </cell>
        </row>
      </sheetData>
      <sheetData sheetId="11702">
        <row r="34">
          <cell r="A34" t="str">
            <v>Investments Govt Securities</v>
          </cell>
        </row>
      </sheetData>
      <sheetData sheetId="11703">
        <row r="34">
          <cell r="A34" t="str">
            <v>Investments Govt Securities</v>
          </cell>
        </row>
      </sheetData>
      <sheetData sheetId="11704">
        <row r="34">
          <cell r="A34" t="str">
            <v>Investments Govt Securities</v>
          </cell>
        </row>
      </sheetData>
      <sheetData sheetId="11705">
        <row r="34">
          <cell r="A34" t="str">
            <v>Investments Govt Securities</v>
          </cell>
        </row>
      </sheetData>
      <sheetData sheetId="11706">
        <row r="34">
          <cell r="A34" t="str">
            <v>Investments Govt Securities</v>
          </cell>
        </row>
      </sheetData>
      <sheetData sheetId="11707">
        <row r="34">
          <cell r="A34" t="str">
            <v>Investments Govt Securities</v>
          </cell>
        </row>
      </sheetData>
      <sheetData sheetId="11708">
        <row r="34">
          <cell r="A34" t="str">
            <v>Investments Govt Securities</v>
          </cell>
        </row>
      </sheetData>
      <sheetData sheetId="11709">
        <row r="34">
          <cell r="A34" t="str">
            <v>Investments Govt Securities</v>
          </cell>
        </row>
      </sheetData>
      <sheetData sheetId="11710">
        <row r="34">
          <cell r="A34" t="str">
            <v>Investments Govt Securities</v>
          </cell>
        </row>
      </sheetData>
      <sheetData sheetId="11711">
        <row r="34">
          <cell r="A34" t="str">
            <v>Investments Govt Securities</v>
          </cell>
        </row>
      </sheetData>
      <sheetData sheetId="11712">
        <row r="34">
          <cell r="A34" t="str">
            <v>Investments Govt Securities</v>
          </cell>
        </row>
      </sheetData>
      <sheetData sheetId="11713">
        <row r="34">
          <cell r="A34" t="str">
            <v>Investments Govt Securities</v>
          </cell>
        </row>
      </sheetData>
      <sheetData sheetId="11714">
        <row r="34">
          <cell r="A34" t="str">
            <v>Investments Govt Securities</v>
          </cell>
        </row>
      </sheetData>
      <sheetData sheetId="11715">
        <row r="34">
          <cell r="A34" t="str">
            <v>Investments Govt Securities</v>
          </cell>
        </row>
      </sheetData>
      <sheetData sheetId="11716">
        <row r="34">
          <cell r="A34" t="str">
            <v>Investments Govt Securities</v>
          </cell>
        </row>
      </sheetData>
      <sheetData sheetId="11717">
        <row r="34">
          <cell r="A34" t="str">
            <v>Investments Govt Securities</v>
          </cell>
        </row>
      </sheetData>
      <sheetData sheetId="11718">
        <row r="34">
          <cell r="A34" t="str">
            <v>Investments Govt Securities</v>
          </cell>
        </row>
      </sheetData>
      <sheetData sheetId="11719">
        <row r="34">
          <cell r="A34" t="str">
            <v>Investments Govt Securities</v>
          </cell>
        </row>
      </sheetData>
      <sheetData sheetId="11720">
        <row r="34">
          <cell r="A34" t="str">
            <v>Investments Govt Securities</v>
          </cell>
        </row>
      </sheetData>
      <sheetData sheetId="11721">
        <row r="34">
          <cell r="A34" t="str">
            <v>Investments Govt Securities</v>
          </cell>
        </row>
      </sheetData>
      <sheetData sheetId="11722">
        <row r="34">
          <cell r="A34" t="str">
            <v>Investments Govt Securities</v>
          </cell>
        </row>
      </sheetData>
      <sheetData sheetId="11723">
        <row r="34">
          <cell r="A34" t="str">
            <v>Investments Govt Securities</v>
          </cell>
        </row>
      </sheetData>
      <sheetData sheetId="11724">
        <row r="34">
          <cell r="A34" t="str">
            <v>Investments Govt Securities</v>
          </cell>
        </row>
      </sheetData>
      <sheetData sheetId="11725">
        <row r="34">
          <cell r="A34" t="str">
            <v>Investments Govt Securities</v>
          </cell>
        </row>
      </sheetData>
      <sheetData sheetId="11726">
        <row r="34">
          <cell r="A34" t="str">
            <v>Investments Govt Securities</v>
          </cell>
        </row>
      </sheetData>
      <sheetData sheetId="11727">
        <row r="34">
          <cell r="A34" t="str">
            <v>Investments Govt Securities</v>
          </cell>
        </row>
      </sheetData>
      <sheetData sheetId="11728">
        <row r="34">
          <cell r="A34" t="str">
            <v>Investments Govt Securities</v>
          </cell>
        </row>
      </sheetData>
      <sheetData sheetId="11729">
        <row r="34">
          <cell r="A34" t="str">
            <v>Investments Govt Securities</v>
          </cell>
        </row>
      </sheetData>
      <sheetData sheetId="11730">
        <row r="34">
          <cell r="A34" t="str">
            <v>Investments Govt Securities</v>
          </cell>
        </row>
      </sheetData>
      <sheetData sheetId="11731">
        <row r="34">
          <cell r="A34" t="str">
            <v>Investments Govt Securities</v>
          </cell>
        </row>
      </sheetData>
      <sheetData sheetId="11732">
        <row r="34">
          <cell r="A34" t="str">
            <v>Investments Govt Securities</v>
          </cell>
        </row>
      </sheetData>
      <sheetData sheetId="11733">
        <row r="34">
          <cell r="A34" t="str">
            <v>Investments Govt Securities</v>
          </cell>
        </row>
      </sheetData>
      <sheetData sheetId="11734">
        <row r="34">
          <cell r="A34" t="str">
            <v>Investments Govt Securities</v>
          </cell>
        </row>
      </sheetData>
      <sheetData sheetId="11735">
        <row r="34">
          <cell r="A34" t="str">
            <v>Investments Govt Securities</v>
          </cell>
        </row>
      </sheetData>
      <sheetData sheetId="11736">
        <row r="34">
          <cell r="A34" t="str">
            <v>Investments Govt Securities</v>
          </cell>
        </row>
      </sheetData>
      <sheetData sheetId="11737">
        <row r="34">
          <cell r="A34" t="str">
            <v>Investments Govt Securities</v>
          </cell>
        </row>
      </sheetData>
      <sheetData sheetId="11738">
        <row r="34">
          <cell r="A34" t="str">
            <v>Investments Govt Securities</v>
          </cell>
        </row>
      </sheetData>
      <sheetData sheetId="11739" refreshError="1"/>
      <sheetData sheetId="11740" refreshError="1"/>
      <sheetData sheetId="11741">
        <row r="34">
          <cell r="A34" t="str">
            <v>Investments Govt Securities</v>
          </cell>
        </row>
      </sheetData>
      <sheetData sheetId="11742">
        <row r="34">
          <cell r="A34" t="str">
            <v>Investments Govt Securities</v>
          </cell>
        </row>
      </sheetData>
      <sheetData sheetId="11743">
        <row r="34">
          <cell r="A34" t="str">
            <v>Investments Govt Securities</v>
          </cell>
        </row>
      </sheetData>
      <sheetData sheetId="11744">
        <row r="34">
          <cell r="A34" t="str">
            <v>Investments Govt Securities</v>
          </cell>
        </row>
      </sheetData>
      <sheetData sheetId="11745">
        <row r="34">
          <cell r="A34" t="str">
            <v>Investments Govt Securities</v>
          </cell>
        </row>
      </sheetData>
      <sheetData sheetId="11746">
        <row r="34">
          <cell r="A34" t="str">
            <v>Investments Govt Securities</v>
          </cell>
        </row>
      </sheetData>
      <sheetData sheetId="11747">
        <row r="34">
          <cell r="A34" t="str">
            <v>Investments Govt Securities</v>
          </cell>
        </row>
      </sheetData>
      <sheetData sheetId="11748">
        <row r="34">
          <cell r="A34" t="str">
            <v>Investments Govt Securities</v>
          </cell>
        </row>
      </sheetData>
      <sheetData sheetId="11749">
        <row r="34">
          <cell r="A34" t="str">
            <v>Investments Govt Securities</v>
          </cell>
        </row>
      </sheetData>
      <sheetData sheetId="11750">
        <row r="34">
          <cell r="A34" t="str">
            <v>Investments Govt Securities</v>
          </cell>
        </row>
      </sheetData>
      <sheetData sheetId="11751">
        <row r="34">
          <cell r="A34" t="str">
            <v>Investments Govt Securities</v>
          </cell>
        </row>
      </sheetData>
      <sheetData sheetId="11752">
        <row r="34">
          <cell r="A34" t="str">
            <v>Investments Govt Securities</v>
          </cell>
        </row>
      </sheetData>
      <sheetData sheetId="11753">
        <row r="34">
          <cell r="A34" t="str">
            <v>Investments Govt Securities</v>
          </cell>
        </row>
      </sheetData>
      <sheetData sheetId="11754">
        <row r="34">
          <cell r="A34" t="str">
            <v>Investments Govt Securities</v>
          </cell>
        </row>
      </sheetData>
      <sheetData sheetId="11755">
        <row r="34">
          <cell r="A34" t="str">
            <v>Investments Govt Securities</v>
          </cell>
        </row>
      </sheetData>
      <sheetData sheetId="11756">
        <row r="34">
          <cell r="A34" t="str">
            <v>Investments Govt Securities</v>
          </cell>
        </row>
      </sheetData>
      <sheetData sheetId="11757">
        <row r="34">
          <cell r="A34" t="str">
            <v>Investments Govt Securities</v>
          </cell>
        </row>
      </sheetData>
      <sheetData sheetId="11758">
        <row r="34">
          <cell r="A34" t="str">
            <v>Investments Govt Securities</v>
          </cell>
        </row>
      </sheetData>
      <sheetData sheetId="11759">
        <row r="34">
          <cell r="A34" t="str">
            <v>Investments Govt Securities</v>
          </cell>
        </row>
      </sheetData>
      <sheetData sheetId="11760">
        <row r="34">
          <cell r="A34" t="str">
            <v>Investments Govt Securities</v>
          </cell>
        </row>
      </sheetData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>
        <row r="34">
          <cell r="A34" t="str">
            <v>Investments Govt Securities</v>
          </cell>
        </row>
      </sheetData>
      <sheetData sheetId="11773">
        <row r="34">
          <cell r="A34" t="str">
            <v>Investments Govt Securities</v>
          </cell>
        </row>
      </sheetData>
      <sheetData sheetId="11774" refreshError="1"/>
      <sheetData sheetId="11775">
        <row r="34">
          <cell r="A34" t="str">
            <v>Investments Govt Securities</v>
          </cell>
        </row>
      </sheetData>
      <sheetData sheetId="11776">
        <row r="34">
          <cell r="A34" t="str">
            <v>Investments Govt Securities</v>
          </cell>
        </row>
      </sheetData>
      <sheetData sheetId="11777">
        <row r="34">
          <cell r="A34" t="str">
            <v>Investments Govt Securities</v>
          </cell>
        </row>
      </sheetData>
      <sheetData sheetId="11778">
        <row r="34">
          <cell r="A34" t="str">
            <v>Investments Govt Securities</v>
          </cell>
        </row>
      </sheetData>
      <sheetData sheetId="11779">
        <row r="34">
          <cell r="A34" t="str">
            <v>Investments Govt Securities</v>
          </cell>
        </row>
      </sheetData>
      <sheetData sheetId="11780">
        <row r="34">
          <cell r="A34" t="str">
            <v>Investments Govt Securities</v>
          </cell>
        </row>
      </sheetData>
      <sheetData sheetId="11781">
        <row r="34">
          <cell r="A34" t="str">
            <v>Investments Govt Securities</v>
          </cell>
        </row>
      </sheetData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>
        <row r="34">
          <cell r="A34" t="str">
            <v>Investments Govt Securities</v>
          </cell>
        </row>
      </sheetData>
      <sheetData sheetId="11822">
        <row r="34">
          <cell r="A34" t="str">
            <v>Investments Govt Securities</v>
          </cell>
        </row>
      </sheetData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>
        <row r="34">
          <cell r="A34" t="str">
            <v>Investments Govt Securities</v>
          </cell>
        </row>
      </sheetData>
      <sheetData sheetId="11830" refreshError="1"/>
      <sheetData sheetId="11831">
        <row r="34">
          <cell r="A34" t="str">
            <v>Investments Govt Securities</v>
          </cell>
        </row>
      </sheetData>
      <sheetData sheetId="11832">
        <row r="34">
          <cell r="A34" t="str">
            <v>Investments Govt Securities</v>
          </cell>
        </row>
      </sheetData>
      <sheetData sheetId="11833" refreshError="1"/>
      <sheetData sheetId="11834">
        <row r="34">
          <cell r="A34" t="str">
            <v>Investments Govt Securities</v>
          </cell>
        </row>
      </sheetData>
      <sheetData sheetId="11835">
        <row r="34">
          <cell r="A34" t="str">
            <v>Investments Govt Securities</v>
          </cell>
        </row>
      </sheetData>
      <sheetData sheetId="11836">
        <row r="34">
          <cell r="A34" t="str">
            <v>Investments Govt Securities</v>
          </cell>
        </row>
      </sheetData>
      <sheetData sheetId="11837">
        <row r="34">
          <cell r="A34" t="str">
            <v>Investments Govt Securities</v>
          </cell>
        </row>
      </sheetData>
      <sheetData sheetId="11838">
        <row r="34">
          <cell r="A34" t="str">
            <v>Investments Govt Securities</v>
          </cell>
        </row>
      </sheetData>
      <sheetData sheetId="11839">
        <row r="34">
          <cell r="A34" t="str">
            <v>Investments Govt Securities</v>
          </cell>
        </row>
      </sheetData>
      <sheetData sheetId="11840">
        <row r="34">
          <cell r="A34" t="str">
            <v>Investments Govt Securities</v>
          </cell>
        </row>
      </sheetData>
      <sheetData sheetId="11841">
        <row r="34">
          <cell r="A34" t="str">
            <v>Investments Govt Securities</v>
          </cell>
        </row>
      </sheetData>
      <sheetData sheetId="11842">
        <row r="34">
          <cell r="A34" t="str">
            <v>Investments Govt Securities</v>
          </cell>
        </row>
      </sheetData>
      <sheetData sheetId="11843">
        <row r="34">
          <cell r="A34" t="str">
            <v>Investments Govt Securities</v>
          </cell>
        </row>
      </sheetData>
      <sheetData sheetId="11844">
        <row r="34">
          <cell r="A34" t="str">
            <v>Investments Govt Securities</v>
          </cell>
        </row>
      </sheetData>
      <sheetData sheetId="11845">
        <row r="34">
          <cell r="A34" t="str">
            <v>Investments Govt Securities</v>
          </cell>
        </row>
      </sheetData>
      <sheetData sheetId="11846">
        <row r="34">
          <cell r="A34" t="str">
            <v>Investments Govt Securities</v>
          </cell>
        </row>
      </sheetData>
      <sheetData sheetId="11847">
        <row r="34">
          <cell r="A34" t="str">
            <v>Investments Govt Securities</v>
          </cell>
        </row>
      </sheetData>
      <sheetData sheetId="11848">
        <row r="34">
          <cell r="A34" t="str">
            <v>Investments Govt Securities</v>
          </cell>
        </row>
      </sheetData>
      <sheetData sheetId="11849">
        <row r="34">
          <cell r="A34" t="str">
            <v>Investments Govt Securities</v>
          </cell>
        </row>
      </sheetData>
      <sheetData sheetId="11850">
        <row r="34">
          <cell r="A34" t="str">
            <v>Investments Govt Securities</v>
          </cell>
        </row>
      </sheetData>
      <sheetData sheetId="11851">
        <row r="34">
          <cell r="A34" t="str">
            <v>Investments Govt Securities</v>
          </cell>
        </row>
      </sheetData>
      <sheetData sheetId="11852">
        <row r="34">
          <cell r="A34" t="str">
            <v>Investments Govt Securities</v>
          </cell>
        </row>
      </sheetData>
      <sheetData sheetId="11853">
        <row r="34">
          <cell r="A34" t="str">
            <v>Investments Govt Securities</v>
          </cell>
        </row>
      </sheetData>
      <sheetData sheetId="11854">
        <row r="34">
          <cell r="A34" t="str">
            <v>Investments Govt Securities</v>
          </cell>
        </row>
      </sheetData>
      <sheetData sheetId="11855">
        <row r="34">
          <cell r="A34" t="str">
            <v>Investments Govt Securities</v>
          </cell>
        </row>
      </sheetData>
      <sheetData sheetId="11856" refreshError="1"/>
      <sheetData sheetId="11857">
        <row r="34">
          <cell r="A34" t="str">
            <v>Investments Govt Securities</v>
          </cell>
        </row>
      </sheetData>
      <sheetData sheetId="11858">
        <row r="34">
          <cell r="A34" t="str">
            <v>Investments Govt Securities</v>
          </cell>
        </row>
      </sheetData>
      <sheetData sheetId="11859">
        <row r="34">
          <cell r="A34" t="str">
            <v>Investments Govt Securities</v>
          </cell>
        </row>
      </sheetData>
      <sheetData sheetId="11860">
        <row r="34">
          <cell r="A34" t="str">
            <v>Investments Govt Securities</v>
          </cell>
        </row>
      </sheetData>
      <sheetData sheetId="11861" refreshError="1"/>
      <sheetData sheetId="11862" refreshError="1"/>
      <sheetData sheetId="11863" refreshError="1"/>
      <sheetData sheetId="11864" refreshError="1"/>
      <sheetData sheetId="11865">
        <row r="34">
          <cell r="A34" t="str">
            <v>Investments Govt Securities</v>
          </cell>
        </row>
      </sheetData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>
        <row r="34">
          <cell r="A34" t="str">
            <v>Investments Govt Securities</v>
          </cell>
        </row>
      </sheetData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>
        <row r="34">
          <cell r="A34" t="str">
            <v>Investments Govt Securities</v>
          </cell>
        </row>
      </sheetData>
      <sheetData sheetId="11880">
        <row r="34">
          <cell r="A34" t="str">
            <v>Investments Govt Securities</v>
          </cell>
        </row>
      </sheetData>
      <sheetData sheetId="11881">
        <row r="34">
          <cell r="A34" t="str">
            <v>Investments Govt Securities</v>
          </cell>
        </row>
      </sheetData>
      <sheetData sheetId="11882">
        <row r="34">
          <cell r="A34" t="str">
            <v>Investments Govt Securities</v>
          </cell>
        </row>
      </sheetData>
      <sheetData sheetId="11883">
        <row r="34">
          <cell r="A34" t="str">
            <v>Investments Govt Securities</v>
          </cell>
        </row>
      </sheetData>
      <sheetData sheetId="11884">
        <row r="34">
          <cell r="A34" t="str">
            <v>Investments Govt Securities</v>
          </cell>
        </row>
      </sheetData>
      <sheetData sheetId="11885">
        <row r="34">
          <cell r="A34" t="str">
            <v>Investments Govt Securities</v>
          </cell>
        </row>
      </sheetData>
      <sheetData sheetId="11886">
        <row r="34">
          <cell r="A34" t="str">
            <v>Investments Govt Securities</v>
          </cell>
        </row>
      </sheetData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>
        <row r="34">
          <cell r="A34" t="str">
            <v>Investments Govt Securities</v>
          </cell>
        </row>
      </sheetData>
      <sheetData sheetId="11918">
        <row r="34">
          <cell r="A34" t="str">
            <v>Investments Govt Securities</v>
          </cell>
        </row>
      </sheetData>
      <sheetData sheetId="11919">
        <row r="34">
          <cell r="A34" t="str">
            <v>Investments Govt Securities</v>
          </cell>
        </row>
      </sheetData>
      <sheetData sheetId="11920">
        <row r="34">
          <cell r="A34" t="str">
            <v>Investments Govt Securities</v>
          </cell>
        </row>
      </sheetData>
      <sheetData sheetId="11921">
        <row r="34">
          <cell r="A34" t="str">
            <v>Investments Govt Securities</v>
          </cell>
        </row>
      </sheetData>
      <sheetData sheetId="11922">
        <row r="34">
          <cell r="A34" t="str">
            <v>Investments Govt Securities</v>
          </cell>
        </row>
      </sheetData>
      <sheetData sheetId="11923">
        <row r="34">
          <cell r="A34" t="str">
            <v>Investments Govt Securities</v>
          </cell>
        </row>
      </sheetData>
      <sheetData sheetId="11924">
        <row r="34">
          <cell r="A34" t="str">
            <v>Investments Govt Securities</v>
          </cell>
        </row>
      </sheetData>
      <sheetData sheetId="11925">
        <row r="34">
          <cell r="A34" t="str">
            <v>Investments Govt Securities</v>
          </cell>
        </row>
      </sheetData>
      <sheetData sheetId="11926">
        <row r="34">
          <cell r="A34" t="str">
            <v>Investments Govt Securities</v>
          </cell>
        </row>
      </sheetData>
      <sheetData sheetId="11927">
        <row r="34">
          <cell r="A34" t="str">
            <v>Investments Govt Securities</v>
          </cell>
        </row>
      </sheetData>
      <sheetData sheetId="11928">
        <row r="34">
          <cell r="A34" t="str">
            <v>Investments Govt Securities</v>
          </cell>
        </row>
      </sheetData>
      <sheetData sheetId="11929">
        <row r="34">
          <cell r="A34" t="str">
            <v>Investments Govt Securities</v>
          </cell>
        </row>
      </sheetData>
      <sheetData sheetId="11930">
        <row r="34">
          <cell r="A34" t="str">
            <v>Investments Govt Securities</v>
          </cell>
        </row>
      </sheetData>
      <sheetData sheetId="11931">
        <row r="34">
          <cell r="A34" t="str">
            <v>Investments Govt Securities</v>
          </cell>
        </row>
      </sheetData>
      <sheetData sheetId="11932">
        <row r="34">
          <cell r="A34" t="str">
            <v>Investments Govt Securities</v>
          </cell>
        </row>
      </sheetData>
      <sheetData sheetId="11933">
        <row r="34">
          <cell r="A34" t="str">
            <v>Investments Govt Securities</v>
          </cell>
        </row>
      </sheetData>
      <sheetData sheetId="11934">
        <row r="34">
          <cell r="A34" t="str">
            <v>Investments Govt Securities</v>
          </cell>
        </row>
      </sheetData>
      <sheetData sheetId="11935">
        <row r="34">
          <cell r="A34" t="str">
            <v>Investments Govt Securities</v>
          </cell>
        </row>
      </sheetData>
      <sheetData sheetId="11936">
        <row r="34">
          <cell r="A34" t="str">
            <v>Investments Govt Securities</v>
          </cell>
        </row>
      </sheetData>
      <sheetData sheetId="11937">
        <row r="34">
          <cell r="A34" t="str">
            <v>Investments Govt Securities</v>
          </cell>
        </row>
      </sheetData>
      <sheetData sheetId="11938">
        <row r="34">
          <cell r="A34" t="str">
            <v>Investments Govt Securities</v>
          </cell>
        </row>
      </sheetData>
      <sheetData sheetId="11939">
        <row r="34">
          <cell r="A34" t="str">
            <v>Investments Govt Securities</v>
          </cell>
        </row>
      </sheetData>
      <sheetData sheetId="11940">
        <row r="34">
          <cell r="A34" t="str">
            <v>Investments Govt Securities</v>
          </cell>
        </row>
      </sheetData>
      <sheetData sheetId="11941">
        <row r="34">
          <cell r="A34" t="str">
            <v>Investments Govt Securities</v>
          </cell>
        </row>
      </sheetData>
      <sheetData sheetId="11942">
        <row r="34">
          <cell r="A34" t="str">
            <v>Investments Govt Securities</v>
          </cell>
        </row>
      </sheetData>
      <sheetData sheetId="11943">
        <row r="34">
          <cell r="A34" t="str">
            <v>Investments Govt Securities</v>
          </cell>
        </row>
      </sheetData>
      <sheetData sheetId="11944">
        <row r="34">
          <cell r="A34" t="str">
            <v>Investments Govt Securities</v>
          </cell>
        </row>
      </sheetData>
      <sheetData sheetId="11945">
        <row r="34">
          <cell r="A34" t="str">
            <v>Investments Govt Securities</v>
          </cell>
        </row>
      </sheetData>
      <sheetData sheetId="11946">
        <row r="34">
          <cell r="A34" t="str">
            <v>Investments Govt Securities</v>
          </cell>
        </row>
      </sheetData>
      <sheetData sheetId="11947">
        <row r="34">
          <cell r="A34" t="str">
            <v>Investments Govt Securities</v>
          </cell>
        </row>
      </sheetData>
      <sheetData sheetId="11948">
        <row r="34">
          <cell r="A34" t="str">
            <v>Investments Govt Securities</v>
          </cell>
        </row>
      </sheetData>
      <sheetData sheetId="11949">
        <row r="34">
          <cell r="A34" t="str">
            <v>Investments Govt Securities</v>
          </cell>
        </row>
      </sheetData>
      <sheetData sheetId="11950">
        <row r="34">
          <cell r="A34" t="str">
            <v>Investments Govt Securities</v>
          </cell>
        </row>
      </sheetData>
      <sheetData sheetId="11951">
        <row r="34">
          <cell r="A34" t="str">
            <v>Investments Govt Securities</v>
          </cell>
        </row>
      </sheetData>
      <sheetData sheetId="11952">
        <row r="34">
          <cell r="A34" t="str">
            <v>Investments Govt Securities</v>
          </cell>
        </row>
      </sheetData>
      <sheetData sheetId="11953">
        <row r="34">
          <cell r="A34" t="str">
            <v>Investments Govt Securities</v>
          </cell>
        </row>
      </sheetData>
      <sheetData sheetId="11954">
        <row r="34">
          <cell r="A34" t="str">
            <v>Investments Govt Securities</v>
          </cell>
        </row>
      </sheetData>
      <sheetData sheetId="11955">
        <row r="34">
          <cell r="A34" t="str">
            <v>Investments Govt Securities</v>
          </cell>
        </row>
      </sheetData>
      <sheetData sheetId="11956">
        <row r="34">
          <cell r="A34" t="str">
            <v>Investments Govt Securities</v>
          </cell>
        </row>
      </sheetData>
      <sheetData sheetId="11957">
        <row r="34">
          <cell r="A34" t="str">
            <v>Investments Govt Securities</v>
          </cell>
        </row>
      </sheetData>
      <sheetData sheetId="11958">
        <row r="34">
          <cell r="A34" t="str">
            <v>Investments Govt Securities</v>
          </cell>
        </row>
      </sheetData>
      <sheetData sheetId="11959">
        <row r="34">
          <cell r="A34" t="str">
            <v>Investments Govt Securities</v>
          </cell>
        </row>
      </sheetData>
      <sheetData sheetId="11960">
        <row r="34">
          <cell r="A34" t="str">
            <v>Investments Govt Securities</v>
          </cell>
        </row>
      </sheetData>
      <sheetData sheetId="11961">
        <row r="34">
          <cell r="A34" t="str">
            <v>Investments Govt Securities</v>
          </cell>
        </row>
      </sheetData>
      <sheetData sheetId="11962">
        <row r="34">
          <cell r="A34" t="str">
            <v>Investments Govt Securities</v>
          </cell>
        </row>
      </sheetData>
      <sheetData sheetId="11963">
        <row r="34">
          <cell r="A34" t="str">
            <v>Investments Govt Securities</v>
          </cell>
        </row>
      </sheetData>
      <sheetData sheetId="11964">
        <row r="34">
          <cell r="A34" t="str">
            <v>Investments Govt Securities</v>
          </cell>
        </row>
      </sheetData>
      <sheetData sheetId="11965">
        <row r="34">
          <cell r="A34" t="str">
            <v>Investments Govt Securities</v>
          </cell>
        </row>
      </sheetData>
      <sheetData sheetId="11966">
        <row r="34">
          <cell r="A34" t="str">
            <v>Investments Govt Securities</v>
          </cell>
        </row>
      </sheetData>
      <sheetData sheetId="11967">
        <row r="34">
          <cell r="A34" t="str">
            <v>Investments Govt Securities</v>
          </cell>
        </row>
      </sheetData>
      <sheetData sheetId="11968">
        <row r="34">
          <cell r="A34" t="str">
            <v>Investments Govt Securities</v>
          </cell>
        </row>
      </sheetData>
      <sheetData sheetId="11969">
        <row r="34">
          <cell r="A34" t="str">
            <v>Investments Govt Securities</v>
          </cell>
        </row>
      </sheetData>
      <sheetData sheetId="11970">
        <row r="34">
          <cell r="A34" t="str">
            <v>Investments Govt Securities</v>
          </cell>
        </row>
      </sheetData>
      <sheetData sheetId="11971">
        <row r="34">
          <cell r="A34" t="str">
            <v>Investments Govt Securities</v>
          </cell>
        </row>
      </sheetData>
      <sheetData sheetId="11972">
        <row r="34">
          <cell r="A34" t="str">
            <v>Investments Govt Securities</v>
          </cell>
        </row>
      </sheetData>
      <sheetData sheetId="11973">
        <row r="34">
          <cell r="A34" t="str">
            <v>Investments Govt Securities</v>
          </cell>
        </row>
      </sheetData>
      <sheetData sheetId="11974">
        <row r="34">
          <cell r="A34" t="str">
            <v>Investments Govt Securities</v>
          </cell>
        </row>
      </sheetData>
      <sheetData sheetId="11975">
        <row r="34">
          <cell r="A34" t="str">
            <v>Investments Govt Securities</v>
          </cell>
        </row>
      </sheetData>
      <sheetData sheetId="11976">
        <row r="34">
          <cell r="A34" t="str">
            <v>Investments Govt Securities</v>
          </cell>
        </row>
      </sheetData>
      <sheetData sheetId="11977">
        <row r="34">
          <cell r="A34" t="str">
            <v>Investments Govt Securities</v>
          </cell>
        </row>
      </sheetData>
      <sheetData sheetId="11978">
        <row r="34">
          <cell r="A34" t="str">
            <v>Investments Govt Securities</v>
          </cell>
        </row>
      </sheetData>
      <sheetData sheetId="11979">
        <row r="34">
          <cell r="A34" t="str">
            <v>Investments Govt Securities</v>
          </cell>
        </row>
      </sheetData>
      <sheetData sheetId="11980">
        <row r="34">
          <cell r="A34" t="str">
            <v>Investments Govt Securities</v>
          </cell>
        </row>
      </sheetData>
      <sheetData sheetId="11981">
        <row r="34">
          <cell r="A34" t="str">
            <v>Investments Govt Securities</v>
          </cell>
        </row>
      </sheetData>
      <sheetData sheetId="11982">
        <row r="34">
          <cell r="A34" t="str">
            <v>Investments Govt Securities</v>
          </cell>
        </row>
      </sheetData>
      <sheetData sheetId="11983">
        <row r="34">
          <cell r="A34" t="str">
            <v>Investments Govt Securities</v>
          </cell>
        </row>
      </sheetData>
      <sheetData sheetId="11984">
        <row r="34">
          <cell r="A34" t="str">
            <v>Investments Govt Securities</v>
          </cell>
        </row>
      </sheetData>
      <sheetData sheetId="11985">
        <row r="34">
          <cell r="A34" t="str">
            <v>Investments Govt Securities</v>
          </cell>
        </row>
      </sheetData>
      <sheetData sheetId="11986">
        <row r="34">
          <cell r="A34" t="str">
            <v>Investments Govt Securities</v>
          </cell>
        </row>
      </sheetData>
      <sheetData sheetId="11987">
        <row r="34">
          <cell r="A34" t="str">
            <v>Investments Govt Securities</v>
          </cell>
        </row>
      </sheetData>
      <sheetData sheetId="11988">
        <row r="34">
          <cell r="A34" t="str">
            <v>Investments Govt Securities</v>
          </cell>
        </row>
      </sheetData>
      <sheetData sheetId="11989">
        <row r="34">
          <cell r="A34" t="str">
            <v>Investments Govt Securities</v>
          </cell>
        </row>
      </sheetData>
      <sheetData sheetId="11990">
        <row r="34">
          <cell r="A34" t="str">
            <v>Investments Govt Securities</v>
          </cell>
        </row>
      </sheetData>
      <sheetData sheetId="11991">
        <row r="34">
          <cell r="A34" t="str">
            <v>Investments Govt Securities</v>
          </cell>
        </row>
      </sheetData>
      <sheetData sheetId="11992">
        <row r="34">
          <cell r="A34" t="str">
            <v>Investments Govt Securities</v>
          </cell>
        </row>
      </sheetData>
      <sheetData sheetId="11993">
        <row r="34">
          <cell r="A34" t="str">
            <v>Investments Govt Securities</v>
          </cell>
        </row>
      </sheetData>
      <sheetData sheetId="11994">
        <row r="34">
          <cell r="A34" t="str">
            <v>Investments Govt Securities</v>
          </cell>
        </row>
      </sheetData>
      <sheetData sheetId="11995">
        <row r="34">
          <cell r="A34" t="str">
            <v>Investments Govt Securities</v>
          </cell>
        </row>
      </sheetData>
      <sheetData sheetId="11996">
        <row r="34">
          <cell r="A34" t="str">
            <v>Investments Govt Securities</v>
          </cell>
        </row>
      </sheetData>
      <sheetData sheetId="11997">
        <row r="34">
          <cell r="A34" t="str">
            <v>Investments Govt Securities</v>
          </cell>
        </row>
      </sheetData>
      <sheetData sheetId="11998">
        <row r="34">
          <cell r="A34" t="str">
            <v>Investments Govt Securities</v>
          </cell>
        </row>
      </sheetData>
      <sheetData sheetId="11999">
        <row r="34">
          <cell r="A34" t="str">
            <v>Investments Govt Securities</v>
          </cell>
        </row>
      </sheetData>
      <sheetData sheetId="12000">
        <row r="34">
          <cell r="A34" t="str">
            <v>Investments Govt Securities</v>
          </cell>
        </row>
      </sheetData>
      <sheetData sheetId="12001">
        <row r="34">
          <cell r="A34" t="str">
            <v>Investments Govt Securities</v>
          </cell>
        </row>
      </sheetData>
      <sheetData sheetId="12002">
        <row r="34">
          <cell r="A34" t="str">
            <v>Investments Govt Securities</v>
          </cell>
        </row>
      </sheetData>
      <sheetData sheetId="12003">
        <row r="34">
          <cell r="A34" t="str">
            <v>Investments Govt Securities</v>
          </cell>
        </row>
      </sheetData>
      <sheetData sheetId="12004">
        <row r="34">
          <cell r="A34" t="str">
            <v>Investments Govt Securities</v>
          </cell>
        </row>
      </sheetData>
      <sheetData sheetId="12005">
        <row r="34">
          <cell r="A34" t="str">
            <v>Investments Govt Securities</v>
          </cell>
        </row>
      </sheetData>
      <sheetData sheetId="12006">
        <row r="34">
          <cell r="A34" t="str">
            <v>Investments Govt Securities</v>
          </cell>
        </row>
      </sheetData>
      <sheetData sheetId="12007">
        <row r="34">
          <cell r="A34" t="str">
            <v>Investments Govt Securities</v>
          </cell>
        </row>
      </sheetData>
      <sheetData sheetId="12008">
        <row r="34">
          <cell r="A34" t="str">
            <v>Investments Govt Securities</v>
          </cell>
        </row>
      </sheetData>
      <sheetData sheetId="12009">
        <row r="34">
          <cell r="A34" t="str">
            <v>Investments Govt Securities</v>
          </cell>
        </row>
      </sheetData>
      <sheetData sheetId="12010">
        <row r="34">
          <cell r="A34" t="str">
            <v>Investments Govt Securities</v>
          </cell>
        </row>
      </sheetData>
      <sheetData sheetId="12011">
        <row r="34">
          <cell r="A34" t="str">
            <v>Investments Govt Securities</v>
          </cell>
        </row>
      </sheetData>
      <sheetData sheetId="12012">
        <row r="34">
          <cell r="A34" t="str">
            <v>Investments Govt Securities</v>
          </cell>
        </row>
      </sheetData>
      <sheetData sheetId="12013">
        <row r="34">
          <cell r="A34" t="str">
            <v>Investments Govt Securities</v>
          </cell>
        </row>
      </sheetData>
      <sheetData sheetId="12014">
        <row r="34">
          <cell r="A34" t="str">
            <v>Investments Govt Securities</v>
          </cell>
        </row>
      </sheetData>
      <sheetData sheetId="12015">
        <row r="34">
          <cell r="A34" t="str">
            <v>Investments Govt Securities</v>
          </cell>
        </row>
      </sheetData>
      <sheetData sheetId="12016">
        <row r="34">
          <cell r="A34" t="str">
            <v>Investments Govt Securities</v>
          </cell>
        </row>
      </sheetData>
      <sheetData sheetId="12017">
        <row r="34">
          <cell r="A34" t="str">
            <v>Investments Govt Securities</v>
          </cell>
        </row>
      </sheetData>
      <sheetData sheetId="12018">
        <row r="34">
          <cell r="A34" t="str">
            <v>Investments Govt Securities</v>
          </cell>
        </row>
      </sheetData>
      <sheetData sheetId="12019">
        <row r="34">
          <cell r="A34" t="str">
            <v>Investments Govt Securities</v>
          </cell>
        </row>
      </sheetData>
      <sheetData sheetId="12020">
        <row r="34">
          <cell r="A34" t="str">
            <v>Investments Govt Securities</v>
          </cell>
        </row>
      </sheetData>
      <sheetData sheetId="12021">
        <row r="34">
          <cell r="A34" t="str">
            <v>Investments Govt Securities</v>
          </cell>
        </row>
      </sheetData>
      <sheetData sheetId="12022">
        <row r="34">
          <cell r="A34" t="str">
            <v>Investments Govt Securities</v>
          </cell>
        </row>
      </sheetData>
      <sheetData sheetId="12023">
        <row r="34">
          <cell r="A34" t="str">
            <v>Investments Govt Securities</v>
          </cell>
        </row>
      </sheetData>
      <sheetData sheetId="12024">
        <row r="34">
          <cell r="A34" t="str">
            <v>Investments Govt Securities</v>
          </cell>
        </row>
      </sheetData>
      <sheetData sheetId="12025">
        <row r="34">
          <cell r="A34" t="str">
            <v>Investments Govt Securities</v>
          </cell>
        </row>
      </sheetData>
      <sheetData sheetId="12026">
        <row r="34">
          <cell r="A34" t="str">
            <v>Investments Govt Securities</v>
          </cell>
        </row>
      </sheetData>
      <sheetData sheetId="12027">
        <row r="34">
          <cell r="A34" t="str">
            <v>Investments Govt Securities</v>
          </cell>
        </row>
      </sheetData>
      <sheetData sheetId="12028">
        <row r="34">
          <cell r="A34" t="str">
            <v>Investments Govt Securities</v>
          </cell>
        </row>
      </sheetData>
      <sheetData sheetId="12029">
        <row r="34">
          <cell r="A34" t="str">
            <v>Investments Govt Securities</v>
          </cell>
        </row>
      </sheetData>
      <sheetData sheetId="12030">
        <row r="34">
          <cell r="A34" t="str">
            <v>Investments Govt Securities</v>
          </cell>
        </row>
      </sheetData>
      <sheetData sheetId="12031">
        <row r="34">
          <cell r="A34" t="str">
            <v>Investments Govt Securities</v>
          </cell>
        </row>
      </sheetData>
      <sheetData sheetId="12032">
        <row r="34">
          <cell r="A34" t="str">
            <v>Investments Govt Securities</v>
          </cell>
        </row>
      </sheetData>
      <sheetData sheetId="12033">
        <row r="34">
          <cell r="A34" t="str">
            <v>Investments Govt Securities</v>
          </cell>
        </row>
      </sheetData>
      <sheetData sheetId="12034">
        <row r="34">
          <cell r="A34" t="str">
            <v>Investments Govt Securities</v>
          </cell>
        </row>
      </sheetData>
      <sheetData sheetId="12035">
        <row r="34">
          <cell r="A34" t="str">
            <v>Investments Govt Securities</v>
          </cell>
        </row>
      </sheetData>
      <sheetData sheetId="12036">
        <row r="34">
          <cell r="A34" t="str">
            <v>Investments Govt Securities</v>
          </cell>
        </row>
      </sheetData>
      <sheetData sheetId="12037">
        <row r="34">
          <cell r="A34" t="str">
            <v>Investments Govt Securities</v>
          </cell>
        </row>
      </sheetData>
      <sheetData sheetId="12038">
        <row r="34">
          <cell r="A34" t="str">
            <v>Investments Govt Securities</v>
          </cell>
        </row>
      </sheetData>
      <sheetData sheetId="12039">
        <row r="34">
          <cell r="A34" t="str">
            <v>Investments Govt Securities</v>
          </cell>
        </row>
      </sheetData>
      <sheetData sheetId="12040">
        <row r="34">
          <cell r="A34" t="str">
            <v>Investments Govt Securities</v>
          </cell>
        </row>
      </sheetData>
      <sheetData sheetId="12041">
        <row r="34">
          <cell r="A34" t="str">
            <v>Investments Govt Securities</v>
          </cell>
        </row>
      </sheetData>
      <sheetData sheetId="12042">
        <row r="34">
          <cell r="A34" t="str">
            <v>Investments Govt Securities</v>
          </cell>
        </row>
      </sheetData>
      <sheetData sheetId="12043">
        <row r="34">
          <cell r="A34" t="str">
            <v>Investments Govt Securities</v>
          </cell>
        </row>
      </sheetData>
      <sheetData sheetId="12044">
        <row r="34">
          <cell r="A34" t="str">
            <v>Investments Govt Securities</v>
          </cell>
        </row>
      </sheetData>
      <sheetData sheetId="12045">
        <row r="34">
          <cell r="A34" t="str">
            <v>Investments Govt Securities</v>
          </cell>
        </row>
      </sheetData>
      <sheetData sheetId="12046">
        <row r="34">
          <cell r="A34" t="str">
            <v>Investments Govt Securities</v>
          </cell>
        </row>
      </sheetData>
      <sheetData sheetId="12047">
        <row r="34">
          <cell r="A34" t="str">
            <v>Investments Govt Securities</v>
          </cell>
        </row>
      </sheetData>
      <sheetData sheetId="12048">
        <row r="34">
          <cell r="A34" t="str">
            <v>Investments Govt Securities</v>
          </cell>
        </row>
      </sheetData>
      <sheetData sheetId="12049">
        <row r="34">
          <cell r="A34" t="str">
            <v>Investments Govt Securities</v>
          </cell>
        </row>
      </sheetData>
      <sheetData sheetId="12050">
        <row r="34">
          <cell r="A34" t="str">
            <v>Investments Govt Securities</v>
          </cell>
        </row>
      </sheetData>
      <sheetData sheetId="12051">
        <row r="34">
          <cell r="A34" t="str">
            <v>Investments Govt Securities</v>
          </cell>
        </row>
      </sheetData>
      <sheetData sheetId="12052">
        <row r="34">
          <cell r="A34" t="str">
            <v>Investments Govt Securities</v>
          </cell>
        </row>
      </sheetData>
      <sheetData sheetId="12053">
        <row r="34">
          <cell r="A34" t="str">
            <v>Investments Govt Securities</v>
          </cell>
        </row>
      </sheetData>
      <sheetData sheetId="12054">
        <row r="34">
          <cell r="A34" t="str">
            <v>Investments Govt Securities</v>
          </cell>
        </row>
      </sheetData>
      <sheetData sheetId="12055">
        <row r="34">
          <cell r="A34" t="str">
            <v>Investments Govt Securities</v>
          </cell>
        </row>
      </sheetData>
      <sheetData sheetId="12056">
        <row r="34">
          <cell r="A34" t="str">
            <v>Investments Govt Securities</v>
          </cell>
        </row>
      </sheetData>
      <sheetData sheetId="12057">
        <row r="34">
          <cell r="A34" t="str">
            <v>Investments Govt Securities</v>
          </cell>
        </row>
      </sheetData>
      <sheetData sheetId="12058">
        <row r="34">
          <cell r="A34" t="str">
            <v>Investments Govt Securities</v>
          </cell>
        </row>
      </sheetData>
      <sheetData sheetId="12059">
        <row r="34">
          <cell r="A34" t="str">
            <v>Investments Govt Securities</v>
          </cell>
        </row>
      </sheetData>
      <sheetData sheetId="12060">
        <row r="34">
          <cell r="A34" t="str">
            <v>Investments Govt Securities</v>
          </cell>
        </row>
      </sheetData>
      <sheetData sheetId="12061">
        <row r="34">
          <cell r="A34" t="str">
            <v>Investments Govt Securities</v>
          </cell>
        </row>
      </sheetData>
      <sheetData sheetId="12062">
        <row r="34">
          <cell r="A34" t="str">
            <v>Investments Govt Securities</v>
          </cell>
        </row>
      </sheetData>
      <sheetData sheetId="12063">
        <row r="34">
          <cell r="A34" t="str">
            <v>Investments Govt Securities</v>
          </cell>
        </row>
      </sheetData>
      <sheetData sheetId="12064">
        <row r="34">
          <cell r="A34" t="str">
            <v>Investments Govt Securities</v>
          </cell>
        </row>
      </sheetData>
      <sheetData sheetId="12065">
        <row r="34">
          <cell r="A34" t="str">
            <v>Investments Govt Securities</v>
          </cell>
        </row>
      </sheetData>
      <sheetData sheetId="12066">
        <row r="34">
          <cell r="A34" t="str">
            <v>Investments Govt Securities</v>
          </cell>
        </row>
      </sheetData>
      <sheetData sheetId="12067">
        <row r="34">
          <cell r="A34" t="str">
            <v>Investments Govt Securities</v>
          </cell>
        </row>
      </sheetData>
      <sheetData sheetId="12068">
        <row r="34">
          <cell r="A34" t="str">
            <v>Investments Govt Securities</v>
          </cell>
        </row>
      </sheetData>
      <sheetData sheetId="12069">
        <row r="34">
          <cell r="A34" t="str">
            <v>Investments Govt Securities</v>
          </cell>
        </row>
      </sheetData>
      <sheetData sheetId="12070">
        <row r="34">
          <cell r="A34" t="str">
            <v>Investments Govt Securities</v>
          </cell>
        </row>
      </sheetData>
      <sheetData sheetId="12071">
        <row r="34">
          <cell r="A34" t="str">
            <v>Investments Govt Securities</v>
          </cell>
        </row>
      </sheetData>
      <sheetData sheetId="12072">
        <row r="34">
          <cell r="A34" t="str">
            <v>Investments Govt Securities</v>
          </cell>
        </row>
      </sheetData>
      <sheetData sheetId="12073">
        <row r="34">
          <cell r="A34" t="str">
            <v>Investments Govt Securities</v>
          </cell>
        </row>
      </sheetData>
      <sheetData sheetId="12074">
        <row r="34">
          <cell r="A34" t="str">
            <v>Investments Govt Securities</v>
          </cell>
        </row>
      </sheetData>
      <sheetData sheetId="12075">
        <row r="34">
          <cell r="A34" t="str">
            <v>Investments Govt Securities</v>
          </cell>
        </row>
      </sheetData>
      <sheetData sheetId="12076">
        <row r="34">
          <cell r="A34" t="str">
            <v>Investments Govt Securities</v>
          </cell>
        </row>
      </sheetData>
      <sheetData sheetId="12077">
        <row r="34">
          <cell r="A34" t="str">
            <v>Investments Govt Securities</v>
          </cell>
        </row>
      </sheetData>
      <sheetData sheetId="12078">
        <row r="34">
          <cell r="A34" t="str">
            <v>Investments Govt Securities</v>
          </cell>
        </row>
      </sheetData>
      <sheetData sheetId="12079">
        <row r="34">
          <cell r="A34" t="str">
            <v>Investments Govt Securities</v>
          </cell>
        </row>
      </sheetData>
      <sheetData sheetId="12080">
        <row r="34">
          <cell r="A34" t="str">
            <v>Investments Govt Securities</v>
          </cell>
        </row>
      </sheetData>
      <sheetData sheetId="12081">
        <row r="34">
          <cell r="A34" t="str">
            <v>Investments Govt Securities</v>
          </cell>
        </row>
      </sheetData>
      <sheetData sheetId="12082">
        <row r="34">
          <cell r="A34" t="str">
            <v>Investments Govt Securities</v>
          </cell>
        </row>
      </sheetData>
      <sheetData sheetId="12083">
        <row r="34">
          <cell r="A34" t="str">
            <v>Investments Govt Securities</v>
          </cell>
        </row>
      </sheetData>
      <sheetData sheetId="12084">
        <row r="34">
          <cell r="A34" t="str">
            <v>Investments Govt Securities</v>
          </cell>
        </row>
      </sheetData>
      <sheetData sheetId="12085">
        <row r="34">
          <cell r="A34" t="str">
            <v>Investments Govt Securities</v>
          </cell>
        </row>
      </sheetData>
      <sheetData sheetId="12086">
        <row r="34">
          <cell r="A34" t="str">
            <v>Investments Govt Securities</v>
          </cell>
        </row>
      </sheetData>
      <sheetData sheetId="12087">
        <row r="34">
          <cell r="A34" t="str">
            <v>Investments Govt Securities</v>
          </cell>
        </row>
      </sheetData>
      <sheetData sheetId="12088">
        <row r="34">
          <cell r="A34" t="str">
            <v>Investments Govt Securities</v>
          </cell>
        </row>
      </sheetData>
      <sheetData sheetId="12089">
        <row r="34">
          <cell r="A34" t="str">
            <v>Investments Govt Securities</v>
          </cell>
        </row>
      </sheetData>
      <sheetData sheetId="12090">
        <row r="34">
          <cell r="A34" t="str">
            <v>Investments Govt Securities</v>
          </cell>
        </row>
      </sheetData>
      <sheetData sheetId="12091">
        <row r="34">
          <cell r="A34" t="str">
            <v>Investments Govt Securities</v>
          </cell>
        </row>
      </sheetData>
      <sheetData sheetId="12092">
        <row r="34">
          <cell r="A34" t="str">
            <v>Investments Govt Securities</v>
          </cell>
        </row>
      </sheetData>
      <sheetData sheetId="12093">
        <row r="34">
          <cell r="A34" t="str">
            <v>Investments Govt Securities</v>
          </cell>
        </row>
      </sheetData>
      <sheetData sheetId="12094">
        <row r="34">
          <cell r="A34" t="str">
            <v>Investments Govt Securities</v>
          </cell>
        </row>
      </sheetData>
      <sheetData sheetId="12095">
        <row r="34">
          <cell r="A34" t="str">
            <v>Investments Govt Securities</v>
          </cell>
        </row>
      </sheetData>
      <sheetData sheetId="12096">
        <row r="34">
          <cell r="A34" t="str">
            <v>Investments Govt Securities</v>
          </cell>
        </row>
      </sheetData>
      <sheetData sheetId="12097">
        <row r="34">
          <cell r="A34" t="str">
            <v>Investments Govt Securities</v>
          </cell>
        </row>
      </sheetData>
      <sheetData sheetId="12098">
        <row r="34">
          <cell r="A34" t="str">
            <v>Investments Govt Securities</v>
          </cell>
        </row>
      </sheetData>
      <sheetData sheetId="12099">
        <row r="34">
          <cell r="A34" t="str">
            <v>Investments Govt Securities</v>
          </cell>
        </row>
      </sheetData>
      <sheetData sheetId="12100">
        <row r="34">
          <cell r="A34" t="str">
            <v>Investments Govt Securities</v>
          </cell>
        </row>
      </sheetData>
      <sheetData sheetId="12101">
        <row r="34">
          <cell r="A34" t="str">
            <v>Investments Govt Securities</v>
          </cell>
        </row>
      </sheetData>
      <sheetData sheetId="12102">
        <row r="34">
          <cell r="A34" t="str">
            <v>Investments Govt Securities</v>
          </cell>
        </row>
      </sheetData>
      <sheetData sheetId="12103">
        <row r="34">
          <cell r="A34" t="str">
            <v>Investments Govt Securities</v>
          </cell>
        </row>
      </sheetData>
      <sheetData sheetId="12104">
        <row r="34">
          <cell r="A34" t="str">
            <v>Investments Govt Securities</v>
          </cell>
        </row>
      </sheetData>
      <sheetData sheetId="12105">
        <row r="34">
          <cell r="A34" t="str">
            <v>Investments Govt Securities</v>
          </cell>
        </row>
      </sheetData>
      <sheetData sheetId="12106">
        <row r="34">
          <cell r="A34" t="str">
            <v>Investments Govt Securities</v>
          </cell>
        </row>
      </sheetData>
      <sheetData sheetId="12107">
        <row r="34">
          <cell r="A34" t="str">
            <v>Investments Govt Securities</v>
          </cell>
        </row>
      </sheetData>
      <sheetData sheetId="12108">
        <row r="34">
          <cell r="A34" t="str">
            <v>Investments Govt Securities</v>
          </cell>
        </row>
      </sheetData>
      <sheetData sheetId="12109">
        <row r="34">
          <cell r="A34" t="str">
            <v>Investments Govt Securities</v>
          </cell>
        </row>
      </sheetData>
      <sheetData sheetId="12110">
        <row r="34">
          <cell r="A34" t="str">
            <v>Investments Govt Securities</v>
          </cell>
        </row>
      </sheetData>
      <sheetData sheetId="12111">
        <row r="34">
          <cell r="A34" t="str">
            <v>Investments Govt Securities</v>
          </cell>
        </row>
      </sheetData>
      <sheetData sheetId="12112">
        <row r="34">
          <cell r="A34" t="str">
            <v>Investments Govt Securities</v>
          </cell>
        </row>
      </sheetData>
      <sheetData sheetId="12113">
        <row r="34">
          <cell r="A34" t="str">
            <v>Investments Govt Securities</v>
          </cell>
        </row>
      </sheetData>
      <sheetData sheetId="12114">
        <row r="34">
          <cell r="A34" t="str">
            <v>Investments Govt Securities</v>
          </cell>
        </row>
      </sheetData>
      <sheetData sheetId="12115">
        <row r="34">
          <cell r="A34" t="str">
            <v>Investments Govt Securities</v>
          </cell>
        </row>
      </sheetData>
      <sheetData sheetId="12116">
        <row r="34">
          <cell r="A34" t="str">
            <v>Investments Govt Securities</v>
          </cell>
        </row>
      </sheetData>
      <sheetData sheetId="12117">
        <row r="34">
          <cell r="A34" t="str">
            <v>Investments Govt Securities</v>
          </cell>
        </row>
      </sheetData>
      <sheetData sheetId="12118">
        <row r="34">
          <cell r="A34" t="str">
            <v>Investments Govt Securities</v>
          </cell>
        </row>
      </sheetData>
      <sheetData sheetId="12119">
        <row r="34">
          <cell r="A34" t="str">
            <v>Investments Govt Securities</v>
          </cell>
        </row>
      </sheetData>
      <sheetData sheetId="12120">
        <row r="34">
          <cell r="A34" t="str">
            <v>Investments Govt Securities</v>
          </cell>
        </row>
      </sheetData>
      <sheetData sheetId="12121">
        <row r="34">
          <cell r="A34" t="str">
            <v>Investments Govt Securities</v>
          </cell>
        </row>
      </sheetData>
      <sheetData sheetId="12122">
        <row r="34">
          <cell r="A34" t="str">
            <v>Investments Govt Securities</v>
          </cell>
        </row>
      </sheetData>
      <sheetData sheetId="12123">
        <row r="34">
          <cell r="A34" t="str">
            <v>Investments Govt Securities</v>
          </cell>
        </row>
      </sheetData>
      <sheetData sheetId="12124">
        <row r="34">
          <cell r="A34" t="str">
            <v>Investments Govt Securities</v>
          </cell>
        </row>
      </sheetData>
      <sheetData sheetId="12125">
        <row r="34">
          <cell r="A34" t="str">
            <v>Investments Govt Securities</v>
          </cell>
        </row>
      </sheetData>
      <sheetData sheetId="12126">
        <row r="34">
          <cell r="A34" t="str">
            <v>Investments Govt Securities</v>
          </cell>
        </row>
      </sheetData>
      <sheetData sheetId="12127">
        <row r="34">
          <cell r="A34" t="str">
            <v>Investments Govt Securities</v>
          </cell>
        </row>
      </sheetData>
      <sheetData sheetId="12128">
        <row r="34">
          <cell r="A34" t="str">
            <v>Investments Govt Securities</v>
          </cell>
        </row>
      </sheetData>
      <sheetData sheetId="12129">
        <row r="34">
          <cell r="A34" t="str">
            <v>Investments Govt Securities</v>
          </cell>
        </row>
      </sheetData>
      <sheetData sheetId="12130">
        <row r="34">
          <cell r="A34" t="str">
            <v>Investments Govt Securities</v>
          </cell>
        </row>
      </sheetData>
      <sheetData sheetId="12131">
        <row r="34">
          <cell r="A34" t="str">
            <v>Investments Govt Securities</v>
          </cell>
        </row>
      </sheetData>
      <sheetData sheetId="12132">
        <row r="34">
          <cell r="A34" t="str">
            <v>Investments Govt Securities</v>
          </cell>
        </row>
      </sheetData>
      <sheetData sheetId="12133">
        <row r="34">
          <cell r="A34" t="str">
            <v>Investments Govt Securities</v>
          </cell>
        </row>
      </sheetData>
      <sheetData sheetId="12134">
        <row r="34">
          <cell r="A34" t="str">
            <v>Investments Govt Securities</v>
          </cell>
        </row>
      </sheetData>
      <sheetData sheetId="12135">
        <row r="34">
          <cell r="A34" t="str">
            <v>Investments Govt Securities</v>
          </cell>
        </row>
      </sheetData>
      <sheetData sheetId="12136">
        <row r="34">
          <cell r="A34" t="str">
            <v>Investments Govt Securities</v>
          </cell>
        </row>
      </sheetData>
      <sheetData sheetId="12137">
        <row r="34">
          <cell r="A34" t="str">
            <v>Investments Govt Securities</v>
          </cell>
        </row>
      </sheetData>
      <sheetData sheetId="12138">
        <row r="34">
          <cell r="A34" t="str">
            <v>Investments Govt Securities</v>
          </cell>
        </row>
      </sheetData>
      <sheetData sheetId="12139">
        <row r="34">
          <cell r="A34" t="str">
            <v>Investments Govt Securities</v>
          </cell>
        </row>
      </sheetData>
      <sheetData sheetId="12140">
        <row r="34">
          <cell r="A34" t="str">
            <v>Investments Govt Securities</v>
          </cell>
        </row>
      </sheetData>
      <sheetData sheetId="12141">
        <row r="34">
          <cell r="A34" t="str">
            <v>Investments Govt Securities</v>
          </cell>
        </row>
      </sheetData>
      <sheetData sheetId="12142">
        <row r="34">
          <cell r="A34" t="str">
            <v>Investments Govt Securities</v>
          </cell>
        </row>
      </sheetData>
      <sheetData sheetId="12143">
        <row r="34">
          <cell r="A34" t="str">
            <v>Investments Govt Securities</v>
          </cell>
        </row>
      </sheetData>
      <sheetData sheetId="12144">
        <row r="34">
          <cell r="A34" t="str">
            <v>Investments Govt Securities</v>
          </cell>
        </row>
      </sheetData>
      <sheetData sheetId="12145">
        <row r="34">
          <cell r="A34" t="str">
            <v>Investments Govt Securities</v>
          </cell>
        </row>
      </sheetData>
      <sheetData sheetId="12146">
        <row r="34">
          <cell r="A34" t="str">
            <v>Investments Govt Securities</v>
          </cell>
        </row>
      </sheetData>
      <sheetData sheetId="12147">
        <row r="34">
          <cell r="A34" t="str">
            <v>Investments Govt Securities</v>
          </cell>
        </row>
      </sheetData>
      <sheetData sheetId="12148">
        <row r="34">
          <cell r="A34" t="str">
            <v>Investments Govt Securities</v>
          </cell>
        </row>
      </sheetData>
      <sheetData sheetId="12149">
        <row r="34">
          <cell r="A34" t="str">
            <v>Investments Govt Securities</v>
          </cell>
        </row>
      </sheetData>
      <sheetData sheetId="12150">
        <row r="34">
          <cell r="A34" t="str">
            <v>Investments Govt Securities</v>
          </cell>
        </row>
      </sheetData>
      <sheetData sheetId="12151">
        <row r="34">
          <cell r="A34" t="str">
            <v>Investments Govt Securities</v>
          </cell>
        </row>
      </sheetData>
      <sheetData sheetId="12152">
        <row r="34">
          <cell r="A34" t="str">
            <v>Investments Govt Securities</v>
          </cell>
        </row>
      </sheetData>
      <sheetData sheetId="12153">
        <row r="34">
          <cell r="A34" t="str">
            <v>Investments Govt Securities</v>
          </cell>
        </row>
      </sheetData>
      <sheetData sheetId="12154">
        <row r="34">
          <cell r="A34" t="str">
            <v>Investments Govt Securities</v>
          </cell>
        </row>
      </sheetData>
      <sheetData sheetId="12155">
        <row r="34">
          <cell r="A34" t="str">
            <v>Investments Govt Securities</v>
          </cell>
        </row>
      </sheetData>
      <sheetData sheetId="12156">
        <row r="34">
          <cell r="A34" t="str">
            <v>Investments Govt Securities</v>
          </cell>
        </row>
      </sheetData>
      <sheetData sheetId="12157">
        <row r="34">
          <cell r="A34" t="str">
            <v>Investments Govt Securities</v>
          </cell>
        </row>
      </sheetData>
      <sheetData sheetId="12158">
        <row r="34">
          <cell r="A34" t="str">
            <v>Investments Govt Securities</v>
          </cell>
        </row>
      </sheetData>
      <sheetData sheetId="12159">
        <row r="34">
          <cell r="A34" t="str">
            <v>Investments Govt Securities</v>
          </cell>
        </row>
      </sheetData>
      <sheetData sheetId="12160">
        <row r="34">
          <cell r="A34" t="str">
            <v>Investments Govt Securities</v>
          </cell>
        </row>
      </sheetData>
      <sheetData sheetId="12161">
        <row r="34">
          <cell r="A34" t="str">
            <v>Investments Govt Securities</v>
          </cell>
        </row>
      </sheetData>
      <sheetData sheetId="12162">
        <row r="34">
          <cell r="A34" t="str">
            <v>Investments Govt Securities</v>
          </cell>
        </row>
      </sheetData>
      <sheetData sheetId="12163">
        <row r="34">
          <cell r="A34" t="str">
            <v>Investments Govt Securities</v>
          </cell>
        </row>
      </sheetData>
      <sheetData sheetId="12164">
        <row r="34">
          <cell r="A34" t="str">
            <v>Investments Govt Securities</v>
          </cell>
        </row>
      </sheetData>
      <sheetData sheetId="12165">
        <row r="34">
          <cell r="A34" t="str">
            <v>Investments Govt Securities</v>
          </cell>
        </row>
      </sheetData>
      <sheetData sheetId="12166">
        <row r="34">
          <cell r="A34" t="str">
            <v>Investments Govt Securities</v>
          </cell>
        </row>
      </sheetData>
      <sheetData sheetId="12167">
        <row r="34">
          <cell r="A34" t="str">
            <v>Investments Govt Securities</v>
          </cell>
        </row>
      </sheetData>
      <sheetData sheetId="12168">
        <row r="34">
          <cell r="A34" t="str">
            <v>Investments Govt Securities</v>
          </cell>
        </row>
      </sheetData>
      <sheetData sheetId="12169">
        <row r="34">
          <cell r="A34" t="str">
            <v>Investments Govt Securities</v>
          </cell>
        </row>
      </sheetData>
      <sheetData sheetId="12170">
        <row r="34">
          <cell r="A34" t="str">
            <v>Investments Govt Securities</v>
          </cell>
        </row>
      </sheetData>
      <sheetData sheetId="12171">
        <row r="34">
          <cell r="A34" t="str">
            <v>Investments Govt Securities</v>
          </cell>
        </row>
      </sheetData>
      <sheetData sheetId="12172">
        <row r="34">
          <cell r="A34" t="str">
            <v>Investments Govt Securities</v>
          </cell>
        </row>
      </sheetData>
      <sheetData sheetId="12173">
        <row r="34">
          <cell r="A34" t="str">
            <v>Investments Govt Securities</v>
          </cell>
        </row>
      </sheetData>
      <sheetData sheetId="12174">
        <row r="34">
          <cell r="A34" t="str">
            <v>Investments Govt Securities</v>
          </cell>
        </row>
      </sheetData>
      <sheetData sheetId="12175">
        <row r="34">
          <cell r="A34" t="str">
            <v>Investments Govt Securities</v>
          </cell>
        </row>
      </sheetData>
      <sheetData sheetId="12176">
        <row r="34">
          <cell r="A34" t="str">
            <v>Investments Govt Securities</v>
          </cell>
        </row>
      </sheetData>
      <sheetData sheetId="12177">
        <row r="34">
          <cell r="A34" t="str">
            <v>Investments Govt Securities</v>
          </cell>
        </row>
      </sheetData>
      <sheetData sheetId="12178">
        <row r="34">
          <cell r="A34" t="str">
            <v>Investments Govt Securities</v>
          </cell>
        </row>
      </sheetData>
      <sheetData sheetId="12179">
        <row r="34">
          <cell r="A34" t="str">
            <v>Investments Govt Securities</v>
          </cell>
        </row>
      </sheetData>
      <sheetData sheetId="12180">
        <row r="34">
          <cell r="A34" t="str">
            <v>Investments Govt Securities</v>
          </cell>
        </row>
      </sheetData>
      <sheetData sheetId="12181">
        <row r="34">
          <cell r="A34" t="str">
            <v>Investments Govt Securities</v>
          </cell>
        </row>
      </sheetData>
      <sheetData sheetId="12182">
        <row r="34">
          <cell r="A34" t="str">
            <v>Investments Govt Securities</v>
          </cell>
        </row>
      </sheetData>
      <sheetData sheetId="12183">
        <row r="34">
          <cell r="A34" t="str">
            <v>Investments Govt Securities</v>
          </cell>
        </row>
      </sheetData>
      <sheetData sheetId="12184">
        <row r="34">
          <cell r="A34" t="str">
            <v>Investments Govt Securities</v>
          </cell>
        </row>
      </sheetData>
      <sheetData sheetId="12185">
        <row r="34">
          <cell r="A34" t="str">
            <v>Investments Govt Securities</v>
          </cell>
        </row>
      </sheetData>
      <sheetData sheetId="12186">
        <row r="34">
          <cell r="A34" t="str">
            <v>Investments Govt Securities</v>
          </cell>
        </row>
      </sheetData>
      <sheetData sheetId="12187">
        <row r="34">
          <cell r="A34" t="str">
            <v>Investments Govt Securities</v>
          </cell>
        </row>
      </sheetData>
      <sheetData sheetId="12188">
        <row r="34">
          <cell r="A34" t="str">
            <v>Investments Govt Securities</v>
          </cell>
        </row>
      </sheetData>
      <sheetData sheetId="12189">
        <row r="34">
          <cell r="A34" t="str">
            <v>Investments Govt Securities</v>
          </cell>
        </row>
      </sheetData>
      <sheetData sheetId="12190">
        <row r="34">
          <cell r="A34" t="str">
            <v>Investments Govt Securities</v>
          </cell>
        </row>
      </sheetData>
      <sheetData sheetId="12191">
        <row r="34">
          <cell r="A34" t="str">
            <v>Investments Govt Securities</v>
          </cell>
        </row>
      </sheetData>
      <sheetData sheetId="12192">
        <row r="34">
          <cell r="A34" t="str">
            <v>Investments Govt Securities</v>
          </cell>
        </row>
      </sheetData>
      <sheetData sheetId="12193">
        <row r="34">
          <cell r="A34" t="str">
            <v>Investments Govt Securities</v>
          </cell>
        </row>
      </sheetData>
      <sheetData sheetId="12194">
        <row r="34">
          <cell r="A34" t="str">
            <v>Investments Govt Securities</v>
          </cell>
        </row>
      </sheetData>
      <sheetData sheetId="12195">
        <row r="34">
          <cell r="A34" t="str">
            <v>Investments Govt Securities</v>
          </cell>
        </row>
      </sheetData>
      <sheetData sheetId="12196">
        <row r="34">
          <cell r="A34" t="str">
            <v>Investments Govt Securities</v>
          </cell>
        </row>
      </sheetData>
      <sheetData sheetId="12197">
        <row r="34">
          <cell r="A34" t="str">
            <v>Investments Govt Securities</v>
          </cell>
        </row>
      </sheetData>
      <sheetData sheetId="12198">
        <row r="34">
          <cell r="A34" t="str">
            <v>Investments Govt Securities</v>
          </cell>
        </row>
      </sheetData>
      <sheetData sheetId="12199">
        <row r="34">
          <cell r="A34" t="str">
            <v>Investments Govt Securities</v>
          </cell>
        </row>
      </sheetData>
      <sheetData sheetId="12200">
        <row r="34">
          <cell r="A34" t="str">
            <v>Investments Govt Securities</v>
          </cell>
        </row>
      </sheetData>
      <sheetData sheetId="12201">
        <row r="34">
          <cell r="A34" t="str">
            <v>Investments Govt Securities</v>
          </cell>
        </row>
      </sheetData>
      <sheetData sheetId="12202">
        <row r="34">
          <cell r="A34" t="str">
            <v>Investments Govt Securities</v>
          </cell>
        </row>
      </sheetData>
      <sheetData sheetId="12203">
        <row r="34">
          <cell r="A34" t="str">
            <v>Investments Govt Securities</v>
          </cell>
        </row>
      </sheetData>
      <sheetData sheetId="12204">
        <row r="34">
          <cell r="A34" t="str">
            <v>Investments Govt Securities</v>
          </cell>
        </row>
      </sheetData>
      <sheetData sheetId="12205">
        <row r="34">
          <cell r="A34" t="str">
            <v>Investments Govt Securities</v>
          </cell>
        </row>
      </sheetData>
      <sheetData sheetId="12206">
        <row r="34">
          <cell r="A34" t="str">
            <v>Investments Govt Securities</v>
          </cell>
        </row>
      </sheetData>
      <sheetData sheetId="12207">
        <row r="34">
          <cell r="A34" t="str">
            <v>Investments Govt Securities</v>
          </cell>
        </row>
      </sheetData>
      <sheetData sheetId="12208">
        <row r="34">
          <cell r="A34" t="str">
            <v>Investments Govt Securities</v>
          </cell>
        </row>
      </sheetData>
      <sheetData sheetId="12209">
        <row r="34">
          <cell r="A34" t="str">
            <v>Investments Govt Securities</v>
          </cell>
        </row>
      </sheetData>
      <sheetData sheetId="12210">
        <row r="34">
          <cell r="A34" t="str">
            <v>Investments Govt Securities</v>
          </cell>
        </row>
      </sheetData>
      <sheetData sheetId="12211">
        <row r="34">
          <cell r="A34" t="str">
            <v>Investments Govt Securities</v>
          </cell>
        </row>
      </sheetData>
      <sheetData sheetId="12212">
        <row r="34">
          <cell r="A34" t="str">
            <v>Investments Govt Securities</v>
          </cell>
        </row>
      </sheetData>
      <sheetData sheetId="12213">
        <row r="34">
          <cell r="A34" t="str">
            <v>Investments Govt Securities</v>
          </cell>
        </row>
      </sheetData>
      <sheetData sheetId="12214">
        <row r="34">
          <cell r="A34" t="str">
            <v>Investments Govt Securities</v>
          </cell>
        </row>
      </sheetData>
      <sheetData sheetId="12215">
        <row r="34">
          <cell r="A34" t="str">
            <v>Investments Govt Securities</v>
          </cell>
        </row>
      </sheetData>
      <sheetData sheetId="12216">
        <row r="34">
          <cell r="A34" t="str">
            <v>Investments Govt Securities</v>
          </cell>
        </row>
      </sheetData>
      <sheetData sheetId="12217">
        <row r="34">
          <cell r="A34" t="str">
            <v>Investments Govt Securities</v>
          </cell>
        </row>
      </sheetData>
      <sheetData sheetId="12218">
        <row r="34">
          <cell r="A34" t="str">
            <v>Investments Govt Securities</v>
          </cell>
        </row>
      </sheetData>
      <sheetData sheetId="12219">
        <row r="34">
          <cell r="A34" t="str">
            <v>Investments Govt Securities</v>
          </cell>
        </row>
      </sheetData>
      <sheetData sheetId="12220">
        <row r="34">
          <cell r="A34" t="str">
            <v>Investments Govt Securities</v>
          </cell>
        </row>
      </sheetData>
      <sheetData sheetId="12221">
        <row r="34">
          <cell r="A34" t="str">
            <v>Investments Govt Securities</v>
          </cell>
        </row>
      </sheetData>
      <sheetData sheetId="12222">
        <row r="34">
          <cell r="A34" t="str">
            <v>Investments Govt Securities</v>
          </cell>
        </row>
      </sheetData>
      <sheetData sheetId="12223">
        <row r="34">
          <cell r="A34" t="str">
            <v>Investments Govt Securities</v>
          </cell>
        </row>
      </sheetData>
      <sheetData sheetId="12224">
        <row r="34">
          <cell r="A34" t="str">
            <v>Investments Govt Securities</v>
          </cell>
        </row>
      </sheetData>
      <sheetData sheetId="12225">
        <row r="34">
          <cell r="A34" t="str">
            <v>Investments Govt Securities</v>
          </cell>
        </row>
      </sheetData>
      <sheetData sheetId="12226">
        <row r="34">
          <cell r="A34" t="str">
            <v>Investments Govt Securities</v>
          </cell>
        </row>
      </sheetData>
      <sheetData sheetId="12227">
        <row r="34">
          <cell r="A34" t="str">
            <v>Investments Govt Securities</v>
          </cell>
        </row>
      </sheetData>
      <sheetData sheetId="12228">
        <row r="34">
          <cell r="A34" t="str">
            <v>Investments Govt Securities</v>
          </cell>
        </row>
      </sheetData>
      <sheetData sheetId="12229">
        <row r="34">
          <cell r="A34" t="str">
            <v>Investments Govt Securities</v>
          </cell>
        </row>
      </sheetData>
      <sheetData sheetId="12230">
        <row r="34">
          <cell r="A34" t="str">
            <v>Investments Govt Securities</v>
          </cell>
        </row>
      </sheetData>
      <sheetData sheetId="12231">
        <row r="34">
          <cell r="A34" t="str">
            <v>Investments Govt Securities</v>
          </cell>
        </row>
      </sheetData>
      <sheetData sheetId="12232">
        <row r="34">
          <cell r="A34" t="str">
            <v>Investments Govt Securities</v>
          </cell>
        </row>
      </sheetData>
      <sheetData sheetId="12233">
        <row r="34">
          <cell r="A34" t="str">
            <v>Investments Govt Securities</v>
          </cell>
        </row>
      </sheetData>
      <sheetData sheetId="12234">
        <row r="34">
          <cell r="A34" t="str">
            <v>Investments Govt Securities</v>
          </cell>
        </row>
      </sheetData>
      <sheetData sheetId="12235">
        <row r="34">
          <cell r="A34" t="str">
            <v>Investments Govt Securities</v>
          </cell>
        </row>
      </sheetData>
      <sheetData sheetId="12236">
        <row r="34">
          <cell r="A34" t="str">
            <v>Investments Govt Securities</v>
          </cell>
        </row>
      </sheetData>
      <sheetData sheetId="12237">
        <row r="34">
          <cell r="A34" t="str">
            <v>Investments Govt Securities</v>
          </cell>
        </row>
      </sheetData>
      <sheetData sheetId="12238">
        <row r="34">
          <cell r="A34" t="str">
            <v>Investments Govt Securities</v>
          </cell>
        </row>
      </sheetData>
      <sheetData sheetId="12239">
        <row r="34">
          <cell r="A34" t="str">
            <v>Investments Govt Securities</v>
          </cell>
        </row>
      </sheetData>
      <sheetData sheetId="12240">
        <row r="34">
          <cell r="A34" t="str">
            <v>Investments Govt Securities</v>
          </cell>
        </row>
      </sheetData>
      <sheetData sheetId="12241">
        <row r="34">
          <cell r="A34" t="str">
            <v>Investments Govt Securities</v>
          </cell>
        </row>
      </sheetData>
      <sheetData sheetId="12242">
        <row r="34">
          <cell r="A34" t="str">
            <v>Investments Govt Securities</v>
          </cell>
        </row>
      </sheetData>
      <sheetData sheetId="12243">
        <row r="34">
          <cell r="A34" t="str">
            <v>Investments Govt Securities</v>
          </cell>
        </row>
      </sheetData>
      <sheetData sheetId="12244">
        <row r="34">
          <cell r="A34" t="str">
            <v>Investments Govt Securities</v>
          </cell>
        </row>
      </sheetData>
      <sheetData sheetId="12245">
        <row r="34">
          <cell r="A34" t="str">
            <v>Investments Govt Securities</v>
          </cell>
        </row>
      </sheetData>
      <sheetData sheetId="12246">
        <row r="34">
          <cell r="A34" t="str">
            <v>Investments Govt Securities</v>
          </cell>
        </row>
      </sheetData>
      <sheetData sheetId="12247">
        <row r="34">
          <cell r="A34" t="str">
            <v>Investments Govt Securities</v>
          </cell>
        </row>
      </sheetData>
      <sheetData sheetId="12248">
        <row r="34">
          <cell r="A34" t="str">
            <v>Investments Govt Securities</v>
          </cell>
        </row>
      </sheetData>
      <sheetData sheetId="12249">
        <row r="34">
          <cell r="A34" t="str">
            <v>Investments Govt Securities</v>
          </cell>
        </row>
      </sheetData>
      <sheetData sheetId="12250">
        <row r="34">
          <cell r="A34" t="str">
            <v>Investments Govt Securities</v>
          </cell>
        </row>
      </sheetData>
      <sheetData sheetId="12251">
        <row r="34">
          <cell r="A34" t="str">
            <v>Investments Govt Securities</v>
          </cell>
        </row>
      </sheetData>
      <sheetData sheetId="12252">
        <row r="34">
          <cell r="A34" t="str">
            <v>Investments Govt Securities</v>
          </cell>
        </row>
      </sheetData>
      <sheetData sheetId="12253">
        <row r="34">
          <cell r="A34" t="str">
            <v>Investments Govt Securities</v>
          </cell>
        </row>
      </sheetData>
      <sheetData sheetId="12254">
        <row r="34">
          <cell r="A34" t="str">
            <v>Investments Govt Securities</v>
          </cell>
        </row>
      </sheetData>
      <sheetData sheetId="12255">
        <row r="34">
          <cell r="A34" t="str">
            <v>Investments Govt Securities</v>
          </cell>
        </row>
      </sheetData>
      <sheetData sheetId="12256">
        <row r="34">
          <cell r="A34" t="str">
            <v>Investments Govt Securities</v>
          </cell>
        </row>
      </sheetData>
      <sheetData sheetId="12257">
        <row r="34">
          <cell r="A34" t="str">
            <v>Investments Govt Securities</v>
          </cell>
        </row>
      </sheetData>
      <sheetData sheetId="12258">
        <row r="34">
          <cell r="A34" t="str">
            <v>Investments Govt Securities</v>
          </cell>
        </row>
      </sheetData>
      <sheetData sheetId="12259">
        <row r="34">
          <cell r="A34" t="str">
            <v>Investments Govt Securities</v>
          </cell>
        </row>
      </sheetData>
      <sheetData sheetId="12260">
        <row r="34">
          <cell r="A34" t="str">
            <v>Investments Govt Securities</v>
          </cell>
        </row>
      </sheetData>
      <sheetData sheetId="12261">
        <row r="34">
          <cell r="A34" t="str">
            <v>Investments Govt Securities</v>
          </cell>
        </row>
      </sheetData>
      <sheetData sheetId="12262">
        <row r="34">
          <cell r="A34" t="str">
            <v>Investments Govt Securities</v>
          </cell>
        </row>
      </sheetData>
      <sheetData sheetId="12263">
        <row r="34">
          <cell r="A34" t="str">
            <v>Investments Govt Securities</v>
          </cell>
        </row>
      </sheetData>
      <sheetData sheetId="12264">
        <row r="34">
          <cell r="A34" t="str">
            <v>Investments Govt Securities</v>
          </cell>
        </row>
      </sheetData>
      <sheetData sheetId="12265">
        <row r="34">
          <cell r="A34" t="str">
            <v>Investments Govt Securities</v>
          </cell>
        </row>
      </sheetData>
      <sheetData sheetId="12266">
        <row r="34">
          <cell r="A34" t="str">
            <v>Investments Govt Securities</v>
          </cell>
        </row>
      </sheetData>
      <sheetData sheetId="12267">
        <row r="34">
          <cell r="A34" t="str">
            <v>Investments Govt Securities</v>
          </cell>
        </row>
      </sheetData>
      <sheetData sheetId="12268">
        <row r="34">
          <cell r="A34" t="str">
            <v>Investments Govt Securities</v>
          </cell>
        </row>
      </sheetData>
      <sheetData sheetId="12269">
        <row r="34">
          <cell r="A34" t="str">
            <v>Investments Govt Securities</v>
          </cell>
        </row>
      </sheetData>
      <sheetData sheetId="12270">
        <row r="34">
          <cell r="A34" t="str">
            <v>Investments Govt Securities</v>
          </cell>
        </row>
      </sheetData>
      <sheetData sheetId="12271">
        <row r="34">
          <cell r="A34" t="str">
            <v>Investments Govt Securities</v>
          </cell>
        </row>
      </sheetData>
      <sheetData sheetId="12272">
        <row r="34">
          <cell r="A34" t="str">
            <v>Investments Govt Securities</v>
          </cell>
        </row>
      </sheetData>
      <sheetData sheetId="12273">
        <row r="34">
          <cell r="A34" t="str">
            <v>Investments Govt Securities</v>
          </cell>
        </row>
      </sheetData>
      <sheetData sheetId="12274">
        <row r="34">
          <cell r="A34" t="str">
            <v>Investments Govt Securities</v>
          </cell>
        </row>
      </sheetData>
      <sheetData sheetId="12275">
        <row r="34">
          <cell r="A34" t="str">
            <v>Investments Govt Securities</v>
          </cell>
        </row>
      </sheetData>
      <sheetData sheetId="12276">
        <row r="34">
          <cell r="A34" t="str">
            <v>Investments Govt Securities</v>
          </cell>
        </row>
      </sheetData>
      <sheetData sheetId="12277">
        <row r="34">
          <cell r="A34" t="str">
            <v>Investments Govt Securities</v>
          </cell>
        </row>
      </sheetData>
      <sheetData sheetId="12278">
        <row r="34">
          <cell r="A34" t="str">
            <v>Investments Govt Securities</v>
          </cell>
        </row>
      </sheetData>
      <sheetData sheetId="12279">
        <row r="34">
          <cell r="A34" t="str">
            <v>Investments Govt Securities</v>
          </cell>
        </row>
      </sheetData>
      <sheetData sheetId="12280">
        <row r="34">
          <cell r="A34" t="str">
            <v>Investments Govt Securities</v>
          </cell>
        </row>
      </sheetData>
      <sheetData sheetId="12281">
        <row r="34">
          <cell r="A34" t="str">
            <v>Investments Govt Securities</v>
          </cell>
        </row>
      </sheetData>
      <sheetData sheetId="12282">
        <row r="34">
          <cell r="A34" t="str">
            <v>Investments Govt Securities</v>
          </cell>
        </row>
      </sheetData>
      <sheetData sheetId="12283">
        <row r="34">
          <cell r="A34" t="str">
            <v>Investments Govt Securities</v>
          </cell>
        </row>
      </sheetData>
      <sheetData sheetId="12284">
        <row r="34">
          <cell r="A34" t="str">
            <v>Investments Govt Securities</v>
          </cell>
        </row>
      </sheetData>
      <sheetData sheetId="12285">
        <row r="34">
          <cell r="A34" t="str">
            <v>Investments Govt Securities</v>
          </cell>
        </row>
      </sheetData>
      <sheetData sheetId="12286">
        <row r="34">
          <cell r="A34" t="str">
            <v>Investments Govt Securities</v>
          </cell>
        </row>
      </sheetData>
      <sheetData sheetId="12287">
        <row r="34">
          <cell r="A34" t="str">
            <v>Investments Govt Securities</v>
          </cell>
        </row>
      </sheetData>
      <sheetData sheetId="12288">
        <row r="34">
          <cell r="A34" t="str">
            <v>Investments Govt Securities</v>
          </cell>
        </row>
      </sheetData>
      <sheetData sheetId="12289">
        <row r="34">
          <cell r="A34" t="str">
            <v>Investments Govt Securities</v>
          </cell>
        </row>
      </sheetData>
      <sheetData sheetId="12290">
        <row r="34">
          <cell r="A34" t="str">
            <v>Investments Govt Securities</v>
          </cell>
        </row>
      </sheetData>
      <sheetData sheetId="12291">
        <row r="34">
          <cell r="A34" t="str">
            <v>Investments Govt Securities</v>
          </cell>
        </row>
      </sheetData>
      <sheetData sheetId="12292">
        <row r="34">
          <cell r="A34" t="str">
            <v>Investments Govt Securities</v>
          </cell>
        </row>
      </sheetData>
      <sheetData sheetId="12293">
        <row r="34">
          <cell r="A34" t="str">
            <v>Investments Govt Securities</v>
          </cell>
        </row>
      </sheetData>
      <sheetData sheetId="12294">
        <row r="34">
          <cell r="A34" t="str">
            <v>Investments Govt Securities</v>
          </cell>
        </row>
      </sheetData>
      <sheetData sheetId="12295">
        <row r="34">
          <cell r="A34" t="str">
            <v>Investments Govt Securities</v>
          </cell>
        </row>
      </sheetData>
      <sheetData sheetId="12296">
        <row r="34">
          <cell r="A34" t="str">
            <v>Investments Govt Securities</v>
          </cell>
        </row>
      </sheetData>
      <sheetData sheetId="12297">
        <row r="34">
          <cell r="A34" t="str">
            <v>Investments Govt Securities</v>
          </cell>
        </row>
      </sheetData>
      <sheetData sheetId="12298">
        <row r="34">
          <cell r="A34" t="str">
            <v>Investments Govt Securities</v>
          </cell>
        </row>
      </sheetData>
      <sheetData sheetId="12299">
        <row r="34">
          <cell r="A34" t="str">
            <v>Investments Govt Securities</v>
          </cell>
        </row>
      </sheetData>
      <sheetData sheetId="12300">
        <row r="34">
          <cell r="A34" t="str">
            <v>Investments Govt Securities</v>
          </cell>
        </row>
      </sheetData>
      <sheetData sheetId="12301">
        <row r="34">
          <cell r="A34" t="str">
            <v>Investments Govt Securities</v>
          </cell>
        </row>
      </sheetData>
      <sheetData sheetId="12302">
        <row r="34">
          <cell r="A34" t="str">
            <v>Investments Govt Securities</v>
          </cell>
        </row>
      </sheetData>
      <sheetData sheetId="12303">
        <row r="34">
          <cell r="A34" t="str">
            <v>Investments Govt Securities</v>
          </cell>
        </row>
      </sheetData>
      <sheetData sheetId="12304">
        <row r="34">
          <cell r="A34" t="str">
            <v>Investments Govt Securities</v>
          </cell>
        </row>
      </sheetData>
      <sheetData sheetId="12305">
        <row r="34">
          <cell r="A34" t="str">
            <v>Investments Govt Securities</v>
          </cell>
        </row>
      </sheetData>
      <sheetData sheetId="12306">
        <row r="34">
          <cell r="A34" t="str">
            <v>Investments Govt Securities</v>
          </cell>
        </row>
      </sheetData>
      <sheetData sheetId="12307">
        <row r="34">
          <cell r="A34" t="str">
            <v>Investments Govt Securities</v>
          </cell>
        </row>
      </sheetData>
      <sheetData sheetId="12308">
        <row r="34">
          <cell r="A34" t="str">
            <v>Investments Govt Securities</v>
          </cell>
        </row>
      </sheetData>
      <sheetData sheetId="12309">
        <row r="34">
          <cell r="A34" t="str">
            <v>Investments Govt Securities</v>
          </cell>
        </row>
      </sheetData>
      <sheetData sheetId="12310">
        <row r="34">
          <cell r="A34" t="str">
            <v>Investments Govt Securities</v>
          </cell>
        </row>
      </sheetData>
      <sheetData sheetId="12311">
        <row r="34">
          <cell r="A34" t="str">
            <v>Investments Govt Securities</v>
          </cell>
        </row>
      </sheetData>
      <sheetData sheetId="12312">
        <row r="34">
          <cell r="A34" t="str">
            <v>Investments Govt Securities</v>
          </cell>
        </row>
      </sheetData>
      <sheetData sheetId="12313">
        <row r="34">
          <cell r="A34" t="str">
            <v>Investments Govt Securities</v>
          </cell>
        </row>
      </sheetData>
      <sheetData sheetId="12314">
        <row r="34">
          <cell r="A34" t="str">
            <v>Investments Govt Securities</v>
          </cell>
        </row>
      </sheetData>
      <sheetData sheetId="12315">
        <row r="34">
          <cell r="A34" t="str">
            <v>Investments Govt Securities</v>
          </cell>
        </row>
      </sheetData>
      <sheetData sheetId="12316">
        <row r="34">
          <cell r="A34" t="str">
            <v>Investments Govt Securities</v>
          </cell>
        </row>
      </sheetData>
      <sheetData sheetId="12317">
        <row r="34">
          <cell r="A34" t="str">
            <v>Investments Govt Securities</v>
          </cell>
        </row>
      </sheetData>
      <sheetData sheetId="12318">
        <row r="34">
          <cell r="A34" t="str">
            <v>Investments Govt Securities</v>
          </cell>
        </row>
      </sheetData>
      <sheetData sheetId="12319">
        <row r="34">
          <cell r="A34" t="str">
            <v>Investments Govt Securities</v>
          </cell>
        </row>
      </sheetData>
      <sheetData sheetId="12320">
        <row r="34">
          <cell r="A34" t="str">
            <v>Investments Govt Securities</v>
          </cell>
        </row>
      </sheetData>
      <sheetData sheetId="12321">
        <row r="34">
          <cell r="A34" t="str">
            <v>Investments Govt Securities</v>
          </cell>
        </row>
      </sheetData>
      <sheetData sheetId="12322">
        <row r="34">
          <cell r="A34" t="str">
            <v>Investments Govt Securities</v>
          </cell>
        </row>
      </sheetData>
      <sheetData sheetId="12323">
        <row r="34">
          <cell r="A34" t="str">
            <v>Investments Govt Securities</v>
          </cell>
        </row>
      </sheetData>
      <sheetData sheetId="12324">
        <row r="34">
          <cell r="A34" t="str">
            <v>Investments Govt Securities</v>
          </cell>
        </row>
      </sheetData>
      <sheetData sheetId="12325">
        <row r="34">
          <cell r="A34" t="str">
            <v>Investments Govt Securities</v>
          </cell>
        </row>
      </sheetData>
      <sheetData sheetId="12326">
        <row r="34">
          <cell r="A34" t="str">
            <v>Investments Govt Securities</v>
          </cell>
        </row>
      </sheetData>
      <sheetData sheetId="12327">
        <row r="34">
          <cell r="A34" t="str">
            <v>Investments Govt Securities</v>
          </cell>
        </row>
      </sheetData>
      <sheetData sheetId="12328">
        <row r="34">
          <cell r="A34" t="str">
            <v>Investments Govt Securities</v>
          </cell>
        </row>
      </sheetData>
      <sheetData sheetId="12329">
        <row r="34">
          <cell r="A34" t="str">
            <v>Investments Govt Securities</v>
          </cell>
        </row>
      </sheetData>
      <sheetData sheetId="12330">
        <row r="34">
          <cell r="A34" t="str">
            <v>Investments Govt Securities</v>
          </cell>
        </row>
      </sheetData>
      <sheetData sheetId="12331">
        <row r="34">
          <cell r="A34" t="str">
            <v>Investments Govt Securities</v>
          </cell>
        </row>
      </sheetData>
      <sheetData sheetId="12332">
        <row r="34">
          <cell r="A34" t="str">
            <v>Investments Govt Securities</v>
          </cell>
        </row>
      </sheetData>
      <sheetData sheetId="12333">
        <row r="34">
          <cell r="A34" t="str">
            <v>Investments Govt Securities</v>
          </cell>
        </row>
      </sheetData>
      <sheetData sheetId="12334">
        <row r="34">
          <cell r="A34" t="str">
            <v>Investments Govt Securities</v>
          </cell>
        </row>
      </sheetData>
      <sheetData sheetId="12335">
        <row r="34">
          <cell r="A34" t="str">
            <v>Investments Govt Securities</v>
          </cell>
        </row>
      </sheetData>
      <sheetData sheetId="12336">
        <row r="34">
          <cell r="A34" t="str">
            <v>Investments Govt Securities</v>
          </cell>
        </row>
      </sheetData>
      <sheetData sheetId="12337">
        <row r="34">
          <cell r="A34" t="str">
            <v>Investments Govt Securities</v>
          </cell>
        </row>
      </sheetData>
      <sheetData sheetId="12338">
        <row r="34">
          <cell r="A34" t="str">
            <v>Investments Govt Securities</v>
          </cell>
        </row>
      </sheetData>
      <sheetData sheetId="12339">
        <row r="34">
          <cell r="A34" t="str">
            <v>Investments Govt Securities</v>
          </cell>
        </row>
      </sheetData>
      <sheetData sheetId="12340">
        <row r="34">
          <cell r="A34" t="str">
            <v>Investments Govt Securities</v>
          </cell>
        </row>
      </sheetData>
      <sheetData sheetId="12341">
        <row r="34">
          <cell r="A34" t="str">
            <v>Investments Govt Securities</v>
          </cell>
        </row>
      </sheetData>
      <sheetData sheetId="12342">
        <row r="34">
          <cell r="A34" t="str">
            <v>Investments Govt Securities</v>
          </cell>
        </row>
      </sheetData>
      <sheetData sheetId="12343">
        <row r="34">
          <cell r="A34" t="str">
            <v>Investments Govt Securities</v>
          </cell>
        </row>
      </sheetData>
      <sheetData sheetId="12344">
        <row r="34">
          <cell r="A34" t="str">
            <v>Investments Govt Securities</v>
          </cell>
        </row>
      </sheetData>
      <sheetData sheetId="12345">
        <row r="34">
          <cell r="A34" t="str">
            <v>Investments Govt Securities</v>
          </cell>
        </row>
      </sheetData>
      <sheetData sheetId="12346">
        <row r="34">
          <cell r="A34" t="str">
            <v>Investments Govt Securities</v>
          </cell>
        </row>
      </sheetData>
      <sheetData sheetId="12347">
        <row r="34">
          <cell r="A34" t="str">
            <v>Investments Govt Securities</v>
          </cell>
        </row>
      </sheetData>
      <sheetData sheetId="12348">
        <row r="34">
          <cell r="A34" t="str">
            <v>Investments Govt Securities</v>
          </cell>
        </row>
      </sheetData>
      <sheetData sheetId="12349">
        <row r="34">
          <cell r="A34" t="str">
            <v>Investments Govt Securities</v>
          </cell>
        </row>
      </sheetData>
      <sheetData sheetId="12350">
        <row r="34">
          <cell r="A34" t="str">
            <v>Investments Govt Securities</v>
          </cell>
        </row>
      </sheetData>
      <sheetData sheetId="12351">
        <row r="34">
          <cell r="A34" t="str">
            <v>Investments Govt Securities</v>
          </cell>
        </row>
      </sheetData>
      <sheetData sheetId="12352">
        <row r="34">
          <cell r="A34" t="str">
            <v>Investments Govt Securities</v>
          </cell>
        </row>
      </sheetData>
      <sheetData sheetId="12353">
        <row r="34">
          <cell r="A34" t="str">
            <v>Investments Govt Securities</v>
          </cell>
        </row>
      </sheetData>
      <sheetData sheetId="12354">
        <row r="34">
          <cell r="A34" t="str">
            <v>Investments Govt Securities</v>
          </cell>
        </row>
      </sheetData>
      <sheetData sheetId="12355">
        <row r="34">
          <cell r="A34" t="str">
            <v>Investments Govt Securities</v>
          </cell>
        </row>
      </sheetData>
      <sheetData sheetId="12356">
        <row r="34">
          <cell r="A34" t="str">
            <v>Investments Govt Securities</v>
          </cell>
        </row>
      </sheetData>
      <sheetData sheetId="12357">
        <row r="34">
          <cell r="A34" t="str">
            <v>Investments Govt Securities</v>
          </cell>
        </row>
      </sheetData>
      <sheetData sheetId="12358">
        <row r="34">
          <cell r="A34" t="str">
            <v>Investments Govt Securities</v>
          </cell>
        </row>
      </sheetData>
      <sheetData sheetId="12359">
        <row r="34">
          <cell r="A34" t="str">
            <v>Investments Govt Securities</v>
          </cell>
        </row>
      </sheetData>
      <sheetData sheetId="12360">
        <row r="34">
          <cell r="A34" t="str">
            <v>Investments Govt Securities</v>
          </cell>
        </row>
      </sheetData>
      <sheetData sheetId="12361">
        <row r="34">
          <cell r="A34" t="str">
            <v>Investments Govt Securities</v>
          </cell>
        </row>
      </sheetData>
      <sheetData sheetId="12362">
        <row r="34">
          <cell r="A34" t="str">
            <v>Investments Govt Securities</v>
          </cell>
        </row>
      </sheetData>
      <sheetData sheetId="12363">
        <row r="34">
          <cell r="A34" t="str">
            <v>Investments Govt Securities</v>
          </cell>
        </row>
      </sheetData>
      <sheetData sheetId="12364">
        <row r="34">
          <cell r="A34" t="str">
            <v>Investments Govt Securities</v>
          </cell>
        </row>
      </sheetData>
      <sheetData sheetId="12365">
        <row r="34">
          <cell r="A34" t="str">
            <v>Investments Govt Securities</v>
          </cell>
        </row>
      </sheetData>
      <sheetData sheetId="12366">
        <row r="34">
          <cell r="A34" t="str">
            <v>Investments Govt Securities</v>
          </cell>
        </row>
      </sheetData>
      <sheetData sheetId="12367">
        <row r="34">
          <cell r="A34" t="str">
            <v>Investments Govt Securities</v>
          </cell>
        </row>
      </sheetData>
      <sheetData sheetId="12368">
        <row r="34">
          <cell r="A34" t="str">
            <v>Investments Govt Securities</v>
          </cell>
        </row>
      </sheetData>
      <sheetData sheetId="12369">
        <row r="34">
          <cell r="A34" t="str">
            <v>Investments Govt Securities</v>
          </cell>
        </row>
      </sheetData>
      <sheetData sheetId="12370">
        <row r="34">
          <cell r="A34" t="str">
            <v>Investments Govt Securities</v>
          </cell>
        </row>
      </sheetData>
      <sheetData sheetId="12371">
        <row r="34">
          <cell r="A34" t="str">
            <v>Investments Govt Securities</v>
          </cell>
        </row>
      </sheetData>
      <sheetData sheetId="12372">
        <row r="34">
          <cell r="A34" t="str">
            <v>Investments Govt Securities</v>
          </cell>
        </row>
      </sheetData>
      <sheetData sheetId="12373">
        <row r="34">
          <cell r="A34" t="str">
            <v>Investments Govt Securities</v>
          </cell>
        </row>
      </sheetData>
      <sheetData sheetId="12374">
        <row r="34">
          <cell r="A34" t="str">
            <v>Investments Govt Securities</v>
          </cell>
        </row>
      </sheetData>
      <sheetData sheetId="12375">
        <row r="34">
          <cell r="A34" t="str">
            <v>Investments Govt Securities</v>
          </cell>
        </row>
      </sheetData>
      <sheetData sheetId="12376">
        <row r="34">
          <cell r="A34" t="str">
            <v>Investments Govt Securities</v>
          </cell>
        </row>
      </sheetData>
      <sheetData sheetId="12377">
        <row r="34">
          <cell r="A34" t="str">
            <v>Investments Govt Securities</v>
          </cell>
        </row>
      </sheetData>
      <sheetData sheetId="12378">
        <row r="34">
          <cell r="A34" t="str">
            <v>Investments Govt Securities</v>
          </cell>
        </row>
      </sheetData>
      <sheetData sheetId="12379">
        <row r="34">
          <cell r="A34" t="str">
            <v>Investments Govt Securities</v>
          </cell>
        </row>
      </sheetData>
      <sheetData sheetId="12380">
        <row r="34">
          <cell r="A34" t="str">
            <v>Investments Govt Securities</v>
          </cell>
        </row>
      </sheetData>
      <sheetData sheetId="12381">
        <row r="34">
          <cell r="A34" t="str">
            <v>Investments Govt Securities</v>
          </cell>
        </row>
      </sheetData>
      <sheetData sheetId="12382">
        <row r="34">
          <cell r="A34" t="str">
            <v>Investments Govt Securities</v>
          </cell>
        </row>
      </sheetData>
      <sheetData sheetId="12383">
        <row r="34">
          <cell r="A34" t="str">
            <v>Investments Govt Securities</v>
          </cell>
        </row>
      </sheetData>
      <sheetData sheetId="12384">
        <row r="34">
          <cell r="A34" t="str">
            <v>Investments Govt Securities</v>
          </cell>
        </row>
      </sheetData>
      <sheetData sheetId="12385">
        <row r="34">
          <cell r="A34" t="str">
            <v>Investments Govt Securities</v>
          </cell>
        </row>
      </sheetData>
      <sheetData sheetId="12386">
        <row r="34">
          <cell r="A34" t="str">
            <v>Investments Govt Securities</v>
          </cell>
        </row>
      </sheetData>
      <sheetData sheetId="12387">
        <row r="34">
          <cell r="A34" t="str">
            <v>Investments Govt Securities</v>
          </cell>
        </row>
      </sheetData>
      <sheetData sheetId="12388">
        <row r="34">
          <cell r="A34" t="str">
            <v>Investments Govt Securities</v>
          </cell>
        </row>
      </sheetData>
      <sheetData sheetId="12389">
        <row r="34">
          <cell r="A34" t="str">
            <v>Investments Govt Securities</v>
          </cell>
        </row>
      </sheetData>
      <sheetData sheetId="12390">
        <row r="34">
          <cell r="A34" t="str">
            <v>Investments Govt Securities</v>
          </cell>
        </row>
      </sheetData>
      <sheetData sheetId="12391">
        <row r="34">
          <cell r="A34" t="str">
            <v>Investments Govt Securities</v>
          </cell>
        </row>
      </sheetData>
      <sheetData sheetId="12392">
        <row r="34">
          <cell r="A34" t="str">
            <v>Investments Govt Securities</v>
          </cell>
        </row>
      </sheetData>
      <sheetData sheetId="12393">
        <row r="34">
          <cell r="A34" t="str">
            <v>Investments Govt Securities</v>
          </cell>
        </row>
      </sheetData>
      <sheetData sheetId="12394">
        <row r="34">
          <cell r="A34" t="str">
            <v>Investments Govt Securities</v>
          </cell>
        </row>
      </sheetData>
      <sheetData sheetId="12395">
        <row r="34">
          <cell r="A34" t="str">
            <v>Investments Govt Securities</v>
          </cell>
        </row>
      </sheetData>
      <sheetData sheetId="12396">
        <row r="34">
          <cell r="A34" t="str">
            <v>Investments Govt Securities</v>
          </cell>
        </row>
      </sheetData>
      <sheetData sheetId="12397">
        <row r="34">
          <cell r="A34" t="str">
            <v>Investments Govt Securities</v>
          </cell>
        </row>
      </sheetData>
      <sheetData sheetId="12398">
        <row r="34">
          <cell r="A34" t="str">
            <v>Investments Govt Securities</v>
          </cell>
        </row>
      </sheetData>
      <sheetData sheetId="12399">
        <row r="34">
          <cell r="A34" t="str">
            <v>Investments Govt Securities</v>
          </cell>
        </row>
      </sheetData>
      <sheetData sheetId="12400">
        <row r="34">
          <cell r="A34" t="str">
            <v>Investments Govt Securities</v>
          </cell>
        </row>
      </sheetData>
      <sheetData sheetId="12401">
        <row r="34">
          <cell r="A34" t="str">
            <v>Investments Govt Securities</v>
          </cell>
        </row>
      </sheetData>
      <sheetData sheetId="12402">
        <row r="34">
          <cell r="A34" t="str">
            <v>Investments Govt Securities</v>
          </cell>
        </row>
      </sheetData>
      <sheetData sheetId="12403">
        <row r="34">
          <cell r="A34" t="str">
            <v>Investments Govt Securities</v>
          </cell>
        </row>
      </sheetData>
      <sheetData sheetId="12404">
        <row r="34">
          <cell r="A34" t="str">
            <v>Investments Govt Securities</v>
          </cell>
        </row>
      </sheetData>
      <sheetData sheetId="12405">
        <row r="34">
          <cell r="A34" t="str">
            <v>Investments Govt Securities</v>
          </cell>
        </row>
      </sheetData>
      <sheetData sheetId="12406">
        <row r="34">
          <cell r="A34" t="str">
            <v>Investments Govt Securities</v>
          </cell>
        </row>
      </sheetData>
      <sheetData sheetId="12407">
        <row r="34">
          <cell r="A34" t="str">
            <v>Investments Govt Securities</v>
          </cell>
        </row>
      </sheetData>
      <sheetData sheetId="12408">
        <row r="34">
          <cell r="A34" t="str">
            <v>Investments Govt Securities</v>
          </cell>
        </row>
      </sheetData>
      <sheetData sheetId="12409">
        <row r="34">
          <cell r="A34" t="str">
            <v>Investments Govt Securities</v>
          </cell>
        </row>
      </sheetData>
      <sheetData sheetId="12410">
        <row r="34">
          <cell r="A34" t="str">
            <v>Investments Govt Securities</v>
          </cell>
        </row>
      </sheetData>
      <sheetData sheetId="12411">
        <row r="34">
          <cell r="A34" t="str">
            <v>Investments Govt Securities</v>
          </cell>
        </row>
      </sheetData>
      <sheetData sheetId="12412">
        <row r="34">
          <cell r="A34" t="str">
            <v>Investments Govt Securities</v>
          </cell>
        </row>
      </sheetData>
      <sheetData sheetId="12413">
        <row r="34">
          <cell r="A34" t="str">
            <v>Investments Govt Securities</v>
          </cell>
        </row>
      </sheetData>
      <sheetData sheetId="12414">
        <row r="34">
          <cell r="A34" t="str">
            <v>Investments Govt Securities</v>
          </cell>
        </row>
      </sheetData>
      <sheetData sheetId="12415">
        <row r="34">
          <cell r="A34" t="str">
            <v>Investments Govt Securities</v>
          </cell>
        </row>
      </sheetData>
      <sheetData sheetId="12416">
        <row r="34">
          <cell r="A34" t="str">
            <v>Investments Govt Securities</v>
          </cell>
        </row>
      </sheetData>
      <sheetData sheetId="12417">
        <row r="34">
          <cell r="A34" t="str">
            <v>Investments Govt Securities</v>
          </cell>
        </row>
      </sheetData>
      <sheetData sheetId="12418">
        <row r="34">
          <cell r="A34" t="str">
            <v>Investments Govt Securities</v>
          </cell>
        </row>
      </sheetData>
      <sheetData sheetId="12419">
        <row r="34">
          <cell r="A34" t="str">
            <v>Investments Govt Securities</v>
          </cell>
        </row>
      </sheetData>
      <sheetData sheetId="12420">
        <row r="34">
          <cell r="A34" t="str">
            <v>Investments Govt Securities</v>
          </cell>
        </row>
      </sheetData>
      <sheetData sheetId="12421">
        <row r="34">
          <cell r="A34" t="str">
            <v>Investments Govt Securities</v>
          </cell>
        </row>
      </sheetData>
      <sheetData sheetId="12422">
        <row r="34">
          <cell r="A34" t="str">
            <v>Investments Govt Securities</v>
          </cell>
        </row>
      </sheetData>
      <sheetData sheetId="12423">
        <row r="34">
          <cell r="A34" t="str">
            <v>Investments Govt Securities</v>
          </cell>
        </row>
      </sheetData>
      <sheetData sheetId="12424">
        <row r="34">
          <cell r="A34" t="str">
            <v>Investments Govt Securities</v>
          </cell>
        </row>
      </sheetData>
      <sheetData sheetId="12425">
        <row r="34">
          <cell r="A34" t="str">
            <v>Investments Govt Securities</v>
          </cell>
        </row>
      </sheetData>
      <sheetData sheetId="12426">
        <row r="34">
          <cell r="A34" t="str">
            <v>Investments Govt Securities</v>
          </cell>
        </row>
      </sheetData>
      <sheetData sheetId="12427">
        <row r="34">
          <cell r="A34" t="str">
            <v>Investments Govt Securities</v>
          </cell>
        </row>
      </sheetData>
      <sheetData sheetId="12428">
        <row r="34">
          <cell r="A34" t="str">
            <v>Investments Govt Securities</v>
          </cell>
        </row>
      </sheetData>
      <sheetData sheetId="12429">
        <row r="34">
          <cell r="A34" t="str">
            <v>Investments Govt Securities</v>
          </cell>
        </row>
      </sheetData>
      <sheetData sheetId="12430">
        <row r="34">
          <cell r="A34" t="str">
            <v>Investments Govt Securities</v>
          </cell>
        </row>
      </sheetData>
      <sheetData sheetId="12431">
        <row r="34">
          <cell r="A34" t="str">
            <v>Investments Govt Securities</v>
          </cell>
        </row>
      </sheetData>
      <sheetData sheetId="12432">
        <row r="34">
          <cell r="A34" t="str">
            <v>Investments Govt Securities</v>
          </cell>
        </row>
      </sheetData>
      <sheetData sheetId="12433">
        <row r="34">
          <cell r="A34" t="str">
            <v>Investments Govt Securities</v>
          </cell>
        </row>
      </sheetData>
      <sheetData sheetId="12434">
        <row r="34">
          <cell r="A34" t="str">
            <v>Investments Govt Securities</v>
          </cell>
        </row>
      </sheetData>
      <sheetData sheetId="12435">
        <row r="34">
          <cell r="A34" t="str">
            <v>Investments Govt Securities</v>
          </cell>
        </row>
      </sheetData>
      <sheetData sheetId="12436">
        <row r="34">
          <cell r="A34" t="str">
            <v>Investments Govt Securities</v>
          </cell>
        </row>
      </sheetData>
      <sheetData sheetId="12437">
        <row r="34">
          <cell r="A34" t="str">
            <v>Investments Govt Securities</v>
          </cell>
        </row>
      </sheetData>
      <sheetData sheetId="12438">
        <row r="34">
          <cell r="A34" t="str">
            <v>Investments Govt Securities</v>
          </cell>
        </row>
      </sheetData>
      <sheetData sheetId="12439">
        <row r="34">
          <cell r="A34" t="str">
            <v>Investments Govt Securities</v>
          </cell>
        </row>
      </sheetData>
      <sheetData sheetId="12440">
        <row r="34">
          <cell r="A34" t="str">
            <v>Investments Govt Securities</v>
          </cell>
        </row>
      </sheetData>
      <sheetData sheetId="12441">
        <row r="34">
          <cell r="A34" t="str">
            <v>Investments Govt Securities</v>
          </cell>
        </row>
      </sheetData>
      <sheetData sheetId="12442">
        <row r="34">
          <cell r="A34" t="str">
            <v>Investments Govt Securities</v>
          </cell>
        </row>
      </sheetData>
      <sheetData sheetId="12443">
        <row r="34">
          <cell r="A34" t="str">
            <v>Investments Govt Securities</v>
          </cell>
        </row>
      </sheetData>
      <sheetData sheetId="12444">
        <row r="34">
          <cell r="A34" t="str">
            <v>Investments Govt Securities</v>
          </cell>
        </row>
      </sheetData>
      <sheetData sheetId="12445">
        <row r="34">
          <cell r="A34" t="str">
            <v>Investments Govt Securities</v>
          </cell>
        </row>
      </sheetData>
      <sheetData sheetId="12446">
        <row r="34">
          <cell r="A34" t="str">
            <v>Investments Govt Securities</v>
          </cell>
        </row>
      </sheetData>
      <sheetData sheetId="12447">
        <row r="34">
          <cell r="A34" t="str">
            <v>Investments Govt Securities</v>
          </cell>
        </row>
      </sheetData>
      <sheetData sheetId="12448">
        <row r="34">
          <cell r="A34" t="str">
            <v>Investments Govt Securities</v>
          </cell>
        </row>
      </sheetData>
      <sheetData sheetId="12449">
        <row r="34">
          <cell r="A34" t="str">
            <v>Investments Govt Securities</v>
          </cell>
        </row>
      </sheetData>
      <sheetData sheetId="12450">
        <row r="34">
          <cell r="A34" t="str">
            <v>Investments Govt Securities</v>
          </cell>
        </row>
      </sheetData>
      <sheetData sheetId="12451">
        <row r="34">
          <cell r="A34" t="str">
            <v>Investments Govt Securities</v>
          </cell>
        </row>
      </sheetData>
      <sheetData sheetId="12452">
        <row r="34">
          <cell r="A34" t="str">
            <v>Investments Govt Securities</v>
          </cell>
        </row>
      </sheetData>
      <sheetData sheetId="12453">
        <row r="34">
          <cell r="A34" t="str">
            <v>Investments Govt Securities</v>
          </cell>
        </row>
      </sheetData>
      <sheetData sheetId="12454">
        <row r="34">
          <cell r="A34" t="str">
            <v>Investments Govt Securities</v>
          </cell>
        </row>
      </sheetData>
      <sheetData sheetId="12455">
        <row r="34">
          <cell r="A34" t="str">
            <v>Investments Govt Securities</v>
          </cell>
        </row>
      </sheetData>
      <sheetData sheetId="12456">
        <row r="34">
          <cell r="A34" t="str">
            <v>Investments Govt Securities</v>
          </cell>
        </row>
      </sheetData>
      <sheetData sheetId="12457">
        <row r="34">
          <cell r="A34" t="str">
            <v>Investments Govt Securities</v>
          </cell>
        </row>
      </sheetData>
      <sheetData sheetId="12458">
        <row r="34">
          <cell r="A34" t="str">
            <v>Investments Govt Securities</v>
          </cell>
        </row>
      </sheetData>
      <sheetData sheetId="12459">
        <row r="34">
          <cell r="A34" t="str">
            <v>Investments Govt Securities</v>
          </cell>
        </row>
      </sheetData>
      <sheetData sheetId="12460">
        <row r="34">
          <cell r="A34" t="str">
            <v>Investments Govt Securities</v>
          </cell>
        </row>
      </sheetData>
      <sheetData sheetId="12461">
        <row r="34">
          <cell r="A34" t="str">
            <v>Investments Govt Securities</v>
          </cell>
        </row>
      </sheetData>
      <sheetData sheetId="12462">
        <row r="34">
          <cell r="A34" t="str">
            <v>Investments Govt Securities</v>
          </cell>
        </row>
      </sheetData>
      <sheetData sheetId="12463">
        <row r="34">
          <cell r="A34" t="str">
            <v>Investments Govt Securities</v>
          </cell>
        </row>
      </sheetData>
      <sheetData sheetId="12464">
        <row r="34">
          <cell r="A34" t="str">
            <v>Investments Govt Securities</v>
          </cell>
        </row>
      </sheetData>
      <sheetData sheetId="12465">
        <row r="34">
          <cell r="A34" t="str">
            <v>Investments Govt Securities</v>
          </cell>
        </row>
      </sheetData>
      <sheetData sheetId="12466">
        <row r="34">
          <cell r="A34" t="str">
            <v>Investments Govt Securities</v>
          </cell>
        </row>
      </sheetData>
      <sheetData sheetId="12467">
        <row r="34">
          <cell r="A34" t="str">
            <v>Investments Govt Securities</v>
          </cell>
        </row>
      </sheetData>
      <sheetData sheetId="12468">
        <row r="34">
          <cell r="A34" t="str">
            <v>Investments Govt Securities</v>
          </cell>
        </row>
      </sheetData>
      <sheetData sheetId="12469">
        <row r="34">
          <cell r="A34" t="str">
            <v>Investments Govt Securities</v>
          </cell>
        </row>
      </sheetData>
      <sheetData sheetId="12470">
        <row r="34">
          <cell r="A34" t="str">
            <v>Investments Govt Securities</v>
          </cell>
        </row>
      </sheetData>
      <sheetData sheetId="12471">
        <row r="34">
          <cell r="A34" t="str">
            <v>Investments Govt Securities</v>
          </cell>
        </row>
      </sheetData>
      <sheetData sheetId="12472">
        <row r="34">
          <cell r="A34" t="str">
            <v>Investments Govt Securities</v>
          </cell>
        </row>
      </sheetData>
      <sheetData sheetId="12473">
        <row r="34">
          <cell r="A34" t="str">
            <v>Investments Govt Securities</v>
          </cell>
        </row>
      </sheetData>
      <sheetData sheetId="12474">
        <row r="34">
          <cell r="A34" t="str">
            <v>Investments Govt Securities</v>
          </cell>
        </row>
      </sheetData>
      <sheetData sheetId="12475">
        <row r="34">
          <cell r="A34" t="str">
            <v>Investments Govt Securities</v>
          </cell>
        </row>
      </sheetData>
      <sheetData sheetId="12476">
        <row r="34">
          <cell r="A34" t="str">
            <v>Investments Govt Securities</v>
          </cell>
        </row>
      </sheetData>
      <sheetData sheetId="12477">
        <row r="34">
          <cell r="A34" t="str">
            <v>Investments Govt Securities</v>
          </cell>
        </row>
      </sheetData>
      <sheetData sheetId="12478">
        <row r="34">
          <cell r="A34" t="str">
            <v>Investments Govt Securities</v>
          </cell>
        </row>
      </sheetData>
      <sheetData sheetId="12479">
        <row r="34">
          <cell r="A34" t="str">
            <v>Investments Govt Securities</v>
          </cell>
        </row>
      </sheetData>
      <sheetData sheetId="12480">
        <row r="34">
          <cell r="A34" t="str">
            <v>Investments Govt Securities</v>
          </cell>
        </row>
      </sheetData>
      <sheetData sheetId="12481">
        <row r="34">
          <cell r="A34" t="str">
            <v>Investments Govt Securities</v>
          </cell>
        </row>
      </sheetData>
      <sheetData sheetId="12482">
        <row r="34">
          <cell r="A34" t="str">
            <v>Investments Govt Securities</v>
          </cell>
        </row>
      </sheetData>
      <sheetData sheetId="12483">
        <row r="34">
          <cell r="A34" t="str">
            <v>Investments Govt Securities</v>
          </cell>
        </row>
      </sheetData>
      <sheetData sheetId="12484">
        <row r="34">
          <cell r="A34" t="str">
            <v>Investments Govt Securities</v>
          </cell>
        </row>
      </sheetData>
      <sheetData sheetId="12485">
        <row r="34">
          <cell r="A34" t="str">
            <v>Investments Govt Securities</v>
          </cell>
        </row>
      </sheetData>
      <sheetData sheetId="12486">
        <row r="34">
          <cell r="A34" t="str">
            <v>Investments Govt Securities</v>
          </cell>
        </row>
      </sheetData>
      <sheetData sheetId="12487">
        <row r="34">
          <cell r="A34" t="str">
            <v>Investments Govt Securities</v>
          </cell>
        </row>
      </sheetData>
      <sheetData sheetId="12488">
        <row r="34">
          <cell r="A34" t="str">
            <v>Investments Govt Securities</v>
          </cell>
        </row>
      </sheetData>
      <sheetData sheetId="12489">
        <row r="34">
          <cell r="A34" t="str">
            <v>Investments Govt Securities</v>
          </cell>
        </row>
      </sheetData>
      <sheetData sheetId="12490">
        <row r="34">
          <cell r="A34" t="str">
            <v>Investments Govt Securities</v>
          </cell>
        </row>
      </sheetData>
      <sheetData sheetId="12491">
        <row r="34">
          <cell r="A34" t="str">
            <v>Investments Govt Securities</v>
          </cell>
        </row>
      </sheetData>
      <sheetData sheetId="12492">
        <row r="34">
          <cell r="A34" t="str">
            <v>Investments Govt Securities</v>
          </cell>
        </row>
      </sheetData>
      <sheetData sheetId="12493">
        <row r="34">
          <cell r="A34" t="str">
            <v>Investments Govt Securities</v>
          </cell>
        </row>
      </sheetData>
      <sheetData sheetId="12494">
        <row r="34">
          <cell r="A34" t="str">
            <v>Investments Govt Securities</v>
          </cell>
        </row>
      </sheetData>
      <sheetData sheetId="12495">
        <row r="34">
          <cell r="A34" t="str">
            <v>Investments Govt Securities</v>
          </cell>
        </row>
      </sheetData>
      <sheetData sheetId="12496">
        <row r="34">
          <cell r="A34" t="str">
            <v>Investments Govt Securities</v>
          </cell>
        </row>
      </sheetData>
      <sheetData sheetId="12497">
        <row r="34">
          <cell r="A34" t="str">
            <v>Investments Govt Securities</v>
          </cell>
        </row>
      </sheetData>
      <sheetData sheetId="12498">
        <row r="34">
          <cell r="A34" t="str">
            <v>Investments Govt Securities</v>
          </cell>
        </row>
      </sheetData>
      <sheetData sheetId="12499">
        <row r="34">
          <cell r="A34" t="str">
            <v>Investments Govt Securities</v>
          </cell>
        </row>
      </sheetData>
      <sheetData sheetId="12500">
        <row r="34">
          <cell r="A34" t="str">
            <v>Investments Govt Securities</v>
          </cell>
        </row>
      </sheetData>
      <sheetData sheetId="12501">
        <row r="34">
          <cell r="A34" t="str">
            <v>Investments Govt Securities</v>
          </cell>
        </row>
      </sheetData>
      <sheetData sheetId="12502">
        <row r="34">
          <cell r="A34" t="str">
            <v>Investments Govt Securities</v>
          </cell>
        </row>
      </sheetData>
      <sheetData sheetId="12503">
        <row r="34">
          <cell r="A34" t="str">
            <v>Investments Govt Securities</v>
          </cell>
        </row>
      </sheetData>
      <sheetData sheetId="12504">
        <row r="34">
          <cell r="A34" t="str">
            <v>Investments Govt Securities</v>
          </cell>
        </row>
      </sheetData>
      <sheetData sheetId="12505">
        <row r="34">
          <cell r="A34" t="str">
            <v>Investments Govt Securities</v>
          </cell>
        </row>
      </sheetData>
      <sheetData sheetId="12506">
        <row r="34">
          <cell r="A34" t="str">
            <v>Investments Govt Securities</v>
          </cell>
        </row>
      </sheetData>
      <sheetData sheetId="12507">
        <row r="34">
          <cell r="A34" t="str">
            <v>Investments Govt Securities</v>
          </cell>
        </row>
      </sheetData>
      <sheetData sheetId="12508">
        <row r="34">
          <cell r="A34" t="str">
            <v>Investments Govt Securities</v>
          </cell>
        </row>
      </sheetData>
      <sheetData sheetId="12509">
        <row r="34">
          <cell r="A34" t="str">
            <v>Investments Govt Securities</v>
          </cell>
        </row>
      </sheetData>
      <sheetData sheetId="12510">
        <row r="34">
          <cell r="A34" t="str">
            <v>Investments Govt Securities</v>
          </cell>
        </row>
      </sheetData>
      <sheetData sheetId="12511">
        <row r="34">
          <cell r="A34" t="str">
            <v>Investments Govt Securities</v>
          </cell>
        </row>
      </sheetData>
      <sheetData sheetId="12512">
        <row r="34">
          <cell r="A34" t="str">
            <v>Investments Govt Securities</v>
          </cell>
        </row>
      </sheetData>
      <sheetData sheetId="12513">
        <row r="34">
          <cell r="A34" t="str">
            <v>Investments Govt Securities</v>
          </cell>
        </row>
      </sheetData>
      <sheetData sheetId="12514">
        <row r="34">
          <cell r="A34" t="str">
            <v>Investments Govt Securities</v>
          </cell>
        </row>
      </sheetData>
      <sheetData sheetId="12515">
        <row r="34">
          <cell r="A34" t="str">
            <v>Investments Govt Securities</v>
          </cell>
        </row>
      </sheetData>
      <sheetData sheetId="12516">
        <row r="34">
          <cell r="A34" t="str">
            <v>Investments Govt Securities</v>
          </cell>
        </row>
      </sheetData>
      <sheetData sheetId="12517">
        <row r="34">
          <cell r="A34" t="str">
            <v>Investments Govt Securities</v>
          </cell>
        </row>
      </sheetData>
      <sheetData sheetId="12518">
        <row r="34">
          <cell r="A34" t="str">
            <v>Investments Govt Securities</v>
          </cell>
        </row>
      </sheetData>
      <sheetData sheetId="12519">
        <row r="34">
          <cell r="A34" t="str">
            <v>Investments Govt Securities</v>
          </cell>
        </row>
      </sheetData>
      <sheetData sheetId="12520">
        <row r="34">
          <cell r="A34" t="str">
            <v>Investments Govt Securities</v>
          </cell>
        </row>
      </sheetData>
      <sheetData sheetId="12521">
        <row r="34">
          <cell r="A34" t="str">
            <v>Investments Govt Securities</v>
          </cell>
        </row>
      </sheetData>
      <sheetData sheetId="12522">
        <row r="34">
          <cell r="A34" t="str">
            <v>Investments Govt Securities</v>
          </cell>
        </row>
      </sheetData>
      <sheetData sheetId="12523">
        <row r="34">
          <cell r="A34" t="str">
            <v>Investments Govt Securities</v>
          </cell>
        </row>
      </sheetData>
      <sheetData sheetId="12524">
        <row r="34">
          <cell r="A34" t="str">
            <v>Investments Govt Securities</v>
          </cell>
        </row>
      </sheetData>
      <sheetData sheetId="12525">
        <row r="34">
          <cell r="A34" t="str">
            <v>Investments Govt Securities</v>
          </cell>
        </row>
      </sheetData>
      <sheetData sheetId="12526">
        <row r="34">
          <cell r="A34" t="str">
            <v>Investments Govt Securities</v>
          </cell>
        </row>
      </sheetData>
      <sheetData sheetId="12527">
        <row r="34">
          <cell r="A34" t="str">
            <v>Investments Govt Securities</v>
          </cell>
        </row>
      </sheetData>
      <sheetData sheetId="12528">
        <row r="34">
          <cell r="A34" t="str">
            <v>Investments Govt Securities</v>
          </cell>
        </row>
      </sheetData>
      <sheetData sheetId="12529">
        <row r="34">
          <cell r="A34" t="str">
            <v>Investments Govt Securities</v>
          </cell>
        </row>
      </sheetData>
      <sheetData sheetId="12530">
        <row r="34">
          <cell r="A34" t="str">
            <v>Investments Govt Securities</v>
          </cell>
        </row>
      </sheetData>
      <sheetData sheetId="12531">
        <row r="34">
          <cell r="A34" t="str">
            <v>Investments Govt Securities</v>
          </cell>
        </row>
      </sheetData>
      <sheetData sheetId="12532">
        <row r="34">
          <cell r="A34" t="str">
            <v>Investments Govt Securities</v>
          </cell>
        </row>
      </sheetData>
      <sheetData sheetId="12533">
        <row r="34">
          <cell r="A34" t="str">
            <v>Investments Govt Securities</v>
          </cell>
        </row>
      </sheetData>
      <sheetData sheetId="12534">
        <row r="34">
          <cell r="A34" t="str">
            <v>Investments Govt Securities</v>
          </cell>
        </row>
      </sheetData>
      <sheetData sheetId="12535">
        <row r="34">
          <cell r="A34" t="str">
            <v>Investments Govt Securities</v>
          </cell>
        </row>
      </sheetData>
      <sheetData sheetId="12536">
        <row r="34">
          <cell r="A34" t="str">
            <v>Investments Govt Securities</v>
          </cell>
        </row>
      </sheetData>
      <sheetData sheetId="12537">
        <row r="34">
          <cell r="A34" t="str">
            <v>Investments Govt Securities</v>
          </cell>
        </row>
      </sheetData>
      <sheetData sheetId="12538">
        <row r="34">
          <cell r="A34" t="str">
            <v>Investments Govt Securities</v>
          </cell>
        </row>
      </sheetData>
      <sheetData sheetId="12539">
        <row r="34">
          <cell r="A34" t="str">
            <v>Investments Govt Securities</v>
          </cell>
        </row>
      </sheetData>
      <sheetData sheetId="12540">
        <row r="34">
          <cell r="A34" t="str">
            <v>Investments Govt Securities</v>
          </cell>
        </row>
      </sheetData>
      <sheetData sheetId="12541">
        <row r="34">
          <cell r="A34" t="str">
            <v>Investments Govt Securities</v>
          </cell>
        </row>
      </sheetData>
      <sheetData sheetId="12542">
        <row r="34">
          <cell r="A34" t="str">
            <v>Investments Govt Securities</v>
          </cell>
        </row>
      </sheetData>
      <sheetData sheetId="12543">
        <row r="34">
          <cell r="A34" t="str">
            <v>Investments Govt Securities</v>
          </cell>
        </row>
      </sheetData>
      <sheetData sheetId="12544">
        <row r="34">
          <cell r="A34" t="str">
            <v>Investments Govt Securities</v>
          </cell>
        </row>
      </sheetData>
      <sheetData sheetId="12545">
        <row r="34">
          <cell r="A34" t="str">
            <v>Investments Govt Securities</v>
          </cell>
        </row>
      </sheetData>
      <sheetData sheetId="12546">
        <row r="34">
          <cell r="A34" t="str">
            <v>Investments Govt Securities</v>
          </cell>
        </row>
      </sheetData>
      <sheetData sheetId="12547">
        <row r="34">
          <cell r="A34" t="str">
            <v>Investments Govt Securities</v>
          </cell>
        </row>
      </sheetData>
      <sheetData sheetId="12548">
        <row r="34">
          <cell r="A34" t="str">
            <v>Investments Govt Securities</v>
          </cell>
        </row>
      </sheetData>
      <sheetData sheetId="12549">
        <row r="34">
          <cell r="A34" t="str">
            <v>Investments Govt Securities</v>
          </cell>
        </row>
      </sheetData>
      <sheetData sheetId="12550">
        <row r="34">
          <cell r="A34" t="str">
            <v>Investments Govt Securities</v>
          </cell>
        </row>
      </sheetData>
      <sheetData sheetId="12551">
        <row r="34">
          <cell r="A34" t="str">
            <v>Investments Govt Securities</v>
          </cell>
        </row>
      </sheetData>
      <sheetData sheetId="12552">
        <row r="34">
          <cell r="A34" t="str">
            <v>Investments Govt Securities</v>
          </cell>
        </row>
      </sheetData>
      <sheetData sheetId="12553">
        <row r="34">
          <cell r="A34" t="str">
            <v>Investments Govt Securities</v>
          </cell>
        </row>
      </sheetData>
      <sheetData sheetId="12554">
        <row r="34">
          <cell r="A34" t="str">
            <v>Investments Govt Securities</v>
          </cell>
        </row>
      </sheetData>
      <sheetData sheetId="12555">
        <row r="34">
          <cell r="A34" t="str">
            <v>Investments Govt Securities</v>
          </cell>
        </row>
      </sheetData>
      <sheetData sheetId="12556">
        <row r="34">
          <cell r="A34" t="str">
            <v>Investments Govt Securities</v>
          </cell>
        </row>
      </sheetData>
      <sheetData sheetId="12557">
        <row r="34">
          <cell r="A34" t="str">
            <v>Investments Govt Securities</v>
          </cell>
        </row>
      </sheetData>
      <sheetData sheetId="12558">
        <row r="34">
          <cell r="A34" t="str">
            <v>Investments Govt Securities</v>
          </cell>
        </row>
      </sheetData>
      <sheetData sheetId="12559">
        <row r="34">
          <cell r="A34" t="str">
            <v>Investments Govt Securities</v>
          </cell>
        </row>
      </sheetData>
      <sheetData sheetId="12560">
        <row r="34">
          <cell r="A34" t="str">
            <v>Investments Govt Securities</v>
          </cell>
        </row>
      </sheetData>
      <sheetData sheetId="12561">
        <row r="34">
          <cell r="A34" t="str">
            <v>Investments Govt Securities</v>
          </cell>
        </row>
      </sheetData>
      <sheetData sheetId="12562">
        <row r="34">
          <cell r="A34" t="str">
            <v>Investments Govt Securities</v>
          </cell>
        </row>
      </sheetData>
      <sheetData sheetId="12563">
        <row r="34">
          <cell r="A34" t="str">
            <v>Investments Govt Securities</v>
          </cell>
        </row>
      </sheetData>
      <sheetData sheetId="12564">
        <row r="34">
          <cell r="A34" t="str">
            <v>Investments Govt Securities</v>
          </cell>
        </row>
      </sheetData>
      <sheetData sheetId="12565">
        <row r="34">
          <cell r="A34" t="str">
            <v>Investments Govt Securities</v>
          </cell>
        </row>
      </sheetData>
      <sheetData sheetId="12566">
        <row r="34">
          <cell r="A34" t="str">
            <v>Investments Govt Securities</v>
          </cell>
        </row>
      </sheetData>
      <sheetData sheetId="12567">
        <row r="34">
          <cell r="A34" t="str">
            <v>Investments Govt Securities</v>
          </cell>
        </row>
      </sheetData>
      <sheetData sheetId="12568">
        <row r="34">
          <cell r="A34" t="str">
            <v>Investments Govt Securities</v>
          </cell>
        </row>
      </sheetData>
      <sheetData sheetId="12569">
        <row r="34">
          <cell r="A34" t="str">
            <v>Investments Govt Securities</v>
          </cell>
        </row>
      </sheetData>
      <sheetData sheetId="12570">
        <row r="34">
          <cell r="A34" t="str">
            <v>Investments Govt Securities</v>
          </cell>
        </row>
      </sheetData>
      <sheetData sheetId="12571">
        <row r="34">
          <cell r="A34" t="str">
            <v>Investments Govt Securities</v>
          </cell>
        </row>
      </sheetData>
      <sheetData sheetId="12572">
        <row r="34">
          <cell r="A34" t="str">
            <v>Investments Govt Securities</v>
          </cell>
        </row>
      </sheetData>
      <sheetData sheetId="12573">
        <row r="34">
          <cell r="A34" t="str">
            <v>Investments Govt Securities</v>
          </cell>
        </row>
      </sheetData>
      <sheetData sheetId="12574">
        <row r="34">
          <cell r="A34" t="str">
            <v>Investments Govt Securities</v>
          </cell>
        </row>
      </sheetData>
      <sheetData sheetId="12575">
        <row r="34">
          <cell r="A34" t="str">
            <v>Investments Govt Securities</v>
          </cell>
        </row>
      </sheetData>
      <sheetData sheetId="12576">
        <row r="34">
          <cell r="A34" t="str">
            <v>Investments Govt Securities</v>
          </cell>
        </row>
      </sheetData>
      <sheetData sheetId="12577">
        <row r="34">
          <cell r="A34" t="str">
            <v>Investments Govt Securities</v>
          </cell>
        </row>
      </sheetData>
      <sheetData sheetId="12578">
        <row r="34">
          <cell r="A34" t="str">
            <v>Investments Govt Securities</v>
          </cell>
        </row>
      </sheetData>
      <sheetData sheetId="12579">
        <row r="34">
          <cell r="A34" t="str">
            <v>Investments Govt Securities</v>
          </cell>
        </row>
      </sheetData>
      <sheetData sheetId="12580">
        <row r="34">
          <cell r="A34" t="str">
            <v>Investments Govt Securities</v>
          </cell>
        </row>
      </sheetData>
      <sheetData sheetId="12581">
        <row r="34">
          <cell r="A34" t="str">
            <v>Investments Govt Securities</v>
          </cell>
        </row>
      </sheetData>
      <sheetData sheetId="12582">
        <row r="34">
          <cell r="A34" t="str">
            <v>Investments Govt Securities</v>
          </cell>
        </row>
      </sheetData>
      <sheetData sheetId="12583">
        <row r="34">
          <cell r="A34" t="str">
            <v>Investments Govt Securities</v>
          </cell>
        </row>
      </sheetData>
      <sheetData sheetId="12584">
        <row r="34">
          <cell r="A34" t="str">
            <v>Investments Govt Securities</v>
          </cell>
        </row>
      </sheetData>
      <sheetData sheetId="12585">
        <row r="34">
          <cell r="A34" t="str">
            <v>Investments Govt Securities</v>
          </cell>
        </row>
      </sheetData>
      <sheetData sheetId="12586">
        <row r="34">
          <cell r="A34" t="str">
            <v>Investments Govt Securities</v>
          </cell>
        </row>
      </sheetData>
      <sheetData sheetId="12587">
        <row r="34">
          <cell r="A34" t="str">
            <v>Investments Govt Securities</v>
          </cell>
        </row>
      </sheetData>
      <sheetData sheetId="12588">
        <row r="34">
          <cell r="A34" t="str">
            <v>Investments Govt Securities</v>
          </cell>
        </row>
      </sheetData>
      <sheetData sheetId="12589">
        <row r="34">
          <cell r="A34" t="str">
            <v>Investments Govt Securities</v>
          </cell>
        </row>
      </sheetData>
      <sheetData sheetId="12590">
        <row r="34">
          <cell r="A34" t="str">
            <v>Investments Govt Securities</v>
          </cell>
        </row>
      </sheetData>
      <sheetData sheetId="12591">
        <row r="34">
          <cell r="A34" t="str">
            <v>Investments Govt Securities</v>
          </cell>
        </row>
      </sheetData>
      <sheetData sheetId="12592">
        <row r="34">
          <cell r="A34" t="str">
            <v>Investments Govt Securities</v>
          </cell>
        </row>
      </sheetData>
      <sheetData sheetId="12593">
        <row r="34">
          <cell r="A34" t="str">
            <v>Investments Govt Securities</v>
          </cell>
        </row>
      </sheetData>
      <sheetData sheetId="12594">
        <row r="34">
          <cell r="A34" t="str">
            <v>Investments Govt Securities</v>
          </cell>
        </row>
      </sheetData>
      <sheetData sheetId="12595">
        <row r="34">
          <cell r="A34" t="str">
            <v>Investments Govt Securities</v>
          </cell>
        </row>
      </sheetData>
      <sheetData sheetId="12596">
        <row r="34">
          <cell r="A34" t="str">
            <v>Investments Govt Securities</v>
          </cell>
        </row>
      </sheetData>
      <sheetData sheetId="12597">
        <row r="34">
          <cell r="A34" t="str">
            <v>Investments Govt Securities</v>
          </cell>
        </row>
      </sheetData>
      <sheetData sheetId="12598">
        <row r="34">
          <cell r="A34" t="str">
            <v>Investments Govt Securities</v>
          </cell>
        </row>
      </sheetData>
      <sheetData sheetId="12599">
        <row r="34">
          <cell r="A34" t="str">
            <v>Investments Govt Securities</v>
          </cell>
        </row>
      </sheetData>
      <sheetData sheetId="12600">
        <row r="34">
          <cell r="A34" t="str">
            <v>Investments Govt Securities</v>
          </cell>
        </row>
      </sheetData>
      <sheetData sheetId="12601">
        <row r="34">
          <cell r="A34" t="str">
            <v>Investments Govt Securities</v>
          </cell>
        </row>
      </sheetData>
      <sheetData sheetId="12602">
        <row r="34">
          <cell r="A34" t="str">
            <v>Investments Govt Securities</v>
          </cell>
        </row>
      </sheetData>
      <sheetData sheetId="12603">
        <row r="34">
          <cell r="A34" t="str">
            <v>Investments Govt Securities</v>
          </cell>
        </row>
      </sheetData>
      <sheetData sheetId="12604">
        <row r="34">
          <cell r="A34" t="str">
            <v>Investments Govt Securities</v>
          </cell>
        </row>
      </sheetData>
      <sheetData sheetId="12605">
        <row r="34">
          <cell r="A34" t="str">
            <v>Investments Govt Securities</v>
          </cell>
        </row>
      </sheetData>
      <sheetData sheetId="12606">
        <row r="34">
          <cell r="A34" t="str">
            <v>Investments Govt Securities</v>
          </cell>
        </row>
      </sheetData>
      <sheetData sheetId="12607">
        <row r="34">
          <cell r="A34" t="str">
            <v>Investments Govt Securities</v>
          </cell>
        </row>
      </sheetData>
      <sheetData sheetId="12608">
        <row r="34">
          <cell r="A34" t="str">
            <v>Investments Govt Securities</v>
          </cell>
        </row>
      </sheetData>
      <sheetData sheetId="12609">
        <row r="34">
          <cell r="A34" t="str">
            <v>Investments Govt Securities</v>
          </cell>
        </row>
      </sheetData>
      <sheetData sheetId="12610">
        <row r="34">
          <cell r="A34" t="str">
            <v>Investments Govt Securities</v>
          </cell>
        </row>
      </sheetData>
      <sheetData sheetId="12611">
        <row r="34">
          <cell r="A34" t="str">
            <v>Investments Govt Securities</v>
          </cell>
        </row>
      </sheetData>
      <sheetData sheetId="12612">
        <row r="34">
          <cell r="A34" t="str">
            <v>Investments Govt Securities</v>
          </cell>
        </row>
      </sheetData>
      <sheetData sheetId="12613">
        <row r="34">
          <cell r="A34" t="str">
            <v>Investments Govt Securities</v>
          </cell>
        </row>
      </sheetData>
      <sheetData sheetId="12614">
        <row r="34">
          <cell r="A34" t="str">
            <v>Investments Govt Securities</v>
          </cell>
        </row>
      </sheetData>
      <sheetData sheetId="12615">
        <row r="34">
          <cell r="A34" t="str">
            <v>Investments Govt Securities</v>
          </cell>
        </row>
      </sheetData>
      <sheetData sheetId="12616">
        <row r="34">
          <cell r="A34" t="str">
            <v>Investments Govt Securities</v>
          </cell>
        </row>
      </sheetData>
      <sheetData sheetId="12617">
        <row r="34">
          <cell r="A34" t="str">
            <v>Investments Govt Securities</v>
          </cell>
        </row>
      </sheetData>
      <sheetData sheetId="12618">
        <row r="34">
          <cell r="A34" t="str">
            <v>Investments Govt Securities</v>
          </cell>
        </row>
      </sheetData>
      <sheetData sheetId="12619">
        <row r="34">
          <cell r="A34" t="str">
            <v>Investments Govt Securities</v>
          </cell>
        </row>
      </sheetData>
      <sheetData sheetId="12620">
        <row r="34">
          <cell r="A34" t="str">
            <v>Investments Govt Securities</v>
          </cell>
        </row>
      </sheetData>
      <sheetData sheetId="12621">
        <row r="34">
          <cell r="A34" t="str">
            <v>Investments Govt Securities</v>
          </cell>
        </row>
      </sheetData>
      <sheetData sheetId="12622">
        <row r="34">
          <cell r="A34" t="str">
            <v>Investments Govt Securities</v>
          </cell>
        </row>
      </sheetData>
      <sheetData sheetId="12623">
        <row r="34">
          <cell r="A34" t="str">
            <v>Investments Govt Securities</v>
          </cell>
        </row>
      </sheetData>
      <sheetData sheetId="12624">
        <row r="34">
          <cell r="A34" t="str">
            <v>Investments Govt Securities</v>
          </cell>
        </row>
      </sheetData>
      <sheetData sheetId="12625">
        <row r="34">
          <cell r="A34" t="str">
            <v>Investments Govt Securities</v>
          </cell>
        </row>
      </sheetData>
      <sheetData sheetId="12626">
        <row r="34">
          <cell r="A34" t="str">
            <v>Investments Govt Securities</v>
          </cell>
        </row>
      </sheetData>
      <sheetData sheetId="12627">
        <row r="34">
          <cell r="A34" t="str">
            <v>Investments Govt Securities</v>
          </cell>
        </row>
      </sheetData>
      <sheetData sheetId="12628">
        <row r="34">
          <cell r="A34" t="str">
            <v>Investments Govt Securities</v>
          </cell>
        </row>
      </sheetData>
      <sheetData sheetId="12629">
        <row r="34">
          <cell r="A34" t="str">
            <v>Investments Govt Securities</v>
          </cell>
        </row>
      </sheetData>
      <sheetData sheetId="12630">
        <row r="34">
          <cell r="A34" t="str">
            <v>Investments Govt Securities</v>
          </cell>
        </row>
      </sheetData>
      <sheetData sheetId="12631">
        <row r="34">
          <cell r="A34" t="str">
            <v>Investments Govt Securities</v>
          </cell>
        </row>
      </sheetData>
      <sheetData sheetId="12632">
        <row r="34">
          <cell r="A34" t="str">
            <v>Investments Govt Securities</v>
          </cell>
        </row>
      </sheetData>
      <sheetData sheetId="12633">
        <row r="34">
          <cell r="A34" t="str">
            <v>Investments Govt Securities</v>
          </cell>
        </row>
      </sheetData>
      <sheetData sheetId="12634">
        <row r="34">
          <cell r="A34" t="str">
            <v>Investments Govt Securities</v>
          </cell>
        </row>
      </sheetData>
      <sheetData sheetId="12635">
        <row r="34">
          <cell r="A34" t="str">
            <v>Investments Govt Securities</v>
          </cell>
        </row>
      </sheetData>
      <sheetData sheetId="12636">
        <row r="34">
          <cell r="A34" t="str">
            <v>Investments Govt Securities</v>
          </cell>
        </row>
      </sheetData>
      <sheetData sheetId="12637">
        <row r="34">
          <cell r="A34" t="str">
            <v>Investments Govt Securities</v>
          </cell>
        </row>
      </sheetData>
      <sheetData sheetId="12638">
        <row r="34">
          <cell r="A34" t="str">
            <v>Investments Govt Securities</v>
          </cell>
        </row>
      </sheetData>
      <sheetData sheetId="12639">
        <row r="34">
          <cell r="A34" t="str">
            <v>Investments Govt Securities</v>
          </cell>
        </row>
      </sheetData>
      <sheetData sheetId="12640">
        <row r="34">
          <cell r="A34" t="str">
            <v>Investments Govt Securities</v>
          </cell>
        </row>
      </sheetData>
      <sheetData sheetId="12641">
        <row r="34">
          <cell r="A34" t="str">
            <v>Investments Govt Securities</v>
          </cell>
        </row>
      </sheetData>
      <sheetData sheetId="12642">
        <row r="34">
          <cell r="A34" t="str">
            <v>Investments Govt Securities</v>
          </cell>
        </row>
      </sheetData>
      <sheetData sheetId="12643">
        <row r="34">
          <cell r="A34" t="str">
            <v>Investments Govt Securities</v>
          </cell>
        </row>
      </sheetData>
      <sheetData sheetId="12644">
        <row r="34">
          <cell r="A34" t="str">
            <v>Investments Govt Securities</v>
          </cell>
        </row>
      </sheetData>
      <sheetData sheetId="12645">
        <row r="34">
          <cell r="A34" t="str">
            <v>Investments Govt Securities</v>
          </cell>
        </row>
      </sheetData>
      <sheetData sheetId="12646">
        <row r="34">
          <cell r="A34" t="str">
            <v>Investments Govt Securities</v>
          </cell>
        </row>
      </sheetData>
      <sheetData sheetId="12647">
        <row r="34">
          <cell r="A34" t="str">
            <v>Investments Govt Securities</v>
          </cell>
        </row>
      </sheetData>
      <sheetData sheetId="12648">
        <row r="34">
          <cell r="A34" t="str">
            <v>Investments Govt Securities</v>
          </cell>
        </row>
      </sheetData>
      <sheetData sheetId="12649">
        <row r="34">
          <cell r="A34" t="str">
            <v>Investments Govt Securities</v>
          </cell>
        </row>
      </sheetData>
      <sheetData sheetId="12650">
        <row r="34">
          <cell r="A34" t="str">
            <v>Investments Govt Securities</v>
          </cell>
        </row>
      </sheetData>
      <sheetData sheetId="12651">
        <row r="34">
          <cell r="A34" t="str">
            <v>Investments Govt Securities</v>
          </cell>
        </row>
      </sheetData>
      <sheetData sheetId="12652">
        <row r="34">
          <cell r="A34" t="str">
            <v>Investments Govt Securities</v>
          </cell>
        </row>
      </sheetData>
      <sheetData sheetId="12653">
        <row r="34">
          <cell r="A34" t="str">
            <v>Investments Govt Securities</v>
          </cell>
        </row>
      </sheetData>
      <sheetData sheetId="12654">
        <row r="34">
          <cell r="A34" t="str">
            <v>Investments Govt Securities</v>
          </cell>
        </row>
      </sheetData>
      <sheetData sheetId="12655">
        <row r="34">
          <cell r="A34" t="str">
            <v>Investments Govt Securities</v>
          </cell>
        </row>
      </sheetData>
      <sheetData sheetId="12656">
        <row r="34">
          <cell r="A34" t="str">
            <v>Investments Govt Securities</v>
          </cell>
        </row>
      </sheetData>
      <sheetData sheetId="12657">
        <row r="34">
          <cell r="A34" t="str">
            <v>Investments Govt Securities</v>
          </cell>
        </row>
      </sheetData>
      <sheetData sheetId="12658">
        <row r="34">
          <cell r="A34" t="str">
            <v>Investments Govt Securities</v>
          </cell>
        </row>
      </sheetData>
      <sheetData sheetId="12659">
        <row r="34">
          <cell r="A34" t="str">
            <v>Investments Govt Securities</v>
          </cell>
        </row>
      </sheetData>
      <sheetData sheetId="12660">
        <row r="34">
          <cell r="A34" t="str">
            <v>Investments Govt Securities</v>
          </cell>
        </row>
      </sheetData>
      <sheetData sheetId="12661">
        <row r="34">
          <cell r="A34" t="str">
            <v>Investments Govt Securities</v>
          </cell>
        </row>
      </sheetData>
      <sheetData sheetId="12662">
        <row r="34">
          <cell r="A34" t="str">
            <v>Investments Govt Securities</v>
          </cell>
        </row>
      </sheetData>
      <sheetData sheetId="12663">
        <row r="34">
          <cell r="A34" t="str">
            <v>Investments Govt Securities</v>
          </cell>
        </row>
      </sheetData>
      <sheetData sheetId="12664">
        <row r="34">
          <cell r="A34" t="str">
            <v>Investments Govt Securities</v>
          </cell>
        </row>
      </sheetData>
      <sheetData sheetId="12665">
        <row r="34">
          <cell r="A34" t="str">
            <v>Investments Govt Securities</v>
          </cell>
        </row>
      </sheetData>
      <sheetData sheetId="12666">
        <row r="34">
          <cell r="A34" t="str">
            <v>Investments Govt Securities</v>
          </cell>
        </row>
      </sheetData>
      <sheetData sheetId="12667">
        <row r="34">
          <cell r="A34" t="str">
            <v>Investments Govt Securities</v>
          </cell>
        </row>
      </sheetData>
      <sheetData sheetId="12668">
        <row r="34">
          <cell r="A34" t="str">
            <v>Investments Govt Securities</v>
          </cell>
        </row>
      </sheetData>
      <sheetData sheetId="12669">
        <row r="34">
          <cell r="A34" t="str">
            <v>Investments Govt Securities</v>
          </cell>
        </row>
      </sheetData>
      <sheetData sheetId="12670">
        <row r="34">
          <cell r="A34" t="str">
            <v>Investments Govt Securities</v>
          </cell>
        </row>
      </sheetData>
      <sheetData sheetId="12671">
        <row r="34">
          <cell r="A34" t="str">
            <v>Investments Govt Securities</v>
          </cell>
        </row>
      </sheetData>
      <sheetData sheetId="12672">
        <row r="34">
          <cell r="A34" t="str">
            <v>Investments Govt Securities</v>
          </cell>
        </row>
      </sheetData>
      <sheetData sheetId="12673">
        <row r="34">
          <cell r="A34" t="str">
            <v>Investments Govt Securities</v>
          </cell>
        </row>
      </sheetData>
      <sheetData sheetId="12674">
        <row r="34">
          <cell r="A34" t="str">
            <v>Investments Govt Securities</v>
          </cell>
        </row>
      </sheetData>
      <sheetData sheetId="12675">
        <row r="34">
          <cell r="A34" t="str">
            <v>Investments Govt Securities</v>
          </cell>
        </row>
      </sheetData>
      <sheetData sheetId="12676">
        <row r="34">
          <cell r="A34" t="str">
            <v>Investments Govt Securities</v>
          </cell>
        </row>
      </sheetData>
      <sheetData sheetId="12677">
        <row r="34">
          <cell r="A34" t="str">
            <v>Investments Govt Securities</v>
          </cell>
        </row>
      </sheetData>
      <sheetData sheetId="12678">
        <row r="34">
          <cell r="A34" t="str">
            <v>Investments Govt Securities</v>
          </cell>
        </row>
      </sheetData>
      <sheetData sheetId="12679">
        <row r="34">
          <cell r="A34" t="str">
            <v>Investments Govt Securities</v>
          </cell>
        </row>
      </sheetData>
      <sheetData sheetId="12680">
        <row r="34">
          <cell r="A34" t="str">
            <v>Investments Govt Securities</v>
          </cell>
        </row>
      </sheetData>
      <sheetData sheetId="12681">
        <row r="34">
          <cell r="A34" t="str">
            <v>Investments Govt Securities</v>
          </cell>
        </row>
      </sheetData>
      <sheetData sheetId="12682">
        <row r="34">
          <cell r="A34" t="str">
            <v>Investments Govt Securities</v>
          </cell>
        </row>
      </sheetData>
      <sheetData sheetId="12683">
        <row r="34">
          <cell r="A34" t="str">
            <v>Investments Govt Securities</v>
          </cell>
        </row>
      </sheetData>
      <sheetData sheetId="12684">
        <row r="34">
          <cell r="A34" t="str">
            <v>Investments Govt Securities</v>
          </cell>
        </row>
      </sheetData>
      <sheetData sheetId="12685">
        <row r="34">
          <cell r="A34" t="str">
            <v>Investments Govt Securities</v>
          </cell>
        </row>
      </sheetData>
      <sheetData sheetId="12686">
        <row r="34">
          <cell r="A34" t="str">
            <v>Investments Govt Securities</v>
          </cell>
        </row>
      </sheetData>
      <sheetData sheetId="12687">
        <row r="34">
          <cell r="A34" t="str">
            <v>Investments Govt Securities</v>
          </cell>
        </row>
      </sheetData>
      <sheetData sheetId="12688">
        <row r="34">
          <cell r="A34" t="str">
            <v>Investments Govt Securities</v>
          </cell>
        </row>
      </sheetData>
      <sheetData sheetId="12689">
        <row r="34">
          <cell r="A34" t="str">
            <v>Investments Govt Securities</v>
          </cell>
        </row>
      </sheetData>
      <sheetData sheetId="12690">
        <row r="34">
          <cell r="A34" t="str">
            <v>Investments Govt Securities</v>
          </cell>
        </row>
      </sheetData>
      <sheetData sheetId="12691">
        <row r="34">
          <cell r="A34" t="str">
            <v>Investments Govt Securities</v>
          </cell>
        </row>
      </sheetData>
      <sheetData sheetId="12692">
        <row r="34">
          <cell r="A34" t="str">
            <v>Investments Govt Securities</v>
          </cell>
        </row>
      </sheetData>
      <sheetData sheetId="12693">
        <row r="34">
          <cell r="A34" t="str">
            <v>Investments Govt Securities</v>
          </cell>
        </row>
      </sheetData>
      <sheetData sheetId="12694">
        <row r="34">
          <cell r="A34" t="str">
            <v>Investments Govt Securities</v>
          </cell>
        </row>
      </sheetData>
      <sheetData sheetId="12695">
        <row r="34">
          <cell r="A34" t="str">
            <v>Investments Govt Securities</v>
          </cell>
        </row>
      </sheetData>
      <sheetData sheetId="12696">
        <row r="34">
          <cell r="A34" t="str">
            <v>Investments Govt Securities</v>
          </cell>
        </row>
      </sheetData>
      <sheetData sheetId="12697">
        <row r="34">
          <cell r="A34" t="str">
            <v>Investments Govt Securities</v>
          </cell>
        </row>
      </sheetData>
      <sheetData sheetId="12698">
        <row r="34">
          <cell r="A34" t="str">
            <v>Investments Govt Securities</v>
          </cell>
        </row>
      </sheetData>
      <sheetData sheetId="12699">
        <row r="34">
          <cell r="A34" t="str">
            <v>Investments Govt Securities</v>
          </cell>
        </row>
      </sheetData>
      <sheetData sheetId="12700">
        <row r="34">
          <cell r="A34" t="str">
            <v>Investments Govt Securities</v>
          </cell>
        </row>
      </sheetData>
      <sheetData sheetId="12701">
        <row r="34">
          <cell r="A34" t="str">
            <v>Investments Govt Securities</v>
          </cell>
        </row>
      </sheetData>
      <sheetData sheetId="12702">
        <row r="34">
          <cell r="A34" t="str">
            <v>Investments Govt Securities</v>
          </cell>
        </row>
      </sheetData>
      <sheetData sheetId="12703">
        <row r="34">
          <cell r="A34" t="str">
            <v>Investments Govt Securities</v>
          </cell>
        </row>
      </sheetData>
      <sheetData sheetId="12704">
        <row r="34">
          <cell r="A34" t="str">
            <v>Investments Govt Securities</v>
          </cell>
        </row>
      </sheetData>
      <sheetData sheetId="12705">
        <row r="34">
          <cell r="A34" t="str">
            <v>Investments Govt Securities</v>
          </cell>
        </row>
      </sheetData>
      <sheetData sheetId="12706">
        <row r="34">
          <cell r="A34" t="str">
            <v>Investments Govt Securities</v>
          </cell>
        </row>
      </sheetData>
      <sheetData sheetId="12707">
        <row r="34">
          <cell r="A34" t="str">
            <v>Investments Govt Securities</v>
          </cell>
        </row>
      </sheetData>
      <sheetData sheetId="12708">
        <row r="34">
          <cell r="A34" t="str">
            <v>Investments Govt Securities</v>
          </cell>
        </row>
      </sheetData>
      <sheetData sheetId="12709">
        <row r="34">
          <cell r="A34" t="str">
            <v>Investments Govt Securities</v>
          </cell>
        </row>
      </sheetData>
      <sheetData sheetId="12710">
        <row r="34">
          <cell r="A34" t="str">
            <v>Investments Govt Securities</v>
          </cell>
        </row>
      </sheetData>
      <sheetData sheetId="12711">
        <row r="34">
          <cell r="A34" t="str">
            <v>Investments Govt Securities</v>
          </cell>
        </row>
      </sheetData>
      <sheetData sheetId="12712">
        <row r="34">
          <cell r="A34" t="str">
            <v>Investments Govt Securities</v>
          </cell>
        </row>
      </sheetData>
      <sheetData sheetId="12713">
        <row r="34">
          <cell r="A34" t="str">
            <v>Investments Govt Securities</v>
          </cell>
        </row>
      </sheetData>
      <sheetData sheetId="12714">
        <row r="34">
          <cell r="A34" t="str">
            <v>Investments Govt Securities</v>
          </cell>
        </row>
      </sheetData>
      <sheetData sheetId="12715">
        <row r="34">
          <cell r="A34" t="str">
            <v>Investments Govt Securities</v>
          </cell>
        </row>
      </sheetData>
      <sheetData sheetId="12716">
        <row r="34">
          <cell r="A34" t="str">
            <v>Investments Govt Securities</v>
          </cell>
        </row>
      </sheetData>
      <sheetData sheetId="12717">
        <row r="34">
          <cell r="A34" t="str">
            <v>Investments Govt Securities</v>
          </cell>
        </row>
      </sheetData>
      <sheetData sheetId="12718">
        <row r="34">
          <cell r="A34" t="str">
            <v>Investments Govt Securities</v>
          </cell>
        </row>
      </sheetData>
      <sheetData sheetId="12719">
        <row r="34">
          <cell r="A34" t="str">
            <v>Investments Govt Securities</v>
          </cell>
        </row>
      </sheetData>
      <sheetData sheetId="12720">
        <row r="34">
          <cell r="A34" t="str">
            <v>Investments Govt Securities</v>
          </cell>
        </row>
      </sheetData>
      <sheetData sheetId="12721">
        <row r="34">
          <cell r="A34" t="str">
            <v>Investments Govt Securities</v>
          </cell>
        </row>
      </sheetData>
      <sheetData sheetId="12722">
        <row r="34">
          <cell r="A34" t="str">
            <v>Investments Govt Securities</v>
          </cell>
        </row>
      </sheetData>
      <sheetData sheetId="12723">
        <row r="34">
          <cell r="A34" t="str">
            <v>Investments Govt Securities</v>
          </cell>
        </row>
      </sheetData>
      <sheetData sheetId="12724">
        <row r="34">
          <cell r="A34" t="str">
            <v>Investments Govt Securities</v>
          </cell>
        </row>
      </sheetData>
      <sheetData sheetId="12725">
        <row r="34">
          <cell r="A34" t="str">
            <v>Investments Govt Securities</v>
          </cell>
        </row>
      </sheetData>
      <sheetData sheetId="12726">
        <row r="34">
          <cell r="A34" t="str">
            <v>Investments Govt Securities</v>
          </cell>
        </row>
      </sheetData>
      <sheetData sheetId="12727">
        <row r="34">
          <cell r="A34" t="str">
            <v>Investments Govt Securities</v>
          </cell>
        </row>
      </sheetData>
      <sheetData sheetId="12728">
        <row r="34">
          <cell r="A34" t="str">
            <v>Investments Govt Securities</v>
          </cell>
        </row>
      </sheetData>
      <sheetData sheetId="12729">
        <row r="34">
          <cell r="A34" t="str">
            <v>Investments Govt Securities</v>
          </cell>
        </row>
      </sheetData>
      <sheetData sheetId="12730">
        <row r="34">
          <cell r="A34" t="str">
            <v>Investments Govt Securities</v>
          </cell>
        </row>
      </sheetData>
      <sheetData sheetId="12731">
        <row r="34">
          <cell r="A34" t="str">
            <v>Investments Govt Securities</v>
          </cell>
        </row>
      </sheetData>
      <sheetData sheetId="12732">
        <row r="34">
          <cell r="A34" t="str">
            <v>Investments Govt Securities</v>
          </cell>
        </row>
      </sheetData>
      <sheetData sheetId="12733">
        <row r="34">
          <cell r="A34" t="str">
            <v>Investments Govt Securities</v>
          </cell>
        </row>
      </sheetData>
      <sheetData sheetId="12734">
        <row r="34">
          <cell r="A34" t="str">
            <v>Investments Govt Securities</v>
          </cell>
        </row>
      </sheetData>
      <sheetData sheetId="12735">
        <row r="34">
          <cell r="A34" t="str">
            <v>Investments Govt Securities</v>
          </cell>
        </row>
      </sheetData>
      <sheetData sheetId="12736">
        <row r="34">
          <cell r="A34" t="str">
            <v>Investments Govt Securities</v>
          </cell>
        </row>
      </sheetData>
      <sheetData sheetId="12737">
        <row r="34">
          <cell r="A34" t="str">
            <v>Investments Govt Securities</v>
          </cell>
        </row>
      </sheetData>
      <sheetData sheetId="12738">
        <row r="34">
          <cell r="A34" t="str">
            <v>Investments Govt Securities</v>
          </cell>
        </row>
      </sheetData>
      <sheetData sheetId="12739">
        <row r="34">
          <cell r="A34" t="str">
            <v>Investments Govt Securities</v>
          </cell>
        </row>
      </sheetData>
      <sheetData sheetId="12740">
        <row r="34">
          <cell r="A34" t="str">
            <v>Investments Govt Securities</v>
          </cell>
        </row>
      </sheetData>
      <sheetData sheetId="12741">
        <row r="34">
          <cell r="A34" t="str">
            <v>Investments Govt Securities</v>
          </cell>
        </row>
      </sheetData>
      <sheetData sheetId="12742">
        <row r="34">
          <cell r="A34" t="str">
            <v>Investments Govt Securities</v>
          </cell>
        </row>
      </sheetData>
      <sheetData sheetId="12743">
        <row r="34">
          <cell r="A34" t="str">
            <v>Investments Govt Securities</v>
          </cell>
        </row>
      </sheetData>
      <sheetData sheetId="12744">
        <row r="34">
          <cell r="A34" t="str">
            <v>Investments Govt Securities</v>
          </cell>
        </row>
      </sheetData>
      <sheetData sheetId="12745">
        <row r="34">
          <cell r="A34" t="str">
            <v>Investments Govt Securities</v>
          </cell>
        </row>
      </sheetData>
      <sheetData sheetId="12746">
        <row r="34">
          <cell r="A34" t="str">
            <v>Investments Govt Securities</v>
          </cell>
        </row>
      </sheetData>
      <sheetData sheetId="12747">
        <row r="34">
          <cell r="A34" t="str">
            <v>Investments Govt Securities</v>
          </cell>
        </row>
      </sheetData>
      <sheetData sheetId="12748">
        <row r="34">
          <cell r="A34" t="str">
            <v>Investments Govt Securities</v>
          </cell>
        </row>
      </sheetData>
      <sheetData sheetId="12749">
        <row r="34">
          <cell r="A34" t="str">
            <v>Investments Govt Securities</v>
          </cell>
        </row>
      </sheetData>
      <sheetData sheetId="12750">
        <row r="34">
          <cell r="A34" t="str">
            <v>Investments Govt Securities</v>
          </cell>
        </row>
      </sheetData>
      <sheetData sheetId="12751">
        <row r="34">
          <cell r="A34" t="str">
            <v>Investments Govt Securities</v>
          </cell>
        </row>
      </sheetData>
      <sheetData sheetId="12752">
        <row r="34">
          <cell r="A34" t="str">
            <v>Investments Govt Securities</v>
          </cell>
        </row>
      </sheetData>
      <sheetData sheetId="12753">
        <row r="34">
          <cell r="A34" t="str">
            <v>Investments Govt Securities</v>
          </cell>
        </row>
      </sheetData>
      <sheetData sheetId="12754">
        <row r="34">
          <cell r="A34" t="str">
            <v>Investments Govt Securities</v>
          </cell>
        </row>
      </sheetData>
      <sheetData sheetId="12755">
        <row r="34">
          <cell r="A34" t="str">
            <v>Investments Govt Securities</v>
          </cell>
        </row>
      </sheetData>
      <sheetData sheetId="12756">
        <row r="34">
          <cell r="A34" t="str">
            <v>Investments Govt Securities</v>
          </cell>
        </row>
      </sheetData>
      <sheetData sheetId="12757">
        <row r="34">
          <cell r="A34" t="str">
            <v>Investments Govt Securities</v>
          </cell>
        </row>
      </sheetData>
      <sheetData sheetId="12758">
        <row r="34">
          <cell r="A34" t="str">
            <v>Investments Govt Securities</v>
          </cell>
        </row>
      </sheetData>
      <sheetData sheetId="12759">
        <row r="34">
          <cell r="A34" t="str">
            <v>Investments Govt Securities</v>
          </cell>
        </row>
      </sheetData>
      <sheetData sheetId="12760">
        <row r="34">
          <cell r="A34" t="str">
            <v>Investments Govt Securities</v>
          </cell>
        </row>
      </sheetData>
      <sheetData sheetId="12761">
        <row r="34">
          <cell r="A34" t="str">
            <v>Investments Govt Securities</v>
          </cell>
        </row>
      </sheetData>
      <sheetData sheetId="12762">
        <row r="34">
          <cell r="A34" t="str">
            <v>Investments Govt Securities</v>
          </cell>
        </row>
      </sheetData>
      <sheetData sheetId="12763">
        <row r="34">
          <cell r="A34" t="str">
            <v>Investments Govt Securities</v>
          </cell>
        </row>
      </sheetData>
      <sheetData sheetId="12764">
        <row r="34">
          <cell r="A34" t="str">
            <v>Investments Govt Securities</v>
          </cell>
        </row>
      </sheetData>
      <sheetData sheetId="12765">
        <row r="34">
          <cell r="A34" t="str">
            <v>Investments Govt Securities</v>
          </cell>
        </row>
      </sheetData>
      <sheetData sheetId="12766">
        <row r="34">
          <cell r="A34" t="str">
            <v>Investments Govt Securities</v>
          </cell>
        </row>
      </sheetData>
      <sheetData sheetId="12767">
        <row r="34">
          <cell r="A34" t="str">
            <v>Investments Govt Securities</v>
          </cell>
        </row>
      </sheetData>
      <sheetData sheetId="12768">
        <row r="34">
          <cell r="A34" t="str">
            <v>Investments Govt Securities</v>
          </cell>
        </row>
      </sheetData>
      <sheetData sheetId="12769">
        <row r="34">
          <cell r="A34" t="str">
            <v>Investments Govt Securities</v>
          </cell>
        </row>
      </sheetData>
      <sheetData sheetId="12770">
        <row r="34">
          <cell r="A34" t="str">
            <v>Investments Govt Securities</v>
          </cell>
        </row>
      </sheetData>
      <sheetData sheetId="12771">
        <row r="34">
          <cell r="A34" t="str">
            <v>Investments Govt Securities</v>
          </cell>
        </row>
      </sheetData>
      <sheetData sheetId="12772">
        <row r="34">
          <cell r="A34" t="str">
            <v>Investments Govt Securities</v>
          </cell>
        </row>
      </sheetData>
      <sheetData sheetId="12773">
        <row r="34">
          <cell r="A34" t="str">
            <v>Investments Govt Securities</v>
          </cell>
        </row>
      </sheetData>
      <sheetData sheetId="12774">
        <row r="34">
          <cell r="A34" t="str">
            <v>Investments Govt Securities</v>
          </cell>
        </row>
      </sheetData>
      <sheetData sheetId="12775">
        <row r="34">
          <cell r="A34" t="str">
            <v>Investments Govt Securities</v>
          </cell>
        </row>
      </sheetData>
      <sheetData sheetId="12776">
        <row r="34">
          <cell r="A34" t="str">
            <v>Investments Govt Securities</v>
          </cell>
        </row>
      </sheetData>
      <sheetData sheetId="12777">
        <row r="34">
          <cell r="A34" t="str">
            <v>Investments Govt Securities</v>
          </cell>
        </row>
      </sheetData>
      <sheetData sheetId="12778">
        <row r="34">
          <cell r="A34" t="str">
            <v>Investments Govt Securities</v>
          </cell>
        </row>
      </sheetData>
      <sheetData sheetId="12779">
        <row r="34">
          <cell r="A34" t="str">
            <v>Investments Govt Securities</v>
          </cell>
        </row>
      </sheetData>
      <sheetData sheetId="12780">
        <row r="34">
          <cell r="A34" t="str">
            <v>Investments Govt Securities</v>
          </cell>
        </row>
      </sheetData>
      <sheetData sheetId="12781">
        <row r="34">
          <cell r="A34" t="str">
            <v>Investments Govt Securities</v>
          </cell>
        </row>
      </sheetData>
      <sheetData sheetId="12782">
        <row r="34">
          <cell r="A34" t="str">
            <v>Investments Govt Securities</v>
          </cell>
        </row>
      </sheetData>
      <sheetData sheetId="12783">
        <row r="34">
          <cell r="A34" t="str">
            <v>Investments Govt Securities</v>
          </cell>
        </row>
      </sheetData>
      <sheetData sheetId="12784">
        <row r="34">
          <cell r="A34" t="str">
            <v>Investments Govt Securities</v>
          </cell>
        </row>
      </sheetData>
      <sheetData sheetId="12785">
        <row r="34">
          <cell r="A34" t="str">
            <v>Investments Govt Securities</v>
          </cell>
        </row>
      </sheetData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>
        <row r="34">
          <cell r="A34" t="str">
            <v>Investments Govt Securities</v>
          </cell>
        </row>
      </sheetData>
      <sheetData sheetId="12798">
        <row r="34">
          <cell r="A34" t="str">
            <v>Investments Govt Securities</v>
          </cell>
        </row>
      </sheetData>
      <sheetData sheetId="12799">
        <row r="34">
          <cell r="A34" t="str">
            <v>Investments Govt Securities</v>
          </cell>
        </row>
      </sheetData>
      <sheetData sheetId="12800">
        <row r="34">
          <cell r="A34" t="str">
            <v>Investments Govt Securities</v>
          </cell>
        </row>
      </sheetData>
      <sheetData sheetId="12801">
        <row r="34">
          <cell r="A34" t="str">
            <v>Investments Govt Securities</v>
          </cell>
        </row>
      </sheetData>
      <sheetData sheetId="12802">
        <row r="34">
          <cell r="A34" t="str">
            <v>Investments Govt Securities</v>
          </cell>
        </row>
      </sheetData>
      <sheetData sheetId="12803">
        <row r="34">
          <cell r="A34" t="str">
            <v>Investments Govt Securities</v>
          </cell>
        </row>
      </sheetData>
      <sheetData sheetId="12804">
        <row r="34">
          <cell r="A34" t="str">
            <v>Investments Govt Securities</v>
          </cell>
        </row>
      </sheetData>
      <sheetData sheetId="12805">
        <row r="34">
          <cell r="A34" t="str">
            <v>Investments Govt Securities</v>
          </cell>
        </row>
      </sheetData>
      <sheetData sheetId="12806">
        <row r="34">
          <cell r="A34" t="str">
            <v>Investments Govt Securities</v>
          </cell>
        </row>
      </sheetData>
      <sheetData sheetId="12807">
        <row r="34">
          <cell r="A34" t="str">
            <v>Investments Govt Securities</v>
          </cell>
        </row>
      </sheetData>
      <sheetData sheetId="12808"/>
      <sheetData sheetId="12809">
        <row r="34">
          <cell r="A34" t="str">
            <v>Investments Govt Securities</v>
          </cell>
        </row>
      </sheetData>
      <sheetData sheetId="12810">
        <row r="34">
          <cell r="A34" t="str">
            <v>Investments Govt Securities</v>
          </cell>
        </row>
      </sheetData>
      <sheetData sheetId="12811">
        <row r="34">
          <cell r="A34" t="str">
            <v>Investments Govt Securities</v>
          </cell>
        </row>
      </sheetData>
      <sheetData sheetId="12812">
        <row r="34">
          <cell r="A34" t="str">
            <v>Investments Govt Securities</v>
          </cell>
        </row>
      </sheetData>
      <sheetData sheetId="12813">
        <row r="34">
          <cell r="A34" t="str">
            <v>Investments Govt Securities</v>
          </cell>
        </row>
      </sheetData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>
        <row r="34">
          <cell r="A34" t="str">
            <v>Investments Govt Securities</v>
          </cell>
        </row>
      </sheetData>
      <sheetData sheetId="12888">
        <row r="34">
          <cell r="A34" t="str">
            <v>Investments Govt Securities</v>
          </cell>
        </row>
      </sheetData>
      <sheetData sheetId="12889">
        <row r="34">
          <cell r="A34" t="str">
            <v>Investments Govt Securities</v>
          </cell>
        </row>
      </sheetData>
      <sheetData sheetId="12890">
        <row r="34">
          <cell r="A34" t="str">
            <v>Investments Govt Securities</v>
          </cell>
        </row>
      </sheetData>
      <sheetData sheetId="12891">
        <row r="34">
          <cell r="A34" t="str">
            <v>Investments Govt Securities</v>
          </cell>
        </row>
      </sheetData>
      <sheetData sheetId="12892">
        <row r="34">
          <cell r="A34" t="str">
            <v>Investments Govt Securities</v>
          </cell>
        </row>
      </sheetData>
      <sheetData sheetId="12893">
        <row r="34">
          <cell r="A34" t="str">
            <v>Investments Govt Securities</v>
          </cell>
        </row>
      </sheetData>
      <sheetData sheetId="12894">
        <row r="34">
          <cell r="A34" t="str">
            <v>Investments Govt Securities</v>
          </cell>
        </row>
      </sheetData>
      <sheetData sheetId="12895">
        <row r="34">
          <cell r="A34" t="str">
            <v>Investments Govt Securities</v>
          </cell>
        </row>
      </sheetData>
      <sheetData sheetId="12896">
        <row r="34">
          <cell r="A34" t="str">
            <v>Investments Govt Securities</v>
          </cell>
        </row>
      </sheetData>
      <sheetData sheetId="12897">
        <row r="34">
          <cell r="A34" t="str">
            <v>Investments Govt Securities</v>
          </cell>
        </row>
      </sheetData>
      <sheetData sheetId="12898">
        <row r="34">
          <cell r="A34" t="str">
            <v>Investments Govt Securities</v>
          </cell>
        </row>
      </sheetData>
      <sheetData sheetId="12899">
        <row r="34">
          <cell r="A34" t="str">
            <v>Investments Govt Securities</v>
          </cell>
        </row>
      </sheetData>
      <sheetData sheetId="12900">
        <row r="34">
          <cell r="A34" t="str">
            <v>Investments Govt Securities</v>
          </cell>
        </row>
      </sheetData>
      <sheetData sheetId="12901">
        <row r="34">
          <cell r="A34" t="str">
            <v>Investments Govt Securities</v>
          </cell>
        </row>
      </sheetData>
      <sheetData sheetId="12902">
        <row r="34">
          <cell r="A34" t="str">
            <v>Investments Govt Securities</v>
          </cell>
        </row>
      </sheetData>
      <sheetData sheetId="12903">
        <row r="34">
          <cell r="A34" t="str">
            <v>Investments Govt Securities</v>
          </cell>
        </row>
      </sheetData>
      <sheetData sheetId="12904">
        <row r="34">
          <cell r="A34" t="str">
            <v>Investments Govt Securities</v>
          </cell>
        </row>
      </sheetData>
      <sheetData sheetId="12905">
        <row r="34">
          <cell r="A34" t="str">
            <v>Investments Govt Securities</v>
          </cell>
        </row>
      </sheetData>
      <sheetData sheetId="12906">
        <row r="34">
          <cell r="A34" t="str">
            <v>Investments Govt Securities</v>
          </cell>
        </row>
      </sheetData>
      <sheetData sheetId="12907">
        <row r="34">
          <cell r="A34" t="str">
            <v>Investments Govt Securities</v>
          </cell>
        </row>
      </sheetData>
      <sheetData sheetId="12908">
        <row r="34">
          <cell r="A34" t="str">
            <v>Investments Govt Securities</v>
          </cell>
        </row>
      </sheetData>
      <sheetData sheetId="12909">
        <row r="34">
          <cell r="A34" t="str">
            <v>Investments Govt Securities</v>
          </cell>
        </row>
      </sheetData>
      <sheetData sheetId="12910">
        <row r="34">
          <cell r="A34" t="str">
            <v>Investments Govt Securities</v>
          </cell>
        </row>
      </sheetData>
      <sheetData sheetId="12911">
        <row r="34">
          <cell r="A34" t="str">
            <v>Investments Govt Securities</v>
          </cell>
        </row>
      </sheetData>
      <sheetData sheetId="12912">
        <row r="34">
          <cell r="A34" t="str">
            <v>Investments Govt Securities</v>
          </cell>
        </row>
      </sheetData>
      <sheetData sheetId="12913">
        <row r="34">
          <cell r="A34" t="str">
            <v>Investments Govt Securities</v>
          </cell>
        </row>
      </sheetData>
      <sheetData sheetId="12914">
        <row r="34">
          <cell r="A34" t="str">
            <v>Investments Govt Securities</v>
          </cell>
        </row>
      </sheetData>
      <sheetData sheetId="12915">
        <row r="34">
          <cell r="A34" t="str">
            <v>Investments Govt Securities</v>
          </cell>
        </row>
      </sheetData>
      <sheetData sheetId="12916">
        <row r="34">
          <cell r="A34" t="str">
            <v>Investments Govt Securities</v>
          </cell>
        </row>
      </sheetData>
      <sheetData sheetId="12917">
        <row r="34">
          <cell r="A34" t="str">
            <v>Investments Govt Securities</v>
          </cell>
        </row>
      </sheetData>
      <sheetData sheetId="12918">
        <row r="34">
          <cell r="A34" t="str">
            <v>Investments Govt Securities</v>
          </cell>
        </row>
      </sheetData>
      <sheetData sheetId="12919">
        <row r="34">
          <cell r="A34" t="str">
            <v>Investments Govt Securities</v>
          </cell>
        </row>
      </sheetData>
      <sheetData sheetId="12920">
        <row r="34">
          <cell r="A34" t="str">
            <v>Investments Govt Securities</v>
          </cell>
        </row>
      </sheetData>
      <sheetData sheetId="12921">
        <row r="34">
          <cell r="A34" t="str">
            <v>Investments Govt Securities</v>
          </cell>
        </row>
      </sheetData>
      <sheetData sheetId="12922">
        <row r="34">
          <cell r="A34" t="str">
            <v>Investments Govt Securities</v>
          </cell>
        </row>
      </sheetData>
      <sheetData sheetId="12923">
        <row r="34">
          <cell r="A34" t="str">
            <v>Investments Govt Securities</v>
          </cell>
        </row>
      </sheetData>
      <sheetData sheetId="12924">
        <row r="34">
          <cell r="A34" t="str">
            <v>Investments Govt Securities</v>
          </cell>
        </row>
      </sheetData>
      <sheetData sheetId="12925">
        <row r="34">
          <cell r="A34" t="str">
            <v>Investments Govt Securities</v>
          </cell>
        </row>
      </sheetData>
      <sheetData sheetId="12926">
        <row r="34">
          <cell r="A34" t="str">
            <v>Investments Govt Securities</v>
          </cell>
        </row>
      </sheetData>
      <sheetData sheetId="12927">
        <row r="34">
          <cell r="A34" t="str">
            <v>Investments Govt Securities</v>
          </cell>
        </row>
      </sheetData>
      <sheetData sheetId="12928">
        <row r="34">
          <cell r="A34" t="str">
            <v>Investments Govt Securities</v>
          </cell>
        </row>
      </sheetData>
      <sheetData sheetId="12929">
        <row r="34">
          <cell r="A34" t="str">
            <v>Investments Govt Securities</v>
          </cell>
        </row>
      </sheetData>
      <sheetData sheetId="12930">
        <row r="34">
          <cell r="A34" t="str">
            <v>Investments Govt Securities</v>
          </cell>
        </row>
      </sheetData>
      <sheetData sheetId="12931">
        <row r="34">
          <cell r="A34" t="str">
            <v>Investments Govt Securities</v>
          </cell>
        </row>
      </sheetData>
      <sheetData sheetId="12932">
        <row r="34">
          <cell r="A34" t="str">
            <v>Investments Govt Securities</v>
          </cell>
        </row>
      </sheetData>
      <sheetData sheetId="12933">
        <row r="34">
          <cell r="A34" t="str">
            <v>Investments Govt Securities</v>
          </cell>
        </row>
      </sheetData>
      <sheetData sheetId="12934">
        <row r="34">
          <cell r="A34" t="str">
            <v>Investments Govt Securities</v>
          </cell>
        </row>
      </sheetData>
      <sheetData sheetId="12935">
        <row r="34">
          <cell r="A34" t="str">
            <v>Investments Govt Securities</v>
          </cell>
        </row>
      </sheetData>
      <sheetData sheetId="12936">
        <row r="34">
          <cell r="A34" t="str">
            <v>Investments Govt Securities</v>
          </cell>
        </row>
      </sheetData>
      <sheetData sheetId="12937">
        <row r="34">
          <cell r="A34" t="str">
            <v>Investments Govt Securities</v>
          </cell>
        </row>
      </sheetData>
      <sheetData sheetId="12938">
        <row r="34">
          <cell r="A34" t="str">
            <v>Investments Govt Securities</v>
          </cell>
        </row>
      </sheetData>
      <sheetData sheetId="12939">
        <row r="34">
          <cell r="A34" t="str">
            <v>Investments Govt Securities</v>
          </cell>
        </row>
      </sheetData>
      <sheetData sheetId="12940">
        <row r="34">
          <cell r="A34" t="str">
            <v>Investments Govt Securities</v>
          </cell>
        </row>
      </sheetData>
      <sheetData sheetId="12941">
        <row r="34">
          <cell r="A34" t="str">
            <v>Investments Govt Securities</v>
          </cell>
        </row>
      </sheetData>
      <sheetData sheetId="12942">
        <row r="34">
          <cell r="A34" t="str">
            <v>Investments Govt Securities</v>
          </cell>
        </row>
      </sheetData>
      <sheetData sheetId="12943">
        <row r="34">
          <cell r="A34" t="str">
            <v>Investments Govt Securities</v>
          </cell>
        </row>
      </sheetData>
      <sheetData sheetId="12944">
        <row r="34">
          <cell r="A34" t="str">
            <v>Investments Govt Securities</v>
          </cell>
        </row>
      </sheetData>
      <sheetData sheetId="12945">
        <row r="34">
          <cell r="A34" t="str">
            <v>Investments Govt Securities</v>
          </cell>
        </row>
      </sheetData>
      <sheetData sheetId="12946">
        <row r="34">
          <cell r="A34" t="str">
            <v>Investments Govt Securities</v>
          </cell>
        </row>
      </sheetData>
      <sheetData sheetId="12947">
        <row r="34">
          <cell r="A34" t="str">
            <v>Investments Govt Securities</v>
          </cell>
        </row>
      </sheetData>
      <sheetData sheetId="12948">
        <row r="34">
          <cell r="A34" t="str">
            <v>Investments Govt Securities</v>
          </cell>
        </row>
      </sheetData>
      <sheetData sheetId="12949">
        <row r="34">
          <cell r="A34" t="str">
            <v>Investments Govt Securities</v>
          </cell>
        </row>
      </sheetData>
      <sheetData sheetId="12950">
        <row r="34">
          <cell r="A34" t="str">
            <v>Investments Govt Securities</v>
          </cell>
        </row>
      </sheetData>
      <sheetData sheetId="12951">
        <row r="34">
          <cell r="A34" t="str">
            <v>Investments Govt Securities</v>
          </cell>
        </row>
      </sheetData>
      <sheetData sheetId="12952">
        <row r="34">
          <cell r="A34" t="str">
            <v>Investments Govt Securities</v>
          </cell>
        </row>
      </sheetData>
      <sheetData sheetId="12953">
        <row r="34">
          <cell r="A34" t="str">
            <v>Investments Govt Securities</v>
          </cell>
        </row>
      </sheetData>
      <sheetData sheetId="12954">
        <row r="34">
          <cell r="A34" t="str">
            <v>Investments Govt Securities</v>
          </cell>
        </row>
      </sheetData>
      <sheetData sheetId="12955">
        <row r="34">
          <cell r="A34" t="str">
            <v>Investments Govt Securities</v>
          </cell>
        </row>
      </sheetData>
      <sheetData sheetId="12956">
        <row r="34">
          <cell r="A34" t="str">
            <v>Investments Govt Securities</v>
          </cell>
        </row>
      </sheetData>
      <sheetData sheetId="12957">
        <row r="34">
          <cell r="A34" t="str">
            <v>Investments Govt Securities</v>
          </cell>
        </row>
      </sheetData>
      <sheetData sheetId="12958">
        <row r="34">
          <cell r="A34" t="str">
            <v>Investments Govt Securities</v>
          </cell>
        </row>
      </sheetData>
      <sheetData sheetId="12959">
        <row r="34">
          <cell r="A34" t="str">
            <v>Investments Govt Securities</v>
          </cell>
        </row>
      </sheetData>
      <sheetData sheetId="12960">
        <row r="34">
          <cell r="A34" t="str">
            <v>Investments Govt Securities</v>
          </cell>
        </row>
      </sheetData>
      <sheetData sheetId="12961">
        <row r="34">
          <cell r="A34" t="str">
            <v>Investments Govt Securities</v>
          </cell>
        </row>
      </sheetData>
      <sheetData sheetId="12962">
        <row r="34">
          <cell r="A34" t="str">
            <v>Investments Govt Securities</v>
          </cell>
        </row>
      </sheetData>
      <sheetData sheetId="12963">
        <row r="34">
          <cell r="A34" t="str">
            <v>Investments Govt Securities</v>
          </cell>
        </row>
      </sheetData>
      <sheetData sheetId="12964">
        <row r="34">
          <cell r="A34" t="str">
            <v>Investments Govt Securities</v>
          </cell>
        </row>
      </sheetData>
      <sheetData sheetId="12965">
        <row r="34">
          <cell r="A34" t="str">
            <v>Investments Govt Securities</v>
          </cell>
        </row>
      </sheetData>
      <sheetData sheetId="12966">
        <row r="34">
          <cell r="A34" t="str">
            <v>Investments Govt Securities</v>
          </cell>
        </row>
      </sheetData>
      <sheetData sheetId="12967">
        <row r="34">
          <cell r="A34" t="str">
            <v>Investments Govt Securities</v>
          </cell>
        </row>
      </sheetData>
      <sheetData sheetId="12968">
        <row r="34">
          <cell r="A34" t="str">
            <v>Investments Govt Securities</v>
          </cell>
        </row>
      </sheetData>
      <sheetData sheetId="12969">
        <row r="34">
          <cell r="A34" t="str">
            <v>Investments Govt Securities</v>
          </cell>
        </row>
      </sheetData>
      <sheetData sheetId="12970">
        <row r="34">
          <cell r="A34" t="str">
            <v>Investments Govt Securities</v>
          </cell>
        </row>
      </sheetData>
      <sheetData sheetId="12971">
        <row r="34">
          <cell r="A34" t="str">
            <v>Investments Govt Securities</v>
          </cell>
        </row>
      </sheetData>
      <sheetData sheetId="12972">
        <row r="34">
          <cell r="A34" t="str">
            <v>Investments Govt Securities</v>
          </cell>
        </row>
      </sheetData>
      <sheetData sheetId="12973">
        <row r="34">
          <cell r="A34" t="str">
            <v>Investments Govt Securities</v>
          </cell>
        </row>
      </sheetData>
      <sheetData sheetId="12974">
        <row r="34">
          <cell r="A34" t="str">
            <v>Investments Govt Securities</v>
          </cell>
        </row>
      </sheetData>
      <sheetData sheetId="12975">
        <row r="34">
          <cell r="A34" t="str">
            <v>Investments Govt Securities</v>
          </cell>
        </row>
      </sheetData>
      <sheetData sheetId="12976">
        <row r="34">
          <cell r="A34" t="str">
            <v>Investments Govt Securities</v>
          </cell>
        </row>
      </sheetData>
      <sheetData sheetId="12977">
        <row r="34">
          <cell r="A34" t="str">
            <v>Investments Govt Securities</v>
          </cell>
        </row>
      </sheetData>
      <sheetData sheetId="12978">
        <row r="34">
          <cell r="A34" t="str">
            <v>Investments Govt Securities</v>
          </cell>
        </row>
      </sheetData>
      <sheetData sheetId="12979">
        <row r="34">
          <cell r="A34" t="str">
            <v>Investments Govt Securities</v>
          </cell>
        </row>
      </sheetData>
      <sheetData sheetId="12980">
        <row r="34">
          <cell r="A34" t="str">
            <v>Investments Govt Securities</v>
          </cell>
        </row>
      </sheetData>
      <sheetData sheetId="12981">
        <row r="34">
          <cell r="A34" t="str">
            <v>Investments Govt Securities</v>
          </cell>
        </row>
      </sheetData>
      <sheetData sheetId="12982">
        <row r="34">
          <cell r="A34" t="str">
            <v>Investments Govt Securities</v>
          </cell>
        </row>
      </sheetData>
      <sheetData sheetId="12983">
        <row r="34">
          <cell r="A34" t="str">
            <v>Investments Govt Securities</v>
          </cell>
        </row>
      </sheetData>
      <sheetData sheetId="12984">
        <row r="34">
          <cell r="A34" t="str">
            <v>Investments Govt Securities</v>
          </cell>
        </row>
      </sheetData>
      <sheetData sheetId="12985">
        <row r="34">
          <cell r="A34" t="str">
            <v>Investments Govt Securities</v>
          </cell>
        </row>
      </sheetData>
      <sheetData sheetId="12986">
        <row r="34">
          <cell r="A34" t="str">
            <v>Investments Govt Securities</v>
          </cell>
        </row>
      </sheetData>
      <sheetData sheetId="12987">
        <row r="34">
          <cell r="A34" t="str">
            <v>Investments Govt Securities</v>
          </cell>
        </row>
      </sheetData>
      <sheetData sheetId="12988">
        <row r="34">
          <cell r="A34" t="str">
            <v>Investments Govt Securities</v>
          </cell>
        </row>
      </sheetData>
      <sheetData sheetId="12989">
        <row r="34">
          <cell r="A34" t="str">
            <v>Investments Govt Securities</v>
          </cell>
        </row>
      </sheetData>
      <sheetData sheetId="12990">
        <row r="34">
          <cell r="A34" t="str">
            <v>Investments Govt Securities</v>
          </cell>
        </row>
      </sheetData>
      <sheetData sheetId="12991">
        <row r="34">
          <cell r="A34" t="str">
            <v>Investments Govt Securities</v>
          </cell>
        </row>
      </sheetData>
      <sheetData sheetId="12992">
        <row r="34">
          <cell r="A34" t="str">
            <v>Investments Govt Securities</v>
          </cell>
        </row>
      </sheetData>
      <sheetData sheetId="12993">
        <row r="34">
          <cell r="A34" t="str">
            <v>Investments Govt Securities</v>
          </cell>
        </row>
      </sheetData>
      <sheetData sheetId="12994">
        <row r="34">
          <cell r="A34" t="str">
            <v>Investments Govt Securities</v>
          </cell>
        </row>
      </sheetData>
      <sheetData sheetId="12995">
        <row r="34">
          <cell r="A34" t="str">
            <v>Investments Govt Securities</v>
          </cell>
        </row>
      </sheetData>
      <sheetData sheetId="12996">
        <row r="34">
          <cell r="A34" t="str">
            <v>Investments Govt Securities</v>
          </cell>
        </row>
      </sheetData>
      <sheetData sheetId="12997">
        <row r="34">
          <cell r="A34" t="str">
            <v>Investments Govt Securities</v>
          </cell>
        </row>
      </sheetData>
      <sheetData sheetId="12998">
        <row r="34">
          <cell r="A34" t="str">
            <v>Investments Govt Securities</v>
          </cell>
        </row>
      </sheetData>
      <sheetData sheetId="12999">
        <row r="34">
          <cell r="A34" t="str">
            <v>Investments Govt Securities</v>
          </cell>
        </row>
      </sheetData>
      <sheetData sheetId="13000">
        <row r="34">
          <cell r="A34" t="str">
            <v>Investments Govt Securities</v>
          </cell>
        </row>
      </sheetData>
      <sheetData sheetId="13001">
        <row r="34">
          <cell r="A34" t="str">
            <v>Investments Govt Securities</v>
          </cell>
        </row>
      </sheetData>
      <sheetData sheetId="13002">
        <row r="34">
          <cell r="A34" t="str">
            <v>Investments Govt Securities</v>
          </cell>
        </row>
      </sheetData>
      <sheetData sheetId="13003">
        <row r="34">
          <cell r="A34" t="str">
            <v>Investments Govt Securities</v>
          </cell>
        </row>
      </sheetData>
      <sheetData sheetId="13004">
        <row r="34">
          <cell r="A34" t="str">
            <v>Investments Govt Securities</v>
          </cell>
        </row>
      </sheetData>
      <sheetData sheetId="13005">
        <row r="34">
          <cell r="A34" t="str">
            <v>Investments Govt Securities</v>
          </cell>
        </row>
      </sheetData>
      <sheetData sheetId="13006">
        <row r="34">
          <cell r="A34" t="str">
            <v>Investments Govt Securities</v>
          </cell>
        </row>
      </sheetData>
      <sheetData sheetId="13007">
        <row r="34">
          <cell r="A34" t="str">
            <v>Investments Govt Securities</v>
          </cell>
        </row>
      </sheetData>
      <sheetData sheetId="13008">
        <row r="34">
          <cell r="A34" t="str">
            <v>Investments Govt Securities</v>
          </cell>
        </row>
      </sheetData>
      <sheetData sheetId="13009">
        <row r="34">
          <cell r="A34" t="str">
            <v>Investments Govt Securities</v>
          </cell>
        </row>
      </sheetData>
      <sheetData sheetId="13010">
        <row r="34">
          <cell r="A34" t="str">
            <v>Investments Govt Securities</v>
          </cell>
        </row>
      </sheetData>
      <sheetData sheetId="13011">
        <row r="34">
          <cell r="A34" t="str">
            <v>Investments Govt Securities</v>
          </cell>
        </row>
      </sheetData>
      <sheetData sheetId="13012">
        <row r="34">
          <cell r="A34" t="str">
            <v>Investments Govt Securities</v>
          </cell>
        </row>
      </sheetData>
      <sheetData sheetId="13013">
        <row r="34">
          <cell r="A34" t="str">
            <v>Investments Govt Securities</v>
          </cell>
        </row>
      </sheetData>
      <sheetData sheetId="13014">
        <row r="34">
          <cell r="A34" t="str">
            <v>Investments Govt Securities</v>
          </cell>
        </row>
      </sheetData>
      <sheetData sheetId="13015">
        <row r="34">
          <cell r="A34" t="str">
            <v>Investments Govt Securities</v>
          </cell>
        </row>
      </sheetData>
      <sheetData sheetId="13016">
        <row r="34">
          <cell r="A34" t="str">
            <v>Investments Govt Securities</v>
          </cell>
        </row>
      </sheetData>
      <sheetData sheetId="13017">
        <row r="34">
          <cell r="A34" t="str">
            <v>Investments Govt Securities</v>
          </cell>
        </row>
      </sheetData>
      <sheetData sheetId="13018">
        <row r="34">
          <cell r="A34" t="str">
            <v>Investments Govt Securities</v>
          </cell>
        </row>
      </sheetData>
      <sheetData sheetId="13019">
        <row r="34">
          <cell r="A34" t="str">
            <v>Investments Govt Securities</v>
          </cell>
        </row>
      </sheetData>
      <sheetData sheetId="13020">
        <row r="34">
          <cell r="A34" t="str">
            <v>Investments Govt Securities</v>
          </cell>
        </row>
      </sheetData>
      <sheetData sheetId="13021">
        <row r="34">
          <cell r="A34" t="str">
            <v>Investments Govt Securities</v>
          </cell>
        </row>
      </sheetData>
      <sheetData sheetId="13022">
        <row r="34">
          <cell r="A34" t="str">
            <v>Investments Govt Securities</v>
          </cell>
        </row>
      </sheetData>
      <sheetData sheetId="13023">
        <row r="34">
          <cell r="A34" t="str">
            <v>Investments Govt Securities</v>
          </cell>
        </row>
      </sheetData>
      <sheetData sheetId="13024">
        <row r="34">
          <cell r="A34" t="str">
            <v>Investments Govt Securities</v>
          </cell>
        </row>
      </sheetData>
      <sheetData sheetId="13025">
        <row r="34">
          <cell r="A34" t="str">
            <v>Investments Govt Securities</v>
          </cell>
        </row>
      </sheetData>
      <sheetData sheetId="13026">
        <row r="34">
          <cell r="A34" t="str">
            <v>Investments Govt Securities</v>
          </cell>
        </row>
      </sheetData>
      <sheetData sheetId="13027">
        <row r="34">
          <cell r="A34" t="str">
            <v>Investments Govt Securities</v>
          </cell>
        </row>
      </sheetData>
      <sheetData sheetId="13028">
        <row r="34">
          <cell r="A34" t="str">
            <v>Investments Govt Securities</v>
          </cell>
        </row>
      </sheetData>
      <sheetData sheetId="13029">
        <row r="34">
          <cell r="A34" t="str">
            <v>Investments Govt Securities</v>
          </cell>
        </row>
      </sheetData>
      <sheetData sheetId="13030">
        <row r="34">
          <cell r="A34" t="str">
            <v>Investments Govt Securities</v>
          </cell>
        </row>
      </sheetData>
      <sheetData sheetId="13031">
        <row r="34">
          <cell r="A34" t="str">
            <v>Investments Govt Securities</v>
          </cell>
        </row>
      </sheetData>
      <sheetData sheetId="13032">
        <row r="34">
          <cell r="A34" t="str">
            <v>Investments Govt Securities</v>
          </cell>
        </row>
      </sheetData>
      <sheetData sheetId="13033">
        <row r="34">
          <cell r="A34" t="str">
            <v>Investments Govt Securities</v>
          </cell>
        </row>
      </sheetData>
      <sheetData sheetId="13034">
        <row r="34">
          <cell r="A34" t="str">
            <v>Investments Govt Securities</v>
          </cell>
        </row>
      </sheetData>
      <sheetData sheetId="13035">
        <row r="34">
          <cell r="A34" t="str">
            <v>Investments Govt Securities</v>
          </cell>
        </row>
      </sheetData>
      <sheetData sheetId="13036">
        <row r="34">
          <cell r="A34" t="str">
            <v>Investments Govt Securities</v>
          </cell>
        </row>
      </sheetData>
      <sheetData sheetId="13037">
        <row r="34">
          <cell r="A34" t="str">
            <v>Investments Govt Securities</v>
          </cell>
        </row>
      </sheetData>
      <sheetData sheetId="13038">
        <row r="34">
          <cell r="A34" t="str">
            <v>Investments Govt Securities</v>
          </cell>
        </row>
      </sheetData>
      <sheetData sheetId="13039">
        <row r="34">
          <cell r="A34" t="str">
            <v>Investments Govt Securities</v>
          </cell>
        </row>
      </sheetData>
      <sheetData sheetId="13040">
        <row r="34">
          <cell r="A34" t="str">
            <v>Investments Govt Securities</v>
          </cell>
        </row>
      </sheetData>
      <sheetData sheetId="13041">
        <row r="34">
          <cell r="A34" t="str">
            <v>Investments Govt Securities</v>
          </cell>
        </row>
      </sheetData>
      <sheetData sheetId="13042">
        <row r="34">
          <cell r="A34" t="str">
            <v>Investments Govt Securities</v>
          </cell>
        </row>
      </sheetData>
      <sheetData sheetId="13043">
        <row r="34">
          <cell r="A34" t="str">
            <v>Investments Govt Securities</v>
          </cell>
        </row>
      </sheetData>
      <sheetData sheetId="13044">
        <row r="34">
          <cell r="A34" t="str">
            <v>Investments Govt Securities</v>
          </cell>
        </row>
      </sheetData>
      <sheetData sheetId="13045">
        <row r="34">
          <cell r="A34" t="str">
            <v>Investments Govt Securities</v>
          </cell>
        </row>
      </sheetData>
      <sheetData sheetId="13046">
        <row r="34">
          <cell r="A34" t="str">
            <v>Investments Govt Securities</v>
          </cell>
        </row>
      </sheetData>
      <sheetData sheetId="13047">
        <row r="34">
          <cell r="A34" t="str">
            <v>Investments Govt Securities</v>
          </cell>
        </row>
      </sheetData>
      <sheetData sheetId="13048">
        <row r="34">
          <cell r="A34" t="str">
            <v>Investments Govt Securities</v>
          </cell>
        </row>
      </sheetData>
      <sheetData sheetId="13049">
        <row r="34">
          <cell r="A34" t="str">
            <v>Investments Govt Securities</v>
          </cell>
        </row>
      </sheetData>
      <sheetData sheetId="13050">
        <row r="34">
          <cell r="A34" t="str">
            <v>Investments Govt Securities</v>
          </cell>
        </row>
      </sheetData>
      <sheetData sheetId="13051">
        <row r="34">
          <cell r="A34" t="str">
            <v>Investments Govt Securities</v>
          </cell>
        </row>
      </sheetData>
      <sheetData sheetId="13052">
        <row r="34">
          <cell r="A34" t="str">
            <v>Investments Govt Securities</v>
          </cell>
        </row>
      </sheetData>
      <sheetData sheetId="13053">
        <row r="34">
          <cell r="A34" t="str">
            <v>Investments Govt Securities</v>
          </cell>
        </row>
      </sheetData>
      <sheetData sheetId="13054">
        <row r="34">
          <cell r="A34" t="str">
            <v>Investments Govt Securities</v>
          </cell>
        </row>
      </sheetData>
      <sheetData sheetId="13055">
        <row r="34">
          <cell r="A34" t="str">
            <v>Investments Govt Securities</v>
          </cell>
        </row>
      </sheetData>
      <sheetData sheetId="13056">
        <row r="34">
          <cell r="A34" t="str">
            <v>Investments Govt Securities</v>
          </cell>
        </row>
      </sheetData>
      <sheetData sheetId="13057">
        <row r="34">
          <cell r="A34" t="str">
            <v>Investments Govt Securities</v>
          </cell>
        </row>
      </sheetData>
      <sheetData sheetId="13058">
        <row r="34">
          <cell r="A34" t="str">
            <v>Investments Govt Securities</v>
          </cell>
        </row>
      </sheetData>
      <sheetData sheetId="13059">
        <row r="34">
          <cell r="A34" t="str">
            <v>Investments Govt Securities</v>
          </cell>
        </row>
      </sheetData>
      <sheetData sheetId="13060">
        <row r="34">
          <cell r="A34" t="str">
            <v>Investments Govt Securities</v>
          </cell>
        </row>
      </sheetData>
      <sheetData sheetId="13061">
        <row r="34">
          <cell r="A34" t="str">
            <v>Investments Govt Securities</v>
          </cell>
        </row>
      </sheetData>
      <sheetData sheetId="13062">
        <row r="34">
          <cell r="A34" t="str">
            <v>Investments Govt Securities</v>
          </cell>
        </row>
      </sheetData>
      <sheetData sheetId="13063">
        <row r="34">
          <cell r="A34" t="str">
            <v>Investments Govt Securities</v>
          </cell>
        </row>
      </sheetData>
      <sheetData sheetId="13064">
        <row r="34">
          <cell r="A34" t="str">
            <v>Investments Govt Securities</v>
          </cell>
        </row>
      </sheetData>
      <sheetData sheetId="13065">
        <row r="34">
          <cell r="A34" t="str">
            <v>Investments Govt Securities</v>
          </cell>
        </row>
      </sheetData>
      <sheetData sheetId="13066">
        <row r="34">
          <cell r="A34" t="str">
            <v>Investments Govt Securities</v>
          </cell>
        </row>
      </sheetData>
      <sheetData sheetId="13067">
        <row r="34">
          <cell r="A34" t="str">
            <v>Investments Govt Securities</v>
          </cell>
        </row>
      </sheetData>
      <sheetData sheetId="13068">
        <row r="34">
          <cell r="A34" t="str">
            <v>Investments Govt Securities</v>
          </cell>
        </row>
      </sheetData>
      <sheetData sheetId="13069">
        <row r="34">
          <cell r="A34" t="str">
            <v>Investments Govt Securities</v>
          </cell>
        </row>
      </sheetData>
      <sheetData sheetId="13070">
        <row r="34">
          <cell r="A34" t="str">
            <v>Investments Govt Securities</v>
          </cell>
        </row>
      </sheetData>
      <sheetData sheetId="13071">
        <row r="34">
          <cell r="A34" t="str">
            <v>Investments Govt Securities</v>
          </cell>
        </row>
      </sheetData>
      <sheetData sheetId="13072">
        <row r="34">
          <cell r="A34" t="str">
            <v>Investments Govt Securities</v>
          </cell>
        </row>
      </sheetData>
      <sheetData sheetId="13073">
        <row r="34">
          <cell r="A34" t="str">
            <v>Investments Govt Securities</v>
          </cell>
        </row>
      </sheetData>
      <sheetData sheetId="13074">
        <row r="34">
          <cell r="A34" t="str">
            <v>Investments Govt Securities</v>
          </cell>
        </row>
      </sheetData>
      <sheetData sheetId="13075">
        <row r="34">
          <cell r="A34" t="str">
            <v>Investments Govt Securities</v>
          </cell>
        </row>
      </sheetData>
      <sheetData sheetId="13076">
        <row r="34">
          <cell r="A34" t="str">
            <v>Investments Govt Securities</v>
          </cell>
        </row>
      </sheetData>
      <sheetData sheetId="13077">
        <row r="34">
          <cell r="A34" t="str">
            <v>Investments Govt Securities</v>
          </cell>
        </row>
      </sheetData>
      <sheetData sheetId="13078">
        <row r="34">
          <cell r="A34" t="str">
            <v>Investments Govt Securities</v>
          </cell>
        </row>
      </sheetData>
      <sheetData sheetId="13079">
        <row r="34">
          <cell r="A34" t="str">
            <v>Investments Govt Securities</v>
          </cell>
        </row>
      </sheetData>
      <sheetData sheetId="13080">
        <row r="34">
          <cell r="A34" t="str">
            <v>Investments Govt Securities</v>
          </cell>
        </row>
      </sheetData>
      <sheetData sheetId="13081">
        <row r="34">
          <cell r="A34" t="str">
            <v>Investments Govt Securities</v>
          </cell>
        </row>
      </sheetData>
      <sheetData sheetId="13082">
        <row r="34">
          <cell r="A34" t="str">
            <v>Investments Govt Securities</v>
          </cell>
        </row>
      </sheetData>
      <sheetData sheetId="13083">
        <row r="34">
          <cell r="A34" t="str">
            <v>Investments Govt Securities</v>
          </cell>
        </row>
      </sheetData>
      <sheetData sheetId="13084">
        <row r="34">
          <cell r="A34" t="str">
            <v>Investments Govt Securities</v>
          </cell>
        </row>
      </sheetData>
      <sheetData sheetId="13085">
        <row r="34">
          <cell r="A34" t="str">
            <v>Investments Govt Securities</v>
          </cell>
        </row>
      </sheetData>
      <sheetData sheetId="13086">
        <row r="34">
          <cell r="A34" t="str">
            <v>Investments Govt Securities</v>
          </cell>
        </row>
      </sheetData>
      <sheetData sheetId="13087">
        <row r="34">
          <cell r="A34" t="str">
            <v>Investments Govt Securities</v>
          </cell>
        </row>
      </sheetData>
      <sheetData sheetId="13088">
        <row r="34">
          <cell r="A34" t="str">
            <v>Investments Govt Securities</v>
          </cell>
        </row>
      </sheetData>
      <sheetData sheetId="13089">
        <row r="34">
          <cell r="A34" t="str">
            <v>Investments Govt Securities</v>
          </cell>
        </row>
      </sheetData>
      <sheetData sheetId="13090">
        <row r="34">
          <cell r="A34" t="str">
            <v>Investments Govt Securities</v>
          </cell>
        </row>
      </sheetData>
      <sheetData sheetId="13091">
        <row r="34">
          <cell r="A34" t="str">
            <v>Investments Govt Securities</v>
          </cell>
        </row>
      </sheetData>
      <sheetData sheetId="13092">
        <row r="34">
          <cell r="A34" t="str">
            <v>Investments Govt Securities</v>
          </cell>
        </row>
      </sheetData>
      <sheetData sheetId="13093">
        <row r="34">
          <cell r="A34" t="str">
            <v>Investments Govt Securities</v>
          </cell>
        </row>
      </sheetData>
      <sheetData sheetId="13094">
        <row r="34">
          <cell r="A34" t="str">
            <v>Investments Govt Securities</v>
          </cell>
        </row>
      </sheetData>
      <sheetData sheetId="13095">
        <row r="34">
          <cell r="A34" t="str">
            <v>Investments Govt Securities</v>
          </cell>
        </row>
      </sheetData>
      <sheetData sheetId="13096">
        <row r="34">
          <cell r="A34" t="str">
            <v>Investments Govt Securities</v>
          </cell>
        </row>
      </sheetData>
      <sheetData sheetId="13097">
        <row r="34">
          <cell r="A34" t="str">
            <v>Investments Govt Securities</v>
          </cell>
        </row>
      </sheetData>
      <sheetData sheetId="13098">
        <row r="34">
          <cell r="A34" t="str">
            <v>Investments Govt Securities</v>
          </cell>
        </row>
      </sheetData>
      <sheetData sheetId="13099">
        <row r="34">
          <cell r="A34" t="str">
            <v>Investments Govt Securities</v>
          </cell>
        </row>
      </sheetData>
      <sheetData sheetId="13100">
        <row r="34">
          <cell r="A34" t="str">
            <v>Investments Govt Securities</v>
          </cell>
        </row>
      </sheetData>
      <sheetData sheetId="13101">
        <row r="34">
          <cell r="A34" t="str">
            <v>Investments Govt Securities</v>
          </cell>
        </row>
      </sheetData>
      <sheetData sheetId="13102">
        <row r="34">
          <cell r="A34" t="str">
            <v>Investments Govt Securities</v>
          </cell>
        </row>
      </sheetData>
      <sheetData sheetId="13103">
        <row r="34">
          <cell r="A34" t="str">
            <v>Investments Govt Securities</v>
          </cell>
        </row>
      </sheetData>
      <sheetData sheetId="13104">
        <row r="34">
          <cell r="A34" t="str">
            <v>Investments Govt Securities</v>
          </cell>
        </row>
      </sheetData>
      <sheetData sheetId="13105">
        <row r="34">
          <cell r="A34" t="str">
            <v>Investments Govt Securities</v>
          </cell>
        </row>
      </sheetData>
      <sheetData sheetId="13106">
        <row r="34">
          <cell r="A34" t="str">
            <v>Investments Govt Securities</v>
          </cell>
        </row>
      </sheetData>
      <sheetData sheetId="13107">
        <row r="34">
          <cell r="A34" t="str">
            <v>Investments Govt Securities</v>
          </cell>
        </row>
      </sheetData>
      <sheetData sheetId="13108">
        <row r="34">
          <cell r="A34" t="str">
            <v>Investments Govt Securities</v>
          </cell>
        </row>
      </sheetData>
      <sheetData sheetId="13109">
        <row r="34">
          <cell r="A34" t="str">
            <v>Investments Govt Securities</v>
          </cell>
        </row>
      </sheetData>
      <sheetData sheetId="13110">
        <row r="34">
          <cell r="A34" t="str">
            <v>Investments Govt Securities</v>
          </cell>
        </row>
      </sheetData>
      <sheetData sheetId="13111">
        <row r="34">
          <cell r="A34" t="str">
            <v>Investments Govt Securities</v>
          </cell>
        </row>
      </sheetData>
      <sheetData sheetId="13112">
        <row r="34">
          <cell r="A34" t="str">
            <v>Investments Govt Securities</v>
          </cell>
        </row>
      </sheetData>
      <sheetData sheetId="13113">
        <row r="34">
          <cell r="A34" t="str">
            <v>Investments Govt Securities</v>
          </cell>
        </row>
      </sheetData>
      <sheetData sheetId="13114">
        <row r="34">
          <cell r="A34" t="str">
            <v>Investments Govt Securities</v>
          </cell>
        </row>
      </sheetData>
      <sheetData sheetId="13115">
        <row r="34">
          <cell r="A34" t="str">
            <v>Investments Govt Securities</v>
          </cell>
        </row>
      </sheetData>
      <sheetData sheetId="13116">
        <row r="34">
          <cell r="A34" t="str">
            <v>Investments Govt Securities</v>
          </cell>
        </row>
      </sheetData>
      <sheetData sheetId="13117">
        <row r="34">
          <cell r="A34" t="str">
            <v>Investments Govt Securities</v>
          </cell>
        </row>
      </sheetData>
      <sheetData sheetId="13118">
        <row r="34">
          <cell r="A34" t="str">
            <v>Investments Govt Securities</v>
          </cell>
        </row>
      </sheetData>
      <sheetData sheetId="13119">
        <row r="34">
          <cell r="A34" t="str">
            <v>Investments Govt Securities</v>
          </cell>
        </row>
      </sheetData>
      <sheetData sheetId="13120">
        <row r="34">
          <cell r="A34" t="str">
            <v>Investments Govt Securities</v>
          </cell>
        </row>
      </sheetData>
      <sheetData sheetId="13121">
        <row r="34">
          <cell r="A34" t="str">
            <v>Investments Govt Securities</v>
          </cell>
        </row>
      </sheetData>
      <sheetData sheetId="13122">
        <row r="34">
          <cell r="A34" t="str">
            <v>Investments Govt Securities</v>
          </cell>
        </row>
      </sheetData>
      <sheetData sheetId="13123">
        <row r="34">
          <cell r="A34" t="str">
            <v>Investments Govt Securities</v>
          </cell>
        </row>
      </sheetData>
      <sheetData sheetId="13124">
        <row r="34">
          <cell r="A34" t="str">
            <v>Investments Govt Securities</v>
          </cell>
        </row>
      </sheetData>
      <sheetData sheetId="13125">
        <row r="34">
          <cell r="A34" t="str">
            <v>Investments Govt Securities</v>
          </cell>
        </row>
      </sheetData>
      <sheetData sheetId="13126">
        <row r="34">
          <cell r="A34" t="str">
            <v>Investments Govt Securities</v>
          </cell>
        </row>
      </sheetData>
      <sheetData sheetId="13127">
        <row r="34">
          <cell r="A34" t="str">
            <v>Investments Govt Securities</v>
          </cell>
        </row>
      </sheetData>
      <sheetData sheetId="13128">
        <row r="34">
          <cell r="A34" t="str">
            <v>Investments Govt Securities</v>
          </cell>
        </row>
      </sheetData>
      <sheetData sheetId="13129">
        <row r="34">
          <cell r="A34" t="str">
            <v>Investments Govt Securities</v>
          </cell>
        </row>
      </sheetData>
      <sheetData sheetId="13130">
        <row r="34">
          <cell r="A34" t="str">
            <v>Investments Govt Securities</v>
          </cell>
        </row>
      </sheetData>
      <sheetData sheetId="13131">
        <row r="34">
          <cell r="A34" t="str">
            <v>Investments Govt Securities</v>
          </cell>
        </row>
      </sheetData>
      <sheetData sheetId="13132">
        <row r="34">
          <cell r="A34" t="str">
            <v>Investments Govt Securities</v>
          </cell>
        </row>
      </sheetData>
      <sheetData sheetId="13133">
        <row r="34">
          <cell r="A34" t="str">
            <v>Investments Govt Securities</v>
          </cell>
        </row>
      </sheetData>
      <sheetData sheetId="13134">
        <row r="34">
          <cell r="A34" t="str">
            <v>Investments Govt Securities</v>
          </cell>
        </row>
      </sheetData>
      <sheetData sheetId="13135">
        <row r="34">
          <cell r="A34" t="str">
            <v>Investments Govt Securities</v>
          </cell>
        </row>
      </sheetData>
      <sheetData sheetId="13136">
        <row r="34">
          <cell r="A34" t="str">
            <v>Investments Govt Securities</v>
          </cell>
        </row>
      </sheetData>
      <sheetData sheetId="13137">
        <row r="34">
          <cell r="A34" t="str">
            <v>Investments Govt Securities</v>
          </cell>
        </row>
      </sheetData>
      <sheetData sheetId="13138">
        <row r="34">
          <cell r="A34" t="str">
            <v>Investments Govt Securities</v>
          </cell>
        </row>
      </sheetData>
      <sheetData sheetId="13139">
        <row r="34">
          <cell r="A34" t="str">
            <v>Investments Govt Securities</v>
          </cell>
        </row>
      </sheetData>
      <sheetData sheetId="13140">
        <row r="34">
          <cell r="A34" t="str">
            <v>Investments Govt Securities</v>
          </cell>
        </row>
      </sheetData>
      <sheetData sheetId="13141">
        <row r="34">
          <cell r="A34" t="str">
            <v>Investments Govt Securities</v>
          </cell>
        </row>
      </sheetData>
      <sheetData sheetId="13142">
        <row r="34">
          <cell r="A34" t="str">
            <v>Investments Govt Securities</v>
          </cell>
        </row>
      </sheetData>
      <sheetData sheetId="13143">
        <row r="34">
          <cell r="A34" t="str">
            <v>Investments Govt Securities</v>
          </cell>
        </row>
      </sheetData>
      <sheetData sheetId="13144">
        <row r="34">
          <cell r="A34" t="str">
            <v>Investments Govt Securities</v>
          </cell>
        </row>
      </sheetData>
      <sheetData sheetId="13145">
        <row r="34">
          <cell r="A34" t="str">
            <v>Investments Govt Securities</v>
          </cell>
        </row>
      </sheetData>
      <sheetData sheetId="13146">
        <row r="34">
          <cell r="A34" t="str">
            <v>Investments Govt Securities</v>
          </cell>
        </row>
      </sheetData>
      <sheetData sheetId="13147">
        <row r="34">
          <cell r="A34" t="str">
            <v>Investments Govt Securities</v>
          </cell>
        </row>
      </sheetData>
      <sheetData sheetId="13148">
        <row r="34">
          <cell r="A34" t="str">
            <v>Investments Govt Securities</v>
          </cell>
        </row>
      </sheetData>
      <sheetData sheetId="13149">
        <row r="34">
          <cell r="A34" t="str">
            <v>Investments Govt Securities</v>
          </cell>
        </row>
      </sheetData>
      <sheetData sheetId="13150">
        <row r="34">
          <cell r="A34" t="str">
            <v>Investments Govt Securities</v>
          </cell>
        </row>
      </sheetData>
      <sheetData sheetId="13151">
        <row r="34">
          <cell r="A34" t="str">
            <v>Investments Govt Securities</v>
          </cell>
        </row>
      </sheetData>
      <sheetData sheetId="13152">
        <row r="34">
          <cell r="A34" t="str">
            <v>Investments Govt Securities</v>
          </cell>
        </row>
      </sheetData>
      <sheetData sheetId="13153">
        <row r="34">
          <cell r="A34" t="str">
            <v>Investments Govt Securities</v>
          </cell>
        </row>
      </sheetData>
      <sheetData sheetId="13154">
        <row r="34">
          <cell r="A34" t="str">
            <v>Investments Govt Securities</v>
          </cell>
        </row>
      </sheetData>
      <sheetData sheetId="13155">
        <row r="34">
          <cell r="A34" t="str">
            <v>Investments Govt Securities</v>
          </cell>
        </row>
      </sheetData>
      <sheetData sheetId="13156">
        <row r="34">
          <cell r="A34" t="str">
            <v>Investments Govt Securities</v>
          </cell>
        </row>
      </sheetData>
      <sheetData sheetId="13157">
        <row r="34">
          <cell r="A34" t="str">
            <v>Investments Govt Securities</v>
          </cell>
        </row>
      </sheetData>
      <sheetData sheetId="13158">
        <row r="34">
          <cell r="A34" t="str">
            <v>Investments Govt Securities</v>
          </cell>
        </row>
      </sheetData>
      <sheetData sheetId="13159">
        <row r="34">
          <cell r="A34" t="str">
            <v>Investments Govt Securities</v>
          </cell>
        </row>
      </sheetData>
      <sheetData sheetId="13160">
        <row r="34">
          <cell r="A34" t="str">
            <v>Investments Govt Securities</v>
          </cell>
        </row>
      </sheetData>
      <sheetData sheetId="13161">
        <row r="34">
          <cell r="A34" t="str">
            <v>Investments Govt Securities</v>
          </cell>
        </row>
      </sheetData>
      <sheetData sheetId="13162">
        <row r="34">
          <cell r="A34" t="str">
            <v>Investments Govt Securities</v>
          </cell>
        </row>
      </sheetData>
      <sheetData sheetId="13163">
        <row r="34">
          <cell r="A34" t="str">
            <v>Investments Govt Securities</v>
          </cell>
        </row>
      </sheetData>
      <sheetData sheetId="13164">
        <row r="34">
          <cell r="A34" t="str">
            <v>Investments Govt Securities</v>
          </cell>
        </row>
      </sheetData>
      <sheetData sheetId="13165">
        <row r="34">
          <cell r="A34" t="str">
            <v>Investments Govt Securities</v>
          </cell>
        </row>
      </sheetData>
      <sheetData sheetId="13166">
        <row r="34">
          <cell r="A34" t="str">
            <v>Investments Govt Securities</v>
          </cell>
        </row>
      </sheetData>
      <sheetData sheetId="13167">
        <row r="34">
          <cell r="A34" t="str">
            <v>Investments Govt Securities</v>
          </cell>
        </row>
      </sheetData>
      <sheetData sheetId="13168">
        <row r="34">
          <cell r="A34" t="str">
            <v>Investments Govt Securities</v>
          </cell>
        </row>
      </sheetData>
      <sheetData sheetId="13169">
        <row r="34">
          <cell r="A34" t="str">
            <v>Investments Govt Securities</v>
          </cell>
        </row>
      </sheetData>
      <sheetData sheetId="13170">
        <row r="34">
          <cell r="A34" t="str">
            <v>Investments Govt Securities</v>
          </cell>
        </row>
      </sheetData>
      <sheetData sheetId="13171">
        <row r="34">
          <cell r="A34" t="str">
            <v>Investments Govt Securities</v>
          </cell>
        </row>
      </sheetData>
      <sheetData sheetId="13172">
        <row r="34">
          <cell r="A34" t="str">
            <v>Investments Govt Securities</v>
          </cell>
        </row>
      </sheetData>
      <sheetData sheetId="13173">
        <row r="34">
          <cell r="A34" t="str">
            <v>Investments Govt Securities</v>
          </cell>
        </row>
      </sheetData>
      <sheetData sheetId="13174">
        <row r="34">
          <cell r="A34" t="str">
            <v>Investments Govt Securities</v>
          </cell>
        </row>
      </sheetData>
      <sheetData sheetId="13175">
        <row r="34">
          <cell r="A34" t="str">
            <v>Investments Govt Securities</v>
          </cell>
        </row>
      </sheetData>
      <sheetData sheetId="13176">
        <row r="34">
          <cell r="A34" t="str">
            <v>Investments Govt Securities</v>
          </cell>
        </row>
      </sheetData>
      <sheetData sheetId="13177">
        <row r="34">
          <cell r="A34" t="str">
            <v>Investments Govt Securities</v>
          </cell>
        </row>
      </sheetData>
      <sheetData sheetId="13178">
        <row r="34">
          <cell r="A34" t="str">
            <v>Investments Govt Securities</v>
          </cell>
        </row>
      </sheetData>
      <sheetData sheetId="13179">
        <row r="34">
          <cell r="A34" t="str">
            <v>Investments Govt Securities</v>
          </cell>
        </row>
      </sheetData>
      <sheetData sheetId="13180">
        <row r="34">
          <cell r="A34" t="str">
            <v>Investments Govt Securities</v>
          </cell>
        </row>
      </sheetData>
      <sheetData sheetId="13181">
        <row r="34">
          <cell r="A34" t="str">
            <v>Investments Govt Securities</v>
          </cell>
        </row>
      </sheetData>
      <sheetData sheetId="13182">
        <row r="34">
          <cell r="A34" t="str">
            <v>Investments Govt Securities</v>
          </cell>
        </row>
      </sheetData>
      <sheetData sheetId="13183">
        <row r="34">
          <cell r="A34" t="str">
            <v>Investments Govt Securities</v>
          </cell>
        </row>
      </sheetData>
      <sheetData sheetId="13184">
        <row r="34">
          <cell r="A34" t="str">
            <v>Investments Govt Securities</v>
          </cell>
        </row>
      </sheetData>
      <sheetData sheetId="13185">
        <row r="34">
          <cell r="A34" t="str">
            <v>Investments Govt Securities</v>
          </cell>
        </row>
      </sheetData>
      <sheetData sheetId="13186">
        <row r="34">
          <cell r="A34" t="str">
            <v>Investments Govt Securities</v>
          </cell>
        </row>
      </sheetData>
      <sheetData sheetId="13187">
        <row r="34">
          <cell r="A34" t="str">
            <v>Investments Govt Securities</v>
          </cell>
        </row>
      </sheetData>
      <sheetData sheetId="13188">
        <row r="34">
          <cell r="A34" t="str">
            <v>Investments Govt Securities</v>
          </cell>
        </row>
      </sheetData>
      <sheetData sheetId="13189">
        <row r="34">
          <cell r="A34" t="str">
            <v>Investments Govt Securities</v>
          </cell>
        </row>
      </sheetData>
      <sheetData sheetId="13190">
        <row r="34">
          <cell r="A34" t="str">
            <v>Investments Govt Securities</v>
          </cell>
        </row>
      </sheetData>
      <sheetData sheetId="13191">
        <row r="34">
          <cell r="A34" t="str">
            <v>Investments Govt Securities</v>
          </cell>
        </row>
      </sheetData>
      <sheetData sheetId="13192">
        <row r="34">
          <cell r="A34" t="str">
            <v>Investments Govt Securities</v>
          </cell>
        </row>
      </sheetData>
      <sheetData sheetId="13193">
        <row r="34">
          <cell r="A34" t="str">
            <v>Investments Govt Securities</v>
          </cell>
        </row>
      </sheetData>
      <sheetData sheetId="13194">
        <row r="34">
          <cell r="A34" t="str">
            <v>Investments Govt Securities</v>
          </cell>
        </row>
      </sheetData>
      <sheetData sheetId="13195">
        <row r="34">
          <cell r="A34" t="str">
            <v>Investments Govt Securities</v>
          </cell>
        </row>
      </sheetData>
      <sheetData sheetId="13196">
        <row r="34">
          <cell r="A34" t="str">
            <v>Investments Govt Securities</v>
          </cell>
        </row>
      </sheetData>
      <sheetData sheetId="13197">
        <row r="34">
          <cell r="A34" t="str">
            <v>Investments Govt Securities</v>
          </cell>
        </row>
      </sheetData>
      <sheetData sheetId="13198">
        <row r="34">
          <cell r="A34" t="str">
            <v>Investments Govt Securities</v>
          </cell>
        </row>
      </sheetData>
      <sheetData sheetId="13199">
        <row r="34">
          <cell r="A34" t="str">
            <v>Investments Govt Securities</v>
          </cell>
        </row>
      </sheetData>
      <sheetData sheetId="13200">
        <row r="34">
          <cell r="A34" t="str">
            <v>Investments Govt Securities</v>
          </cell>
        </row>
      </sheetData>
      <sheetData sheetId="13201">
        <row r="34">
          <cell r="A34" t="str">
            <v>Investments Govt Securities</v>
          </cell>
        </row>
      </sheetData>
      <sheetData sheetId="13202">
        <row r="34">
          <cell r="A34" t="str">
            <v>Investments Govt Securities</v>
          </cell>
        </row>
      </sheetData>
      <sheetData sheetId="13203">
        <row r="34">
          <cell r="A34" t="str">
            <v>Investments Govt Securities</v>
          </cell>
        </row>
      </sheetData>
      <sheetData sheetId="13204">
        <row r="34">
          <cell r="A34" t="str">
            <v>Investments Govt Securities</v>
          </cell>
        </row>
      </sheetData>
      <sheetData sheetId="13205">
        <row r="34">
          <cell r="A34" t="str">
            <v>Investments Govt Securities</v>
          </cell>
        </row>
      </sheetData>
      <sheetData sheetId="13206">
        <row r="34">
          <cell r="A34" t="str">
            <v>Investments Govt Securities</v>
          </cell>
        </row>
      </sheetData>
      <sheetData sheetId="13207">
        <row r="34">
          <cell r="A34" t="str">
            <v>Investments Govt Securities</v>
          </cell>
        </row>
      </sheetData>
      <sheetData sheetId="13208">
        <row r="34">
          <cell r="A34" t="str">
            <v>Investments Govt Securities</v>
          </cell>
        </row>
      </sheetData>
      <sheetData sheetId="13209">
        <row r="34">
          <cell r="A34" t="str">
            <v>Investments Govt Securities</v>
          </cell>
        </row>
      </sheetData>
      <sheetData sheetId="13210">
        <row r="34">
          <cell r="A34" t="str">
            <v>Investments Govt Securities</v>
          </cell>
        </row>
      </sheetData>
      <sheetData sheetId="13211">
        <row r="34">
          <cell r="A34" t="str">
            <v>Investments Govt Securities</v>
          </cell>
        </row>
      </sheetData>
      <sheetData sheetId="13212">
        <row r="34">
          <cell r="A34" t="str">
            <v>Investments Govt Securities</v>
          </cell>
        </row>
      </sheetData>
      <sheetData sheetId="13213">
        <row r="34">
          <cell r="A34" t="str">
            <v>Investments Govt Securities</v>
          </cell>
        </row>
      </sheetData>
      <sheetData sheetId="13214">
        <row r="34">
          <cell r="A34" t="str">
            <v>Investments Govt Securities</v>
          </cell>
        </row>
      </sheetData>
      <sheetData sheetId="13215">
        <row r="34">
          <cell r="A34" t="str">
            <v>Investments Govt Securities</v>
          </cell>
        </row>
      </sheetData>
      <sheetData sheetId="13216">
        <row r="34">
          <cell r="A34" t="str">
            <v>Investments Govt Securities</v>
          </cell>
        </row>
      </sheetData>
      <sheetData sheetId="13217">
        <row r="34">
          <cell r="A34" t="str">
            <v>Investments Govt Securities</v>
          </cell>
        </row>
      </sheetData>
      <sheetData sheetId="13218">
        <row r="34">
          <cell r="A34" t="str">
            <v>Investments Govt Securities</v>
          </cell>
        </row>
      </sheetData>
      <sheetData sheetId="13219">
        <row r="34">
          <cell r="A34" t="str">
            <v>Investments Govt Securities</v>
          </cell>
        </row>
      </sheetData>
      <sheetData sheetId="13220">
        <row r="34">
          <cell r="A34" t="str">
            <v>Investments Govt Securities</v>
          </cell>
        </row>
      </sheetData>
      <sheetData sheetId="13221">
        <row r="34">
          <cell r="A34" t="str">
            <v>Investments Govt Securities</v>
          </cell>
        </row>
      </sheetData>
      <sheetData sheetId="13222">
        <row r="34">
          <cell r="A34" t="str">
            <v>Investments Govt Securities</v>
          </cell>
        </row>
      </sheetData>
      <sheetData sheetId="13223">
        <row r="34">
          <cell r="A34" t="str">
            <v>Investments Govt Securities</v>
          </cell>
        </row>
      </sheetData>
      <sheetData sheetId="13224">
        <row r="34">
          <cell r="A34" t="str">
            <v>Investments Govt Securities</v>
          </cell>
        </row>
      </sheetData>
      <sheetData sheetId="13225">
        <row r="34">
          <cell r="A34" t="str">
            <v>Investments Govt Securities</v>
          </cell>
        </row>
      </sheetData>
      <sheetData sheetId="13226">
        <row r="34">
          <cell r="A34" t="str">
            <v>Investments Govt Securities</v>
          </cell>
        </row>
      </sheetData>
      <sheetData sheetId="13227">
        <row r="34">
          <cell r="A34" t="str">
            <v>Investments Govt Securities</v>
          </cell>
        </row>
      </sheetData>
      <sheetData sheetId="13228">
        <row r="34">
          <cell r="A34" t="str">
            <v>Investments Govt Securities</v>
          </cell>
        </row>
      </sheetData>
      <sheetData sheetId="13229">
        <row r="34">
          <cell r="A34" t="str">
            <v>Investments Govt Securities</v>
          </cell>
        </row>
      </sheetData>
      <sheetData sheetId="13230">
        <row r="34">
          <cell r="A34" t="str">
            <v>Investments Govt Securities</v>
          </cell>
        </row>
      </sheetData>
      <sheetData sheetId="13231">
        <row r="34">
          <cell r="A34" t="str">
            <v>Investments Govt Securities</v>
          </cell>
        </row>
      </sheetData>
      <sheetData sheetId="13232">
        <row r="34">
          <cell r="A34" t="str">
            <v>Investments Govt Securities</v>
          </cell>
        </row>
      </sheetData>
      <sheetData sheetId="13233">
        <row r="34">
          <cell r="A34" t="str">
            <v>Investments Govt Securities</v>
          </cell>
        </row>
      </sheetData>
      <sheetData sheetId="13234">
        <row r="34">
          <cell r="A34" t="str">
            <v>Investments Govt Securities</v>
          </cell>
        </row>
      </sheetData>
      <sheetData sheetId="13235">
        <row r="34">
          <cell r="A34" t="str">
            <v>Investments Govt Securities</v>
          </cell>
        </row>
      </sheetData>
      <sheetData sheetId="13236">
        <row r="34">
          <cell r="A34" t="str">
            <v>Investments Govt Securities</v>
          </cell>
        </row>
      </sheetData>
      <sheetData sheetId="13237">
        <row r="34">
          <cell r="A34" t="str">
            <v>Investments Govt Securities</v>
          </cell>
        </row>
      </sheetData>
      <sheetData sheetId="13238">
        <row r="34">
          <cell r="A34" t="str">
            <v>Investments Govt Securities</v>
          </cell>
        </row>
      </sheetData>
      <sheetData sheetId="13239">
        <row r="34">
          <cell r="A34" t="str">
            <v>Investments Govt Securities</v>
          </cell>
        </row>
      </sheetData>
      <sheetData sheetId="13240">
        <row r="34">
          <cell r="A34" t="str">
            <v>Investments Govt Securities</v>
          </cell>
        </row>
      </sheetData>
      <sheetData sheetId="13241">
        <row r="34">
          <cell r="A34" t="str">
            <v>Investments Govt Securities</v>
          </cell>
        </row>
      </sheetData>
      <sheetData sheetId="13242">
        <row r="34">
          <cell r="A34" t="str">
            <v>Investments Govt Securities</v>
          </cell>
        </row>
      </sheetData>
      <sheetData sheetId="13243">
        <row r="34">
          <cell r="A34" t="str">
            <v>Investments Govt Securities</v>
          </cell>
        </row>
      </sheetData>
      <sheetData sheetId="13244">
        <row r="34">
          <cell r="A34" t="str">
            <v>Investments Govt Securities</v>
          </cell>
        </row>
      </sheetData>
      <sheetData sheetId="13245">
        <row r="34">
          <cell r="A34" t="str">
            <v>Investments Govt Securities</v>
          </cell>
        </row>
      </sheetData>
      <sheetData sheetId="13246">
        <row r="34">
          <cell r="A34" t="str">
            <v>Investments Govt Securities</v>
          </cell>
        </row>
      </sheetData>
      <sheetData sheetId="13247">
        <row r="34">
          <cell r="A34" t="str">
            <v>Investments Govt Securities</v>
          </cell>
        </row>
      </sheetData>
      <sheetData sheetId="13248">
        <row r="34">
          <cell r="A34" t="str">
            <v>Investments Govt Securities</v>
          </cell>
        </row>
      </sheetData>
      <sheetData sheetId="13249">
        <row r="34">
          <cell r="A34" t="str">
            <v>Investments Govt Securities</v>
          </cell>
        </row>
      </sheetData>
      <sheetData sheetId="13250">
        <row r="34">
          <cell r="A34" t="str">
            <v>Investments Govt Securities</v>
          </cell>
        </row>
      </sheetData>
      <sheetData sheetId="13251">
        <row r="34">
          <cell r="A34" t="str">
            <v>Investments Govt Securities</v>
          </cell>
        </row>
      </sheetData>
      <sheetData sheetId="13252">
        <row r="34">
          <cell r="A34" t="str">
            <v>Investments Govt Securities</v>
          </cell>
        </row>
      </sheetData>
      <sheetData sheetId="13253">
        <row r="34">
          <cell r="A34" t="str">
            <v>Investments Govt Securities</v>
          </cell>
        </row>
      </sheetData>
      <sheetData sheetId="13254">
        <row r="34">
          <cell r="A34" t="str">
            <v>Investments Govt Securities</v>
          </cell>
        </row>
      </sheetData>
      <sheetData sheetId="13255">
        <row r="34">
          <cell r="A34" t="str">
            <v>Investments Govt Securities</v>
          </cell>
        </row>
      </sheetData>
      <sheetData sheetId="13256">
        <row r="34">
          <cell r="A34" t="str">
            <v>Investments Govt Securities</v>
          </cell>
        </row>
      </sheetData>
      <sheetData sheetId="13257">
        <row r="34">
          <cell r="A34" t="str">
            <v>Investments Govt Securities</v>
          </cell>
        </row>
      </sheetData>
      <sheetData sheetId="13258">
        <row r="34">
          <cell r="A34" t="str">
            <v>Investments Govt Securities</v>
          </cell>
        </row>
      </sheetData>
      <sheetData sheetId="13259">
        <row r="34">
          <cell r="A34" t="str">
            <v>Investments Govt Securities</v>
          </cell>
        </row>
      </sheetData>
      <sheetData sheetId="13260">
        <row r="34">
          <cell r="A34" t="str">
            <v>Investments Govt Securities</v>
          </cell>
        </row>
      </sheetData>
      <sheetData sheetId="13261">
        <row r="34">
          <cell r="A34" t="str">
            <v>Investments Govt Securities</v>
          </cell>
        </row>
      </sheetData>
      <sheetData sheetId="13262">
        <row r="34">
          <cell r="A34" t="str">
            <v>Investments Govt Securities</v>
          </cell>
        </row>
      </sheetData>
      <sheetData sheetId="13263">
        <row r="34">
          <cell r="A34" t="str">
            <v>Investments Govt Securities</v>
          </cell>
        </row>
      </sheetData>
      <sheetData sheetId="13264">
        <row r="34">
          <cell r="A34" t="str">
            <v>Investments Govt Securities</v>
          </cell>
        </row>
      </sheetData>
      <sheetData sheetId="13265">
        <row r="34">
          <cell r="A34" t="str">
            <v>Investments Govt Securities</v>
          </cell>
        </row>
      </sheetData>
      <sheetData sheetId="13266">
        <row r="34">
          <cell r="A34" t="str">
            <v>Investments Govt Securities</v>
          </cell>
        </row>
      </sheetData>
      <sheetData sheetId="13267">
        <row r="34">
          <cell r="A34" t="str">
            <v>Investments Govt Securities</v>
          </cell>
        </row>
      </sheetData>
      <sheetData sheetId="13268">
        <row r="34">
          <cell r="A34" t="str">
            <v>Investments Govt Securities</v>
          </cell>
        </row>
      </sheetData>
      <sheetData sheetId="13269">
        <row r="34">
          <cell r="A34" t="str">
            <v>Investments Govt Securities</v>
          </cell>
        </row>
      </sheetData>
      <sheetData sheetId="13270">
        <row r="34">
          <cell r="A34" t="str">
            <v>Investments Govt Securities</v>
          </cell>
        </row>
      </sheetData>
      <sheetData sheetId="13271">
        <row r="34">
          <cell r="A34" t="str">
            <v>Investments Govt Securities</v>
          </cell>
        </row>
      </sheetData>
      <sheetData sheetId="13272">
        <row r="34">
          <cell r="A34" t="str">
            <v>Investments Govt Securities</v>
          </cell>
        </row>
      </sheetData>
      <sheetData sheetId="13273">
        <row r="34">
          <cell r="A34" t="str">
            <v>Investments Govt Securities</v>
          </cell>
        </row>
      </sheetData>
      <sheetData sheetId="13274">
        <row r="34">
          <cell r="A34" t="str">
            <v>Investments Govt Securities</v>
          </cell>
        </row>
      </sheetData>
      <sheetData sheetId="13275">
        <row r="34">
          <cell r="A34" t="str">
            <v>Investments Govt Securities</v>
          </cell>
        </row>
      </sheetData>
      <sheetData sheetId="13276">
        <row r="34">
          <cell r="A34" t="str">
            <v>Investments Govt Securities</v>
          </cell>
        </row>
      </sheetData>
      <sheetData sheetId="13277">
        <row r="34">
          <cell r="A34" t="str">
            <v>Investments Govt Securities</v>
          </cell>
        </row>
      </sheetData>
      <sheetData sheetId="13278">
        <row r="34">
          <cell r="A34" t="str">
            <v>Investments Govt Securities</v>
          </cell>
        </row>
      </sheetData>
      <sheetData sheetId="13279">
        <row r="34">
          <cell r="A34" t="str">
            <v>Investments Govt Securities</v>
          </cell>
        </row>
      </sheetData>
      <sheetData sheetId="13280">
        <row r="34">
          <cell r="A34" t="str">
            <v>Investments Govt Securities</v>
          </cell>
        </row>
      </sheetData>
      <sheetData sheetId="13281">
        <row r="34">
          <cell r="A34" t="str">
            <v>Investments Govt Securities</v>
          </cell>
        </row>
      </sheetData>
      <sheetData sheetId="13282">
        <row r="34">
          <cell r="A34" t="str">
            <v>Investments Govt Securities</v>
          </cell>
        </row>
      </sheetData>
      <sheetData sheetId="13283">
        <row r="34">
          <cell r="A34" t="str">
            <v>Investments Govt Securities</v>
          </cell>
        </row>
      </sheetData>
      <sheetData sheetId="13284">
        <row r="34">
          <cell r="A34" t="str">
            <v>Investments Govt Securities</v>
          </cell>
        </row>
      </sheetData>
      <sheetData sheetId="13285">
        <row r="34">
          <cell r="A34" t="str">
            <v>Investments Govt Securities</v>
          </cell>
        </row>
      </sheetData>
      <sheetData sheetId="13286">
        <row r="34">
          <cell r="A34" t="str">
            <v>Investments Govt Securities</v>
          </cell>
        </row>
      </sheetData>
      <sheetData sheetId="13287">
        <row r="34">
          <cell r="A34" t="str">
            <v>Investments Govt Securities</v>
          </cell>
        </row>
      </sheetData>
      <sheetData sheetId="13288">
        <row r="34">
          <cell r="A34" t="str">
            <v>Investments Govt Securities</v>
          </cell>
        </row>
      </sheetData>
      <sheetData sheetId="13289">
        <row r="34">
          <cell r="A34" t="str">
            <v>Investments Govt Securities</v>
          </cell>
        </row>
      </sheetData>
      <sheetData sheetId="13290">
        <row r="34">
          <cell r="A34" t="str">
            <v>Investments Govt Securities</v>
          </cell>
        </row>
      </sheetData>
      <sheetData sheetId="13291">
        <row r="34">
          <cell r="A34" t="str">
            <v>Investments Govt Securities</v>
          </cell>
        </row>
      </sheetData>
      <sheetData sheetId="13292">
        <row r="34">
          <cell r="A34" t="str">
            <v>Investments Govt Securities</v>
          </cell>
        </row>
      </sheetData>
      <sheetData sheetId="13293">
        <row r="34">
          <cell r="A34" t="str">
            <v>Investments Govt Securities</v>
          </cell>
        </row>
      </sheetData>
      <sheetData sheetId="13294">
        <row r="34">
          <cell r="A34" t="str">
            <v>Investments Govt Securities</v>
          </cell>
        </row>
      </sheetData>
      <sheetData sheetId="13295">
        <row r="34">
          <cell r="A34" t="str">
            <v>Investments Govt Securities</v>
          </cell>
        </row>
      </sheetData>
      <sheetData sheetId="13296">
        <row r="34">
          <cell r="A34" t="str">
            <v>Investments Govt Securities</v>
          </cell>
        </row>
      </sheetData>
      <sheetData sheetId="13297">
        <row r="34">
          <cell r="A34" t="str">
            <v>Investments Govt Securities</v>
          </cell>
        </row>
      </sheetData>
      <sheetData sheetId="13298">
        <row r="34">
          <cell r="A34" t="str">
            <v>Investments Govt Securities</v>
          </cell>
        </row>
      </sheetData>
      <sheetData sheetId="13299">
        <row r="34">
          <cell r="A34" t="str">
            <v>Investments Govt Securities</v>
          </cell>
        </row>
      </sheetData>
      <sheetData sheetId="13300">
        <row r="34">
          <cell r="A34" t="str">
            <v>Investments Govt Securities</v>
          </cell>
        </row>
      </sheetData>
      <sheetData sheetId="13301">
        <row r="34">
          <cell r="A34" t="str">
            <v>Investments Govt Securities</v>
          </cell>
        </row>
      </sheetData>
      <sheetData sheetId="13302">
        <row r="34">
          <cell r="A34" t="str">
            <v>Investments Govt Securities</v>
          </cell>
        </row>
      </sheetData>
      <sheetData sheetId="13303">
        <row r="34">
          <cell r="A34" t="str">
            <v>Investments Govt Securities</v>
          </cell>
        </row>
      </sheetData>
      <sheetData sheetId="13304">
        <row r="34">
          <cell r="A34" t="str">
            <v>Investments Govt Securities</v>
          </cell>
        </row>
      </sheetData>
      <sheetData sheetId="13305">
        <row r="34">
          <cell r="A34" t="str">
            <v>Investments Govt Securities</v>
          </cell>
        </row>
      </sheetData>
      <sheetData sheetId="13306">
        <row r="34">
          <cell r="A34" t="str">
            <v>Investments Govt Securities</v>
          </cell>
        </row>
      </sheetData>
      <sheetData sheetId="13307">
        <row r="34">
          <cell r="A34" t="str">
            <v>Investments Govt Securities</v>
          </cell>
        </row>
      </sheetData>
      <sheetData sheetId="13308">
        <row r="34">
          <cell r="A34" t="str">
            <v>Investments Govt Securities</v>
          </cell>
        </row>
      </sheetData>
      <sheetData sheetId="13309">
        <row r="34">
          <cell r="A34" t="str">
            <v>Investments Govt Securities</v>
          </cell>
        </row>
      </sheetData>
      <sheetData sheetId="13310">
        <row r="34">
          <cell r="A34" t="str">
            <v>Investments Govt Securities</v>
          </cell>
        </row>
      </sheetData>
      <sheetData sheetId="13311">
        <row r="34">
          <cell r="A34" t="str">
            <v>Investments Govt Securities</v>
          </cell>
        </row>
      </sheetData>
      <sheetData sheetId="13312">
        <row r="34">
          <cell r="A34" t="str">
            <v>Investments Govt Securities</v>
          </cell>
        </row>
      </sheetData>
      <sheetData sheetId="13313">
        <row r="34">
          <cell r="A34" t="str">
            <v>Investments Govt Securities</v>
          </cell>
        </row>
      </sheetData>
      <sheetData sheetId="13314">
        <row r="34">
          <cell r="A34" t="str">
            <v>Investments Govt Securities</v>
          </cell>
        </row>
      </sheetData>
      <sheetData sheetId="13315">
        <row r="34">
          <cell r="A34" t="str">
            <v>Investments Govt Securities</v>
          </cell>
        </row>
      </sheetData>
      <sheetData sheetId="13316">
        <row r="34">
          <cell r="A34" t="str">
            <v>Investments Govt Securities</v>
          </cell>
        </row>
      </sheetData>
      <sheetData sheetId="13317">
        <row r="34">
          <cell r="A34" t="str">
            <v>Investments Govt Securities</v>
          </cell>
        </row>
      </sheetData>
      <sheetData sheetId="13318">
        <row r="34">
          <cell r="A34" t="str">
            <v>Investments Govt Securities</v>
          </cell>
        </row>
      </sheetData>
      <sheetData sheetId="13319">
        <row r="34">
          <cell r="A34" t="str">
            <v>Investments Govt Securities</v>
          </cell>
        </row>
      </sheetData>
      <sheetData sheetId="13320">
        <row r="34">
          <cell r="A34" t="str">
            <v>Investments Govt Securities</v>
          </cell>
        </row>
      </sheetData>
      <sheetData sheetId="13321">
        <row r="34">
          <cell r="A34" t="str">
            <v>Investments Govt Securities</v>
          </cell>
        </row>
      </sheetData>
      <sheetData sheetId="13322">
        <row r="34">
          <cell r="A34" t="str">
            <v>Investments Govt Securities</v>
          </cell>
        </row>
      </sheetData>
      <sheetData sheetId="13323">
        <row r="34">
          <cell r="A34" t="str">
            <v>Investments Govt Securities</v>
          </cell>
        </row>
      </sheetData>
      <sheetData sheetId="13324">
        <row r="34">
          <cell r="A34" t="str">
            <v>Investments Govt Securities</v>
          </cell>
        </row>
      </sheetData>
      <sheetData sheetId="13325">
        <row r="34">
          <cell r="A34" t="str">
            <v>Investments Govt Securities</v>
          </cell>
        </row>
      </sheetData>
      <sheetData sheetId="13326">
        <row r="34">
          <cell r="A34" t="str">
            <v>Investments Govt Securities</v>
          </cell>
        </row>
      </sheetData>
      <sheetData sheetId="13327">
        <row r="34">
          <cell r="A34" t="str">
            <v>Investments Govt Securities</v>
          </cell>
        </row>
      </sheetData>
      <sheetData sheetId="13328">
        <row r="34">
          <cell r="A34" t="str">
            <v>Investments Govt Securities</v>
          </cell>
        </row>
      </sheetData>
      <sheetData sheetId="13329">
        <row r="34">
          <cell r="A34" t="str">
            <v>Investments Govt Securities</v>
          </cell>
        </row>
      </sheetData>
      <sheetData sheetId="13330">
        <row r="34">
          <cell r="A34" t="str">
            <v>Investments Govt Securities</v>
          </cell>
        </row>
      </sheetData>
      <sheetData sheetId="13331">
        <row r="34">
          <cell r="A34" t="str">
            <v>Investments Govt Securities</v>
          </cell>
        </row>
      </sheetData>
      <sheetData sheetId="13332">
        <row r="34">
          <cell r="A34" t="str">
            <v>Investments Govt Securities</v>
          </cell>
        </row>
      </sheetData>
      <sheetData sheetId="13333">
        <row r="34">
          <cell r="A34" t="str">
            <v>Investments Govt Securities</v>
          </cell>
        </row>
      </sheetData>
      <sheetData sheetId="13334">
        <row r="34">
          <cell r="A34" t="str">
            <v>Investments Govt Securities</v>
          </cell>
        </row>
      </sheetData>
      <sheetData sheetId="13335">
        <row r="34">
          <cell r="A34" t="str">
            <v>Investments Govt Securities</v>
          </cell>
        </row>
      </sheetData>
      <sheetData sheetId="13336">
        <row r="34">
          <cell r="A34" t="str">
            <v>Investments Govt Securities</v>
          </cell>
        </row>
      </sheetData>
      <sheetData sheetId="13337">
        <row r="34">
          <cell r="A34" t="str">
            <v>Investments Govt Securities</v>
          </cell>
        </row>
      </sheetData>
      <sheetData sheetId="13338">
        <row r="34">
          <cell r="A34" t="str">
            <v>Investments Govt Securities</v>
          </cell>
        </row>
      </sheetData>
      <sheetData sheetId="13339">
        <row r="34">
          <cell r="A34" t="str">
            <v>Investments Govt Securities</v>
          </cell>
        </row>
      </sheetData>
      <sheetData sheetId="13340">
        <row r="34">
          <cell r="A34" t="str">
            <v>Investments Govt Securities</v>
          </cell>
        </row>
      </sheetData>
      <sheetData sheetId="13341">
        <row r="34">
          <cell r="A34" t="str">
            <v>Investments Govt Securities</v>
          </cell>
        </row>
      </sheetData>
      <sheetData sheetId="13342">
        <row r="34">
          <cell r="A34" t="str">
            <v>Investments Govt Securities</v>
          </cell>
        </row>
      </sheetData>
      <sheetData sheetId="13343">
        <row r="34">
          <cell r="A34" t="str">
            <v>Investments Govt Securities</v>
          </cell>
        </row>
      </sheetData>
      <sheetData sheetId="13344">
        <row r="34">
          <cell r="A34" t="str">
            <v>Investments Govt Securities</v>
          </cell>
        </row>
      </sheetData>
      <sheetData sheetId="13345">
        <row r="34">
          <cell r="A34" t="str">
            <v>Investments Govt Securities</v>
          </cell>
        </row>
      </sheetData>
      <sheetData sheetId="13346">
        <row r="34">
          <cell r="A34" t="str">
            <v>Investments Govt Securities</v>
          </cell>
        </row>
      </sheetData>
      <sheetData sheetId="13347">
        <row r="34">
          <cell r="A34" t="str">
            <v>Investments Govt Securities</v>
          </cell>
        </row>
      </sheetData>
      <sheetData sheetId="13348">
        <row r="34">
          <cell r="A34" t="str">
            <v>Investments Govt Securities</v>
          </cell>
        </row>
      </sheetData>
      <sheetData sheetId="13349">
        <row r="34">
          <cell r="A34" t="str">
            <v>Investments Govt Securities</v>
          </cell>
        </row>
      </sheetData>
      <sheetData sheetId="13350">
        <row r="34">
          <cell r="A34" t="str">
            <v>Investments Govt Securities</v>
          </cell>
        </row>
      </sheetData>
      <sheetData sheetId="13351">
        <row r="34">
          <cell r="A34" t="str">
            <v>Investments Govt Securities</v>
          </cell>
        </row>
      </sheetData>
      <sheetData sheetId="13352">
        <row r="34">
          <cell r="A34" t="str">
            <v>Investments Govt Securities</v>
          </cell>
        </row>
      </sheetData>
      <sheetData sheetId="13353">
        <row r="34">
          <cell r="A34" t="str">
            <v>Investments Govt Securities</v>
          </cell>
        </row>
      </sheetData>
      <sheetData sheetId="13354">
        <row r="34">
          <cell r="A34" t="str">
            <v>Investments Govt Securities</v>
          </cell>
        </row>
      </sheetData>
      <sheetData sheetId="13355">
        <row r="34">
          <cell r="A34" t="str">
            <v>Investments Govt Securities</v>
          </cell>
        </row>
      </sheetData>
      <sheetData sheetId="13356">
        <row r="34">
          <cell r="A34" t="str">
            <v>Investments Govt Securities</v>
          </cell>
        </row>
      </sheetData>
      <sheetData sheetId="13357">
        <row r="34">
          <cell r="A34" t="str">
            <v>Investments Govt Securities</v>
          </cell>
        </row>
      </sheetData>
      <sheetData sheetId="13358">
        <row r="34">
          <cell r="A34" t="str">
            <v>Investments Govt Securities</v>
          </cell>
        </row>
      </sheetData>
      <sheetData sheetId="13359">
        <row r="34">
          <cell r="A34" t="str">
            <v>Investments Govt Securities</v>
          </cell>
        </row>
      </sheetData>
      <sheetData sheetId="13360">
        <row r="34">
          <cell r="A34" t="str">
            <v>Investments Govt Securities</v>
          </cell>
        </row>
      </sheetData>
      <sheetData sheetId="13361">
        <row r="34">
          <cell r="A34" t="str">
            <v>Investments Govt Securities</v>
          </cell>
        </row>
      </sheetData>
      <sheetData sheetId="13362">
        <row r="34">
          <cell r="A34" t="str">
            <v>Investments Govt Securities</v>
          </cell>
        </row>
      </sheetData>
      <sheetData sheetId="13363">
        <row r="34">
          <cell r="A34" t="str">
            <v>Investments Govt Securities</v>
          </cell>
        </row>
      </sheetData>
      <sheetData sheetId="13364">
        <row r="34">
          <cell r="A34" t="str">
            <v>Investments Govt Securities</v>
          </cell>
        </row>
      </sheetData>
      <sheetData sheetId="13365">
        <row r="34">
          <cell r="A34" t="str">
            <v>Investments Govt Securities</v>
          </cell>
        </row>
      </sheetData>
      <sheetData sheetId="13366">
        <row r="34">
          <cell r="A34" t="str">
            <v>Investments Govt Securities</v>
          </cell>
        </row>
      </sheetData>
      <sheetData sheetId="13367">
        <row r="34">
          <cell r="A34" t="str">
            <v>Investments Govt Securities</v>
          </cell>
        </row>
      </sheetData>
      <sheetData sheetId="13368">
        <row r="34">
          <cell r="A34" t="str">
            <v>Investments Govt Securities</v>
          </cell>
        </row>
      </sheetData>
      <sheetData sheetId="13369">
        <row r="34">
          <cell r="A34" t="str">
            <v>Investments Govt Securities</v>
          </cell>
        </row>
      </sheetData>
      <sheetData sheetId="13370">
        <row r="34">
          <cell r="A34" t="str">
            <v>Investments Govt Securities</v>
          </cell>
        </row>
      </sheetData>
      <sheetData sheetId="13371">
        <row r="34">
          <cell r="A34" t="str">
            <v>Investments Govt Securities</v>
          </cell>
        </row>
      </sheetData>
      <sheetData sheetId="13372">
        <row r="34">
          <cell r="A34" t="str">
            <v>Investments Govt Securities</v>
          </cell>
        </row>
      </sheetData>
      <sheetData sheetId="13373">
        <row r="34">
          <cell r="A34" t="str">
            <v>Investments Govt Securities</v>
          </cell>
        </row>
      </sheetData>
      <sheetData sheetId="13374">
        <row r="34">
          <cell r="A34" t="str">
            <v>Investments Govt Securities</v>
          </cell>
        </row>
      </sheetData>
      <sheetData sheetId="13375">
        <row r="34">
          <cell r="A34" t="str">
            <v>Investments Govt Securities</v>
          </cell>
        </row>
      </sheetData>
      <sheetData sheetId="13376">
        <row r="34">
          <cell r="A34" t="str">
            <v>Investments Govt Securities</v>
          </cell>
        </row>
      </sheetData>
      <sheetData sheetId="13377">
        <row r="34">
          <cell r="A34" t="str">
            <v>Investments Govt Securities</v>
          </cell>
        </row>
      </sheetData>
      <sheetData sheetId="13378">
        <row r="34">
          <cell r="A34" t="str">
            <v>Investments Govt Securities</v>
          </cell>
        </row>
      </sheetData>
      <sheetData sheetId="13379">
        <row r="34">
          <cell r="A34" t="str">
            <v>Investments Govt Securities</v>
          </cell>
        </row>
      </sheetData>
      <sheetData sheetId="13380">
        <row r="34">
          <cell r="A34" t="str">
            <v>Investments Govt Securities</v>
          </cell>
        </row>
      </sheetData>
      <sheetData sheetId="13381">
        <row r="34">
          <cell r="A34" t="str">
            <v>Investments Govt Securities</v>
          </cell>
        </row>
      </sheetData>
      <sheetData sheetId="13382">
        <row r="34">
          <cell r="A34" t="str">
            <v>Investments Govt Securities</v>
          </cell>
        </row>
      </sheetData>
      <sheetData sheetId="13383">
        <row r="34">
          <cell r="A34" t="str">
            <v>Investments Govt Securities</v>
          </cell>
        </row>
      </sheetData>
      <sheetData sheetId="13384">
        <row r="34">
          <cell r="A34" t="str">
            <v>Investments Govt Securities</v>
          </cell>
        </row>
      </sheetData>
      <sheetData sheetId="13385">
        <row r="34">
          <cell r="A34" t="str">
            <v>Investments Govt Securities</v>
          </cell>
        </row>
      </sheetData>
      <sheetData sheetId="13386">
        <row r="34">
          <cell r="A34" t="str">
            <v>Investments Govt Securities</v>
          </cell>
        </row>
      </sheetData>
      <sheetData sheetId="13387">
        <row r="34">
          <cell r="A34" t="str">
            <v>Investments Govt Securities</v>
          </cell>
        </row>
      </sheetData>
      <sheetData sheetId="13388">
        <row r="34">
          <cell r="A34" t="str">
            <v>Investments Govt Securities</v>
          </cell>
        </row>
      </sheetData>
      <sheetData sheetId="13389">
        <row r="34">
          <cell r="A34" t="str">
            <v>Investments Govt Securities</v>
          </cell>
        </row>
      </sheetData>
      <sheetData sheetId="13390">
        <row r="34">
          <cell r="A34" t="str">
            <v>Investments Govt Securities</v>
          </cell>
        </row>
      </sheetData>
      <sheetData sheetId="13391">
        <row r="34">
          <cell r="A34" t="str">
            <v>Investments Govt Securities</v>
          </cell>
        </row>
      </sheetData>
      <sheetData sheetId="13392">
        <row r="34">
          <cell r="A34" t="str">
            <v>Investments Govt Securities</v>
          </cell>
        </row>
      </sheetData>
      <sheetData sheetId="13393">
        <row r="34">
          <cell r="A34" t="str">
            <v>Investments Govt Securities</v>
          </cell>
        </row>
      </sheetData>
      <sheetData sheetId="13394">
        <row r="34">
          <cell r="A34" t="str">
            <v>Investments Govt Securities</v>
          </cell>
        </row>
      </sheetData>
      <sheetData sheetId="13395">
        <row r="34">
          <cell r="A34" t="str">
            <v>Investments Govt Securities</v>
          </cell>
        </row>
      </sheetData>
      <sheetData sheetId="13396">
        <row r="34">
          <cell r="A34" t="str">
            <v>Investments Govt Securities</v>
          </cell>
        </row>
      </sheetData>
      <sheetData sheetId="13397">
        <row r="34">
          <cell r="A34" t="str">
            <v>Investments Govt Securities</v>
          </cell>
        </row>
      </sheetData>
      <sheetData sheetId="13398">
        <row r="34">
          <cell r="A34" t="str">
            <v>Investments Govt Securities</v>
          </cell>
        </row>
      </sheetData>
      <sheetData sheetId="13399">
        <row r="34">
          <cell r="A34" t="str">
            <v>Investments Govt Securities</v>
          </cell>
        </row>
      </sheetData>
      <sheetData sheetId="13400">
        <row r="34">
          <cell r="A34" t="str">
            <v>Investments Govt Securities</v>
          </cell>
        </row>
      </sheetData>
      <sheetData sheetId="13401">
        <row r="34">
          <cell r="A34" t="str">
            <v>Investments Govt Securities</v>
          </cell>
        </row>
      </sheetData>
      <sheetData sheetId="13402">
        <row r="34">
          <cell r="A34" t="str">
            <v>Investments Govt Securities</v>
          </cell>
        </row>
      </sheetData>
      <sheetData sheetId="13403">
        <row r="34">
          <cell r="A34" t="str">
            <v>Investments Govt Securities</v>
          </cell>
        </row>
      </sheetData>
      <sheetData sheetId="13404">
        <row r="34">
          <cell r="A34" t="str">
            <v>Investments Govt Securities</v>
          </cell>
        </row>
      </sheetData>
      <sheetData sheetId="13405">
        <row r="34">
          <cell r="A34" t="str">
            <v>Investments Govt Securities</v>
          </cell>
        </row>
      </sheetData>
      <sheetData sheetId="13406">
        <row r="34">
          <cell r="A34" t="str">
            <v>Investments Govt Securities</v>
          </cell>
        </row>
      </sheetData>
      <sheetData sheetId="13407">
        <row r="34">
          <cell r="A34" t="str">
            <v>Investments Govt Securities</v>
          </cell>
        </row>
      </sheetData>
      <sheetData sheetId="13408">
        <row r="34">
          <cell r="A34" t="str">
            <v>Investments Govt Securities</v>
          </cell>
        </row>
      </sheetData>
      <sheetData sheetId="13409">
        <row r="34">
          <cell r="A34" t="str">
            <v>Investments Govt Securities</v>
          </cell>
        </row>
      </sheetData>
      <sheetData sheetId="13410">
        <row r="34">
          <cell r="A34" t="str">
            <v>Investments Govt Securities</v>
          </cell>
        </row>
      </sheetData>
      <sheetData sheetId="13411">
        <row r="34">
          <cell r="A34" t="str">
            <v>Investments Govt Securities</v>
          </cell>
        </row>
      </sheetData>
      <sheetData sheetId="13412">
        <row r="34">
          <cell r="A34" t="str">
            <v>Investments Govt Securities</v>
          </cell>
        </row>
      </sheetData>
      <sheetData sheetId="13413">
        <row r="34">
          <cell r="A34" t="str">
            <v>Investments Govt Securities</v>
          </cell>
        </row>
      </sheetData>
      <sheetData sheetId="13414">
        <row r="34">
          <cell r="A34" t="str">
            <v>Investments Govt Securities</v>
          </cell>
        </row>
      </sheetData>
      <sheetData sheetId="13415">
        <row r="34">
          <cell r="A34" t="str">
            <v>Investments Govt Securities</v>
          </cell>
        </row>
      </sheetData>
      <sheetData sheetId="13416">
        <row r="34">
          <cell r="A34" t="str">
            <v>Investments Govt Securities</v>
          </cell>
        </row>
      </sheetData>
      <sheetData sheetId="13417">
        <row r="34">
          <cell r="A34" t="str">
            <v>Investments Govt Securities</v>
          </cell>
        </row>
      </sheetData>
      <sheetData sheetId="13418">
        <row r="34">
          <cell r="A34" t="str">
            <v>Investments Govt Securities</v>
          </cell>
        </row>
      </sheetData>
      <sheetData sheetId="13419">
        <row r="34">
          <cell r="A34" t="str">
            <v>Investments Govt Securities</v>
          </cell>
        </row>
      </sheetData>
      <sheetData sheetId="13420">
        <row r="34">
          <cell r="A34" t="str">
            <v>Investments Govt Securities</v>
          </cell>
        </row>
      </sheetData>
      <sheetData sheetId="13421">
        <row r="34">
          <cell r="A34" t="str">
            <v>Investments Govt Securities</v>
          </cell>
        </row>
      </sheetData>
      <sheetData sheetId="13422">
        <row r="34">
          <cell r="A34" t="str">
            <v>Investments Govt Securities</v>
          </cell>
        </row>
      </sheetData>
      <sheetData sheetId="13423">
        <row r="34">
          <cell r="A34" t="str">
            <v>Investments Govt Securities</v>
          </cell>
        </row>
      </sheetData>
      <sheetData sheetId="13424">
        <row r="34">
          <cell r="A34" t="str">
            <v>Investments Govt Securities</v>
          </cell>
        </row>
      </sheetData>
      <sheetData sheetId="13425">
        <row r="34">
          <cell r="A34" t="str">
            <v>Investments Govt Securities</v>
          </cell>
        </row>
      </sheetData>
      <sheetData sheetId="13426">
        <row r="34">
          <cell r="A34" t="str">
            <v>Investments Govt Securities</v>
          </cell>
        </row>
      </sheetData>
      <sheetData sheetId="13427">
        <row r="34">
          <cell r="A34" t="str">
            <v>Investments Govt Securities</v>
          </cell>
        </row>
      </sheetData>
      <sheetData sheetId="13428">
        <row r="34">
          <cell r="A34" t="str">
            <v>Investments Govt Securities</v>
          </cell>
        </row>
      </sheetData>
      <sheetData sheetId="13429">
        <row r="34">
          <cell r="A34" t="str">
            <v>Investments Govt Securities</v>
          </cell>
        </row>
      </sheetData>
      <sheetData sheetId="13430">
        <row r="34">
          <cell r="A34" t="str">
            <v>Investments Govt Securities</v>
          </cell>
        </row>
      </sheetData>
      <sheetData sheetId="13431">
        <row r="34">
          <cell r="A34" t="str">
            <v>Investments Govt Securities</v>
          </cell>
        </row>
      </sheetData>
      <sheetData sheetId="13432">
        <row r="34">
          <cell r="A34" t="str">
            <v>Investments Govt Securities</v>
          </cell>
        </row>
      </sheetData>
      <sheetData sheetId="13433">
        <row r="34">
          <cell r="A34" t="str">
            <v>Investments Govt Securities</v>
          </cell>
        </row>
      </sheetData>
      <sheetData sheetId="13434">
        <row r="34">
          <cell r="A34" t="str">
            <v>Investments Govt Securities</v>
          </cell>
        </row>
      </sheetData>
      <sheetData sheetId="13435">
        <row r="34">
          <cell r="A34" t="str">
            <v>Investments Govt Securities</v>
          </cell>
        </row>
      </sheetData>
      <sheetData sheetId="13436">
        <row r="34">
          <cell r="A34" t="str">
            <v>Investments Govt Securities</v>
          </cell>
        </row>
      </sheetData>
      <sheetData sheetId="13437">
        <row r="34">
          <cell r="A34" t="str">
            <v>Investments Govt Securities</v>
          </cell>
        </row>
      </sheetData>
      <sheetData sheetId="13438">
        <row r="34">
          <cell r="A34" t="str">
            <v>Investments Govt Securities</v>
          </cell>
        </row>
      </sheetData>
      <sheetData sheetId="13439">
        <row r="34">
          <cell r="A34" t="str">
            <v>Investments Govt Securities</v>
          </cell>
        </row>
      </sheetData>
      <sheetData sheetId="13440">
        <row r="34">
          <cell r="A34" t="str">
            <v>Investments Govt Securities</v>
          </cell>
        </row>
      </sheetData>
      <sheetData sheetId="13441">
        <row r="34">
          <cell r="A34" t="str">
            <v>Investments Govt Securities</v>
          </cell>
        </row>
      </sheetData>
      <sheetData sheetId="13442">
        <row r="34">
          <cell r="A34" t="str">
            <v>Investments Govt Securities</v>
          </cell>
        </row>
      </sheetData>
      <sheetData sheetId="13443">
        <row r="34">
          <cell r="A34" t="str">
            <v>Investments Govt Securities</v>
          </cell>
        </row>
      </sheetData>
      <sheetData sheetId="13444">
        <row r="34">
          <cell r="A34" t="str">
            <v>Investments Govt Securities</v>
          </cell>
        </row>
      </sheetData>
      <sheetData sheetId="13445">
        <row r="34">
          <cell r="A34" t="str">
            <v>Investments Govt Securities</v>
          </cell>
        </row>
      </sheetData>
      <sheetData sheetId="13446">
        <row r="34">
          <cell r="A34" t="str">
            <v>Investments Govt Securities</v>
          </cell>
        </row>
      </sheetData>
      <sheetData sheetId="13447">
        <row r="34">
          <cell r="A34" t="str">
            <v>Investments Govt Securities</v>
          </cell>
        </row>
      </sheetData>
      <sheetData sheetId="13448">
        <row r="34">
          <cell r="A34" t="str">
            <v>Investments Govt Securities</v>
          </cell>
        </row>
      </sheetData>
      <sheetData sheetId="13449">
        <row r="34">
          <cell r="A34" t="str">
            <v>Investments Govt Securities</v>
          </cell>
        </row>
      </sheetData>
      <sheetData sheetId="13450">
        <row r="34">
          <cell r="A34" t="str">
            <v>Investments Govt Securities</v>
          </cell>
        </row>
      </sheetData>
      <sheetData sheetId="13451">
        <row r="34">
          <cell r="A34" t="str">
            <v>Investments Govt Securities</v>
          </cell>
        </row>
      </sheetData>
      <sheetData sheetId="13452">
        <row r="34">
          <cell r="A34" t="str">
            <v>Investments Govt Securities</v>
          </cell>
        </row>
      </sheetData>
      <sheetData sheetId="13453">
        <row r="34">
          <cell r="A34" t="str">
            <v>Investments Govt Securities</v>
          </cell>
        </row>
      </sheetData>
      <sheetData sheetId="13454">
        <row r="34">
          <cell r="A34" t="str">
            <v>Investments Govt Securities</v>
          </cell>
        </row>
      </sheetData>
      <sheetData sheetId="13455">
        <row r="34">
          <cell r="A34" t="str">
            <v>Investments Govt Securities</v>
          </cell>
        </row>
      </sheetData>
      <sheetData sheetId="13456">
        <row r="34">
          <cell r="A34" t="str">
            <v>Investments Govt Securities</v>
          </cell>
        </row>
      </sheetData>
      <sheetData sheetId="13457">
        <row r="34">
          <cell r="A34" t="str">
            <v>Investments Govt Securities</v>
          </cell>
        </row>
      </sheetData>
      <sheetData sheetId="13458">
        <row r="34">
          <cell r="A34" t="str">
            <v>Investments Govt Securities</v>
          </cell>
        </row>
      </sheetData>
      <sheetData sheetId="13459">
        <row r="34">
          <cell r="A34" t="str">
            <v>Investments Govt Securities</v>
          </cell>
        </row>
      </sheetData>
      <sheetData sheetId="13460">
        <row r="34">
          <cell r="A34" t="str">
            <v>Investments Govt Securities</v>
          </cell>
        </row>
      </sheetData>
      <sheetData sheetId="13461">
        <row r="34">
          <cell r="A34" t="str">
            <v>Investments Govt Securities</v>
          </cell>
        </row>
      </sheetData>
      <sheetData sheetId="13462">
        <row r="34">
          <cell r="A34" t="str">
            <v>Investments Govt Securities</v>
          </cell>
        </row>
      </sheetData>
      <sheetData sheetId="13463">
        <row r="34">
          <cell r="A34" t="str">
            <v>Investments Govt Securities</v>
          </cell>
        </row>
      </sheetData>
      <sheetData sheetId="13464">
        <row r="34">
          <cell r="A34" t="str">
            <v>Investments Govt Securities</v>
          </cell>
        </row>
      </sheetData>
      <sheetData sheetId="13465">
        <row r="34">
          <cell r="A34" t="str">
            <v>Investments Govt Securities</v>
          </cell>
        </row>
      </sheetData>
      <sheetData sheetId="13466">
        <row r="34">
          <cell r="A34" t="str">
            <v>Investments Govt Securities</v>
          </cell>
        </row>
      </sheetData>
      <sheetData sheetId="13467">
        <row r="34">
          <cell r="A34" t="str">
            <v>Investments Govt Securities</v>
          </cell>
        </row>
      </sheetData>
      <sheetData sheetId="13468">
        <row r="34">
          <cell r="A34" t="str">
            <v>Investments Govt Securities</v>
          </cell>
        </row>
      </sheetData>
      <sheetData sheetId="13469">
        <row r="34">
          <cell r="A34" t="str">
            <v>Investments Govt Securities</v>
          </cell>
        </row>
      </sheetData>
      <sheetData sheetId="13470">
        <row r="34">
          <cell r="A34" t="str">
            <v>Investments Govt Securities</v>
          </cell>
        </row>
      </sheetData>
      <sheetData sheetId="13471">
        <row r="34">
          <cell r="A34" t="str">
            <v>Investments Govt Securities</v>
          </cell>
        </row>
      </sheetData>
      <sheetData sheetId="13472">
        <row r="34">
          <cell r="A34" t="str">
            <v>Investments Govt Securities</v>
          </cell>
        </row>
      </sheetData>
      <sheetData sheetId="13473">
        <row r="34">
          <cell r="A34" t="str">
            <v>Investments Govt Securities</v>
          </cell>
        </row>
      </sheetData>
      <sheetData sheetId="13474">
        <row r="34">
          <cell r="A34" t="str">
            <v>Investments Govt Securities</v>
          </cell>
        </row>
      </sheetData>
      <sheetData sheetId="13475">
        <row r="34">
          <cell r="A34" t="str">
            <v>Investments Govt Securities</v>
          </cell>
        </row>
      </sheetData>
      <sheetData sheetId="13476">
        <row r="34">
          <cell r="A34" t="str">
            <v>Investments Govt Securities</v>
          </cell>
        </row>
      </sheetData>
      <sheetData sheetId="13477">
        <row r="34">
          <cell r="A34" t="str">
            <v>Investments Govt Securities</v>
          </cell>
        </row>
      </sheetData>
      <sheetData sheetId="13478">
        <row r="34">
          <cell r="A34" t="str">
            <v>Investments Govt Securities</v>
          </cell>
        </row>
      </sheetData>
      <sheetData sheetId="13479">
        <row r="34">
          <cell r="A34" t="str">
            <v>Investments Govt Securities</v>
          </cell>
        </row>
      </sheetData>
      <sheetData sheetId="13480">
        <row r="34">
          <cell r="A34" t="str">
            <v>Investments Govt Securities</v>
          </cell>
        </row>
      </sheetData>
      <sheetData sheetId="13481">
        <row r="34">
          <cell r="A34" t="str">
            <v>Investments Govt Securities</v>
          </cell>
        </row>
      </sheetData>
      <sheetData sheetId="13482">
        <row r="34">
          <cell r="A34" t="str">
            <v>Investments Govt Securities</v>
          </cell>
        </row>
      </sheetData>
      <sheetData sheetId="13483">
        <row r="34">
          <cell r="A34" t="str">
            <v>Investments Govt Securities</v>
          </cell>
        </row>
      </sheetData>
      <sheetData sheetId="13484">
        <row r="34">
          <cell r="A34" t="str">
            <v>Investments Govt Securities</v>
          </cell>
        </row>
      </sheetData>
      <sheetData sheetId="13485">
        <row r="34">
          <cell r="A34" t="str">
            <v>Investments Govt Securities</v>
          </cell>
        </row>
      </sheetData>
      <sheetData sheetId="13486">
        <row r="34">
          <cell r="A34" t="str">
            <v>Investments Govt Securities</v>
          </cell>
        </row>
      </sheetData>
      <sheetData sheetId="13487">
        <row r="34">
          <cell r="A34" t="str">
            <v>Investments Govt Securities</v>
          </cell>
        </row>
      </sheetData>
      <sheetData sheetId="13488">
        <row r="34">
          <cell r="A34" t="str">
            <v>Investments Govt Securities</v>
          </cell>
        </row>
      </sheetData>
      <sheetData sheetId="13489">
        <row r="34">
          <cell r="A34" t="str">
            <v>Investments Govt Securities</v>
          </cell>
        </row>
      </sheetData>
      <sheetData sheetId="13490">
        <row r="34">
          <cell r="A34" t="str">
            <v>Investments Govt Securities</v>
          </cell>
        </row>
      </sheetData>
      <sheetData sheetId="13491">
        <row r="34">
          <cell r="A34" t="str">
            <v>Investments Govt Securities</v>
          </cell>
        </row>
      </sheetData>
      <sheetData sheetId="13492">
        <row r="34">
          <cell r="A34" t="str">
            <v>Investments Govt Securities</v>
          </cell>
        </row>
      </sheetData>
      <sheetData sheetId="13493">
        <row r="34">
          <cell r="A34" t="str">
            <v>Investments Govt Securities</v>
          </cell>
        </row>
      </sheetData>
      <sheetData sheetId="13494">
        <row r="34">
          <cell r="A34" t="str">
            <v>Investments Govt Securities</v>
          </cell>
        </row>
      </sheetData>
      <sheetData sheetId="13495">
        <row r="34">
          <cell r="A34" t="str">
            <v>Investments Govt Securities</v>
          </cell>
        </row>
      </sheetData>
      <sheetData sheetId="13496">
        <row r="34">
          <cell r="A34" t="str">
            <v>Investments Govt Securities</v>
          </cell>
        </row>
      </sheetData>
      <sheetData sheetId="13497">
        <row r="34">
          <cell r="A34" t="str">
            <v>Investments Govt Securities</v>
          </cell>
        </row>
      </sheetData>
      <sheetData sheetId="13498">
        <row r="34">
          <cell r="A34" t="str">
            <v>Investments Govt Securities</v>
          </cell>
        </row>
      </sheetData>
      <sheetData sheetId="13499">
        <row r="34">
          <cell r="A34" t="str">
            <v>Investments Govt Securities</v>
          </cell>
        </row>
      </sheetData>
      <sheetData sheetId="13500">
        <row r="34">
          <cell r="A34" t="str">
            <v>Investments Govt Securities</v>
          </cell>
        </row>
      </sheetData>
      <sheetData sheetId="13501">
        <row r="34">
          <cell r="A34" t="str">
            <v>Investments Govt Securities</v>
          </cell>
        </row>
      </sheetData>
      <sheetData sheetId="13502">
        <row r="34">
          <cell r="A34" t="str">
            <v>Investments Govt Securities</v>
          </cell>
        </row>
      </sheetData>
      <sheetData sheetId="13503">
        <row r="34">
          <cell r="A34" t="str">
            <v>Investments Govt Securities</v>
          </cell>
        </row>
      </sheetData>
      <sheetData sheetId="13504">
        <row r="34">
          <cell r="A34" t="str">
            <v>Investments Govt Securities</v>
          </cell>
        </row>
      </sheetData>
      <sheetData sheetId="13505">
        <row r="34">
          <cell r="A34" t="str">
            <v>Investments Govt Securities</v>
          </cell>
        </row>
      </sheetData>
      <sheetData sheetId="13506">
        <row r="34">
          <cell r="A34" t="str">
            <v>Investments Govt Securities</v>
          </cell>
        </row>
      </sheetData>
      <sheetData sheetId="13507">
        <row r="34">
          <cell r="A34" t="str">
            <v>Investments Govt Securities</v>
          </cell>
        </row>
      </sheetData>
      <sheetData sheetId="13508">
        <row r="34">
          <cell r="A34" t="str">
            <v>Investments Govt Securities</v>
          </cell>
        </row>
      </sheetData>
      <sheetData sheetId="13509">
        <row r="34">
          <cell r="A34" t="str">
            <v>Investments Govt Securities</v>
          </cell>
        </row>
      </sheetData>
      <sheetData sheetId="13510">
        <row r="34">
          <cell r="A34" t="str">
            <v>Investments Govt Securities</v>
          </cell>
        </row>
      </sheetData>
      <sheetData sheetId="13511">
        <row r="34">
          <cell r="A34" t="str">
            <v>Investments Govt Securities</v>
          </cell>
        </row>
      </sheetData>
      <sheetData sheetId="13512">
        <row r="34">
          <cell r="A34" t="str">
            <v>Investments Govt Securities</v>
          </cell>
        </row>
      </sheetData>
      <sheetData sheetId="13513">
        <row r="34">
          <cell r="A34" t="str">
            <v>Investments Govt Securities</v>
          </cell>
        </row>
      </sheetData>
      <sheetData sheetId="13514">
        <row r="34">
          <cell r="A34" t="str">
            <v>Investments Govt Securities</v>
          </cell>
        </row>
      </sheetData>
      <sheetData sheetId="13515">
        <row r="34">
          <cell r="A34" t="str">
            <v>Investments Govt Securities</v>
          </cell>
        </row>
      </sheetData>
      <sheetData sheetId="13516">
        <row r="34">
          <cell r="A34" t="str">
            <v>Investments Govt Securities</v>
          </cell>
        </row>
      </sheetData>
      <sheetData sheetId="13517">
        <row r="34">
          <cell r="A34" t="str">
            <v>Investments Govt Securities</v>
          </cell>
        </row>
      </sheetData>
      <sheetData sheetId="13518">
        <row r="34">
          <cell r="A34" t="str">
            <v>Investments Govt Securities</v>
          </cell>
        </row>
      </sheetData>
      <sheetData sheetId="13519">
        <row r="34">
          <cell r="A34" t="str">
            <v>Investments Govt Securities</v>
          </cell>
        </row>
      </sheetData>
      <sheetData sheetId="13520">
        <row r="34">
          <cell r="A34" t="str">
            <v>Investments Govt Securities</v>
          </cell>
        </row>
      </sheetData>
      <sheetData sheetId="13521">
        <row r="34">
          <cell r="A34" t="str">
            <v>Investments Govt Securities</v>
          </cell>
        </row>
      </sheetData>
      <sheetData sheetId="13522">
        <row r="34">
          <cell r="A34" t="str">
            <v>Investments Govt Securities</v>
          </cell>
        </row>
      </sheetData>
      <sheetData sheetId="13523">
        <row r="34">
          <cell r="A34" t="str">
            <v>Investments Govt Securities</v>
          </cell>
        </row>
      </sheetData>
      <sheetData sheetId="13524">
        <row r="34">
          <cell r="A34" t="str">
            <v>Investments Govt Securities</v>
          </cell>
        </row>
      </sheetData>
      <sheetData sheetId="13525">
        <row r="34">
          <cell r="A34" t="str">
            <v>Investments Govt Securities</v>
          </cell>
        </row>
      </sheetData>
      <sheetData sheetId="13526">
        <row r="34">
          <cell r="A34" t="str">
            <v>Investments Govt Securities</v>
          </cell>
        </row>
      </sheetData>
      <sheetData sheetId="13527">
        <row r="34">
          <cell r="A34" t="str">
            <v>Investments Govt Securities</v>
          </cell>
        </row>
      </sheetData>
      <sheetData sheetId="13528">
        <row r="34">
          <cell r="A34" t="str">
            <v>Investments Govt Securities</v>
          </cell>
        </row>
      </sheetData>
      <sheetData sheetId="13529">
        <row r="34">
          <cell r="A34" t="str">
            <v>Investments Govt Securities</v>
          </cell>
        </row>
      </sheetData>
      <sheetData sheetId="13530">
        <row r="34">
          <cell r="A34" t="str">
            <v>Investments Govt Securities</v>
          </cell>
        </row>
      </sheetData>
      <sheetData sheetId="13531">
        <row r="34">
          <cell r="A34" t="str">
            <v>Investments Govt Securities</v>
          </cell>
        </row>
      </sheetData>
      <sheetData sheetId="13532">
        <row r="34">
          <cell r="A34" t="str">
            <v>Investments Govt Securities</v>
          </cell>
        </row>
      </sheetData>
      <sheetData sheetId="13533">
        <row r="34">
          <cell r="A34" t="str">
            <v>Investments Govt Securities</v>
          </cell>
        </row>
      </sheetData>
      <sheetData sheetId="13534">
        <row r="34">
          <cell r="A34" t="str">
            <v>Investments Govt Securities</v>
          </cell>
        </row>
      </sheetData>
      <sheetData sheetId="13535">
        <row r="34">
          <cell r="A34" t="str">
            <v>Investments Govt Securities</v>
          </cell>
        </row>
      </sheetData>
      <sheetData sheetId="13536">
        <row r="34">
          <cell r="A34" t="str">
            <v>Investments Govt Securities</v>
          </cell>
        </row>
      </sheetData>
      <sheetData sheetId="13537">
        <row r="34">
          <cell r="A34" t="str">
            <v>Investments Govt Securities</v>
          </cell>
        </row>
      </sheetData>
      <sheetData sheetId="13538">
        <row r="34">
          <cell r="A34" t="str">
            <v>Investments Govt Securities</v>
          </cell>
        </row>
      </sheetData>
      <sheetData sheetId="13539">
        <row r="34">
          <cell r="A34" t="str">
            <v>Investments Govt Securities</v>
          </cell>
        </row>
      </sheetData>
      <sheetData sheetId="13540">
        <row r="34">
          <cell r="A34" t="str">
            <v>Investments Govt Securities</v>
          </cell>
        </row>
      </sheetData>
      <sheetData sheetId="13541">
        <row r="34">
          <cell r="A34" t="str">
            <v>Investments Govt Securities</v>
          </cell>
        </row>
      </sheetData>
      <sheetData sheetId="13542">
        <row r="34">
          <cell r="A34" t="str">
            <v>Investments Govt Securities</v>
          </cell>
        </row>
      </sheetData>
      <sheetData sheetId="13543">
        <row r="34">
          <cell r="A34" t="str">
            <v>Investments Govt Securities</v>
          </cell>
        </row>
      </sheetData>
      <sheetData sheetId="13544">
        <row r="34">
          <cell r="A34" t="str">
            <v>Investments Govt Securities</v>
          </cell>
        </row>
      </sheetData>
      <sheetData sheetId="13545">
        <row r="34">
          <cell r="A34" t="str">
            <v>Investments Govt Securities</v>
          </cell>
        </row>
      </sheetData>
      <sheetData sheetId="13546">
        <row r="34">
          <cell r="A34" t="str">
            <v>Investments Govt Securities</v>
          </cell>
        </row>
      </sheetData>
      <sheetData sheetId="13547">
        <row r="34">
          <cell r="A34" t="str">
            <v>Investments Govt Securities</v>
          </cell>
        </row>
      </sheetData>
      <sheetData sheetId="13548">
        <row r="34">
          <cell r="A34" t="str">
            <v>Investments Govt Securities</v>
          </cell>
        </row>
      </sheetData>
      <sheetData sheetId="13549">
        <row r="34">
          <cell r="A34" t="str">
            <v>Investments Govt Securities</v>
          </cell>
        </row>
      </sheetData>
      <sheetData sheetId="13550">
        <row r="34">
          <cell r="A34" t="str">
            <v>Investments Govt Securities</v>
          </cell>
        </row>
      </sheetData>
      <sheetData sheetId="13551">
        <row r="34">
          <cell r="A34" t="str">
            <v>Investments Govt Securities</v>
          </cell>
        </row>
      </sheetData>
      <sheetData sheetId="13552">
        <row r="34">
          <cell r="A34" t="str">
            <v>Investments Govt Securities</v>
          </cell>
        </row>
      </sheetData>
      <sheetData sheetId="13553">
        <row r="34">
          <cell r="A34" t="str">
            <v>Investments Govt Securities</v>
          </cell>
        </row>
      </sheetData>
      <sheetData sheetId="13554">
        <row r="34">
          <cell r="A34" t="str">
            <v>Investments Govt Securities</v>
          </cell>
        </row>
      </sheetData>
      <sheetData sheetId="13555">
        <row r="34">
          <cell r="A34" t="str">
            <v>Investments Govt Securities</v>
          </cell>
        </row>
      </sheetData>
      <sheetData sheetId="13556">
        <row r="34">
          <cell r="A34" t="str">
            <v>Investments Govt Securities</v>
          </cell>
        </row>
      </sheetData>
      <sheetData sheetId="13557">
        <row r="34">
          <cell r="A34" t="str">
            <v>Investments Govt Securities</v>
          </cell>
        </row>
      </sheetData>
      <sheetData sheetId="13558">
        <row r="34">
          <cell r="A34" t="str">
            <v>Investments Govt Securities</v>
          </cell>
        </row>
      </sheetData>
      <sheetData sheetId="13559">
        <row r="34">
          <cell r="A34" t="str">
            <v>Investments Govt Securities</v>
          </cell>
        </row>
      </sheetData>
      <sheetData sheetId="13560">
        <row r="34">
          <cell r="A34" t="str">
            <v>Investments Govt Securities</v>
          </cell>
        </row>
      </sheetData>
      <sheetData sheetId="13561">
        <row r="34">
          <cell r="A34" t="str">
            <v>Investments Govt Securities</v>
          </cell>
        </row>
      </sheetData>
      <sheetData sheetId="13562">
        <row r="34">
          <cell r="A34" t="str">
            <v>Investments Govt Securities</v>
          </cell>
        </row>
      </sheetData>
      <sheetData sheetId="13563">
        <row r="34">
          <cell r="A34" t="str">
            <v>Investments Govt Securities</v>
          </cell>
        </row>
      </sheetData>
      <sheetData sheetId="13564">
        <row r="34">
          <cell r="A34" t="str">
            <v>Investments Govt Securities</v>
          </cell>
        </row>
      </sheetData>
      <sheetData sheetId="13565">
        <row r="34">
          <cell r="A34" t="str">
            <v>Investments Govt Securities</v>
          </cell>
        </row>
      </sheetData>
      <sheetData sheetId="13566">
        <row r="34">
          <cell r="A34" t="str">
            <v>Investments Govt Securities</v>
          </cell>
        </row>
      </sheetData>
      <sheetData sheetId="13567">
        <row r="34">
          <cell r="A34" t="str">
            <v>Investments Govt Securities</v>
          </cell>
        </row>
      </sheetData>
      <sheetData sheetId="13568">
        <row r="34">
          <cell r="A34" t="str">
            <v>Investments Govt Securities</v>
          </cell>
        </row>
      </sheetData>
      <sheetData sheetId="13569">
        <row r="34">
          <cell r="A34" t="str">
            <v>Investments Govt Securities</v>
          </cell>
        </row>
      </sheetData>
      <sheetData sheetId="13570">
        <row r="34">
          <cell r="A34" t="str">
            <v>Investments Govt Securities</v>
          </cell>
        </row>
      </sheetData>
      <sheetData sheetId="13571">
        <row r="34">
          <cell r="A34" t="str">
            <v>Investments Govt Securities</v>
          </cell>
        </row>
      </sheetData>
      <sheetData sheetId="13572">
        <row r="34">
          <cell r="A34" t="str">
            <v>Investments Govt Securities</v>
          </cell>
        </row>
      </sheetData>
      <sheetData sheetId="13573">
        <row r="34">
          <cell r="A34" t="str">
            <v>Investments Govt Securities</v>
          </cell>
        </row>
      </sheetData>
      <sheetData sheetId="13574">
        <row r="34">
          <cell r="A34" t="str">
            <v>Investments Govt Securities</v>
          </cell>
        </row>
      </sheetData>
      <sheetData sheetId="13575">
        <row r="34">
          <cell r="A34" t="str">
            <v>Investments Govt Securities</v>
          </cell>
        </row>
      </sheetData>
      <sheetData sheetId="13576">
        <row r="34">
          <cell r="A34" t="str">
            <v>Investments Govt Securities</v>
          </cell>
        </row>
      </sheetData>
      <sheetData sheetId="13577">
        <row r="34">
          <cell r="A34" t="str">
            <v>Investments Govt Securities</v>
          </cell>
        </row>
      </sheetData>
      <sheetData sheetId="13578">
        <row r="34">
          <cell r="A34" t="str">
            <v>Investments Govt Securities</v>
          </cell>
        </row>
      </sheetData>
      <sheetData sheetId="13579">
        <row r="34">
          <cell r="A34" t="str">
            <v>Investments Govt Securities</v>
          </cell>
        </row>
      </sheetData>
      <sheetData sheetId="13580">
        <row r="34">
          <cell r="A34" t="str">
            <v>Investments Govt Securities</v>
          </cell>
        </row>
      </sheetData>
      <sheetData sheetId="13581">
        <row r="34">
          <cell r="A34" t="str">
            <v>Investments Govt Securities</v>
          </cell>
        </row>
      </sheetData>
      <sheetData sheetId="13582">
        <row r="34">
          <cell r="A34" t="str">
            <v>Investments Govt Securities</v>
          </cell>
        </row>
      </sheetData>
      <sheetData sheetId="13583">
        <row r="34">
          <cell r="A34" t="str">
            <v>Investments Govt Securities</v>
          </cell>
        </row>
      </sheetData>
      <sheetData sheetId="13584">
        <row r="34">
          <cell r="A34" t="str">
            <v>Investments Govt Securities</v>
          </cell>
        </row>
      </sheetData>
      <sheetData sheetId="13585">
        <row r="34">
          <cell r="A34" t="str">
            <v>Investments Govt Securities</v>
          </cell>
        </row>
      </sheetData>
      <sheetData sheetId="13586">
        <row r="34">
          <cell r="A34" t="str">
            <v>Investments Govt Securities</v>
          </cell>
        </row>
      </sheetData>
      <sheetData sheetId="13587">
        <row r="34">
          <cell r="A34" t="str">
            <v>Investments Govt Securities</v>
          </cell>
        </row>
      </sheetData>
      <sheetData sheetId="13588">
        <row r="34">
          <cell r="A34" t="str">
            <v>Investments Govt Securities</v>
          </cell>
        </row>
      </sheetData>
      <sheetData sheetId="13589">
        <row r="34">
          <cell r="A34" t="str">
            <v>Investments Govt Securities</v>
          </cell>
        </row>
      </sheetData>
      <sheetData sheetId="13590">
        <row r="34">
          <cell r="A34" t="str">
            <v>Investments Govt Securities</v>
          </cell>
        </row>
      </sheetData>
      <sheetData sheetId="13591">
        <row r="34">
          <cell r="A34" t="str">
            <v>Investments Govt Securities</v>
          </cell>
        </row>
      </sheetData>
      <sheetData sheetId="13592">
        <row r="34">
          <cell r="A34" t="str">
            <v>Investments Govt Securities</v>
          </cell>
        </row>
      </sheetData>
      <sheetData sheetId="13593">
        <row r="34">
          <cell r="A34" t="str">
            <v>Investments Govt Securities</v>
          </cell>
        </row>
      </sheetData>
      <sheetData sheetId="13594">
        <row r="34">
          <cell r="A34" t="str">
            <v>Investments Govt Securities</v>
          </cell>
        </row>
      </sheetData>
      <sheetData sheetId="13595">
        <row r="34">
          <cell r="A34" t="str">
            <v>Investments Govt Securities</v>
          </cell>
        </row>
      </sheetData>
      <sheetData sheetId="13596">
        <row r="34">
          <cell r="A34" t="str">
            <v>Investments Govt Securities</v>
          </cell>
        </row>
      </sheetData>
      <sheetData sheetId="13597">
        <row r="34">
          <cell r="A34" t="str">
            <v>Investments Govt Securities</v>
          </cell>
        </row>
      </sheetData>
      <sheetData sheetId="13598">
        <row r="34">
          <cell r="A34" t="str">
            <v>Investments Govt Securities</v>
          </cell>
        </row>
      </sheetData>
      <sheetData sheetId="13599">
        <row r="34">
          <cell r="A34" t="str">
            <v>Investments Govt Securities</v>
          </cell>
        </row>
      </sheetData>
      <sheetData sheetId="13600">
        <row r="34">
          <cell r="A34" t="str">
            <v>Investments Govt Securities</v>
          </cell>
        </row>
      </sheetData>
      <sheetData sheetId="13601">
        <row r="34">
          <cell r="A34" t="str">
            <v>Investments Govt Securities</v>
          </cell>
        </row>
      </sheetData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>
        <row r="34">
          <cell r="A34" t="str">
            <v>Investments Govt Securities</v>
          </cell>
        </row>
      </sheetData>
      <sheetData sheetId="13609">
        <row r="34">
          <cell r="A34" t="str">
            <v>Investments Govt Securities</v>
          </cell>
        </row>
      </sheetData>
      <sheetData sheetId="13610">
        <row r="34">
          <cell r="A34" t="str">
            <v>Investments Govt Securities</v>
          </cell>
        </row>
      </sheetData>
      <sheetData sheetId="13611">
        <row r="34">
          <cell r="A34" t="str">
            <v>Investments Govt Securities</v>
          </cell>
        </row>
      </sheetData>
      <sheetData sheetId="13612">
        <row r="34">
          <cell r="A34" t="str">
            <v>Investments Govt Securities</v>
          </cell>
        </row>
      </sheetData>
      <sheetData sheetId="13613">
        <row r="34">
          <cell r="A34" t="str">
            <v>Investments Govt Securities</v>
          </cell>
        </row>
      </sheetData>
      <sheetData sheetId="13614">
        <row r="34">
          <cell r="A34" t="str">
            <v>Investments Govt Securities</v>
          </cell>
        </row>
      </sheetData>
      <sheetData sheetId="13615">
        <row r="34">
          <cell r="A34" t="str">
            <v>Investments Govt Securities</v>
          </cell>
        </row>
      </sheetData>
      <sheetData sheetId="13616">
        <row r="34">
          <cell r="A34" t="str">
            <v>Investments Govt Securities</v>
          </cell>
        </row>
      </sheetData>
      <sheetData sheetId="13617">
        <row r="34">
          <cell r="A34" t="str">
            <v>Investments Govt Securities</v>
          </cell>
        </row>
      </sheetData>
      <sheetData sheetId="13618">
        <row r="34">
          <cell r="A34" t="str">
            <v>Investments Govt Securities</v>
          </cell>
        </row>
      </sheetData>
      <sheetData sheetId="13619">
        <row r="34">
          <cell r="A34" t="str">
            <v>Investments Govt Securities</v>
          </cell>
        </row>
      </sheetData>
      <sheetData sheetId="13620">
        <row r="34">
          <cell r="A34" t="str">
            <v>Investments Govt Securities</v>
          </cell>
        </row>
      </sheetData>
      <sheetData sheetId="13621">
        <row r="34">
          <cell r="A34" t="str">
            <v>Investments Govt Securities</v>
          </cell>
        </row>
      </sheetData>
      <sheetData sheetId="13622">
        <row r="34">
          <cell r="A34" t="str">
            <v>Investments Govt Securities</v>
          </cell>
        </row>
      </sheetData>
      <sheetData sheetId="13623">
        <row r="34">
          <cell r="A34" t="str">
            <v>Investments Govt Securities</v>
          </cell>
        </row>
      </sheetData>
      <sheetData sheetId="13624">
        <row r="34">
          <cell r="A34" t="str">
            <v>Investments Govt Securities</v>
          </cell>
        </row>
      </sheetData>
      <sheetData sheetId="13625">
        <row r="34">
          <cell r="A34" t="str">
            <v>Investments Govt Securities</v>
          </cell>
        </row>
      </sheetData>
      <sheetData sheetId="13626">
        <row r="34">
          <cell r="A34" t="str">
            <v>Investments Govt Securities</v>
          </cell>
        </row>
      </sheetData>
      <sheetData sheetId="13627">
        <row r="34">
          <cell r="A34" t="str">
            <v>Investments Govt Securities</v>
          </cell>
        </row>
      </sheetData>
      <sheetData sheetId="13628">
        <row r="34">
          <cell r="A34" t="str">
            <v>Investments Govt Securities</v>
          </cell>
        </row>
      </sheetData>
      <sheetData sheetId="13629">
        <row r="34">
          <cell r="A34" t="str">
            <v>Investments Govt Securities</v>
          </cell>
        </row>
      </sheetData>
      <sheetData sheetId="13630">
        <row r="34">
          <cell r="A34" t="str">
            <v>Investments Govt Securities</v>
          </cell>
        </row>
      </sheetData>
      <sheetData sheetId="13631">
        <row r="34">
          <cell r="A34" t="str">
            <v>Investments Govt Securities</v>
          </cell>
        </row>
      </sheetData>
      <sheetData sheetId="13632">
        <row r="34">
          <cell r="A34" t="str">
            <v>Investments Govt Securities</v>
          </cell>
        </row>
      </sheetData>
      <sheetData sheetId="13633">
        <row r="34">
          <cell r="A34" t="str">
            <v>Investments Govt Securities</v>
          </cell>
        </row>
      </sheetData>
      <sheetData sheetId="13634">
        <row r="34">
          <cell r="A34" t="str">
            <v>Investments Govt Securities</v>
          </cell>
        </row>
      </sheetData>
      <sheetData sheetId="13635"/>
      <sheetData sheetId="13636">
        <row r="34">
          <cell r="A34" t="str">
            <v>Investments Govt Securities</v>
          </cell>
        </row>
      </sheetData>
      <sheetData sheetId="13637"/>
      <sheetData sheetId="13638">
        <row r="34">
          <cell r="A34" t="str">
            <v>Investments Govt Securities</v>
          </cell>
        </row>
      </sheetData>
      <sheetData sheetId="13639"/>
      <sheetData sheetId="13640"/>
      <sheetData sheetId="13641"/>
      <sheetData sheetId="13642"/>
      <sheetData sheetId="13643"/>
      <sheetData sheetId="13644"/>
      <sheetData sheetId="13645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>
        <row r="34">
          <cell r="A34" t="str">
            <v>Investments Govt Securities</v>
          </cell>
        </row>
      </sheetData>
      <sheetData sheetId="13756">
        <row r="34">
          <cell r="A34" t="str">
            <v>Investments Govt Securities</v>
          </cell>
        </row>
      </sheetData>
      <sheetData sheetId="13757">
        <row r="34">
          <cell r="A34" t="str">
            <v>Investments Govt Securities</v>
          </cell>
        </row>
      </sheetData>
      <sheetData sheetId="13758">
        <row r="34">
          <cell r="A34" t="str">
            <v>Investments Govt Securities</v>
          </cell>
        </row>
      </sheetData>
      <sheetData sheetId="13759">
        <row r="34">
          <cell r="A34" t="str">
            <v>Investments Govt Securities</v>
          </cell>
        </row>
      </sheetData>
      <sheetData sheetId="13760">
        <row r="34">
          <cell r="A34" t="str">
            <v>Investments Govt Securities</v>
          </cell>
        </row>
      </sheetData>
      <sheetData sheetId="13761">
        <row r="34">
          <cell r="A34" t="str">
            <v>Investments Govt Securities</v>
          </cell>
        </row>
      </sheetData>
      <sheetData sheetId="13762">
        <row r="34">
          <cell r="A34" t="str">
            <v>Investments Govt Securities</v>
          </cell>
        </row>
      </sheetData>
      <sheetData sheetId="13763">
        <row r="34">
          <cell r="A34" t="str">
            <v>Investments Govt Securities</v>
          </cell>
        </row>
      </sheetData>
      <sheetData sheetId="13764">
        <row r="34">
          <cell r="A34" t="str">
            <v>Investments Govt Securities</v>
          </cell>
        </row>
      </sheetData>
      <sheetData sheetId="13765">
        <row r="34">
          <cell r="A34" t="str">
            <v>Investments Govt Securities</v>
          </cell>
        </row>
      </sheetData>
      <sheetData sheetId="13766">
        <row r="34">
          <cell r="A34" t="str">
            <v>Investments Govt Securities</v>
          </cell>
        </row>
      </sheetData>
      <sheetData sheetId="13767">
        <row r="34">
          <cell r="A34" t="str">
            <v>Investments Govt Securities</v>
          </cell>
        </row>
      </sheetData>
      <sheetData sheetId="13768">
        <row r="34">
          <cell r="A34" t="str">
            <v>Investments Govt Securities</v>
          </cell>
        </row>
      </sheetData>
      <sheetData sheetId="13769">
        <row r="34">
          <cell r="A34" t="str">
            <v>Investments Govt Securities</v>
          </cell>
        </row>
      </sheetData>
      <sheetData sheetId="13770">
        <row r="34">
          <cell r="A34" t="str">
            <v>Investments Govt Securities</v>
          </cell>
        </row>
      </sheetData>
      <sheetData sheetId="13771">
        <row r="34">
          <cell r="A34" t="str">
            <v>Investments Govt Securities</v>
          </cell>
        </row>
      </sheetData>
      <sheetData sheetId="13772">
        <row r="34">
          <cell r="A34" t="str">
            <v>Investments Govt Securities</v>
          </cell>
        </row>
      </sheetData>
      <sheetData sheetId="13773">
        <row r="34">
          <cell r="A34" t="str">
            <v>Investments Govt Securities</v>
          </cell>
        </row>
      </sheetData>
      <sheetData sheetId="13774">
        <row r="34">
          <cell r="A34" t="str">
            <v>Investments Govt Securities</v>
          </cell>
        </row>
      </sheetData>
      <sheetData sheetId="13775">
        <row r="34">
          <cell r="A34" t="str">
            <v>Investments Govt Securities</v>
          </cell>
        </row>
      </sheetData>
      <sheetData sheetId="13776">
        <row r="34">
          <cell r="A34" t="str">
            <v>Investments Govt Securities</v>
          </cell>
        </row>
      </sheetData>
      <sheetData sheetId="13777">
        <row r="34">
          <cell r="A34" t="str">
            <v>Investments Govt Securities</v>
          </cell>
        </row>
      </sheetData>
      <sheetData sheetId="13778">
        <row r="34">
          <cell r="A34" t="str">
            <v>Investments Govt Securities</v>
          </cell>
        </row>
      </sheetData>
      <sheetData sheetId="13779">
        <row r="34">
          <cell r="A34" t="str">
            <v>Investments Govt Securities</v>
          </cell>
        </row>
      </sheetData>
      <sheetData sheetId="13780">
        <row r="34">
          <cell r="A34" t="str">
            <v>Investments Govt Securities</v>
          </cell>
        </row>
      </sheetData>
      <sheetData sheetId="13781">
        <row r="34">
          <cell r="A34" t="str">
            <v>Investments Govt Securities</v>
          </cell>
        </row>
      </sheetData>
      <sheetData sheetId="13782">
        <row r="34">
          <cell r="A34" t="str">
            <v>Investments Govt Securities</v>
          </cell>
        </row>
      </sheetData>
      <sheetData sheetId="13783">
        <row r="34">
          <cell r="A34" t="str">
            <v>Investments Govt Securities</v>
          </cell>
        </row>
      </sheetData>
      <sheetData sheetId="13784">
        <row r="34">
          <cell r="A34" t="str">
            <v>Investments Govt Securities</v>
          </cell>
        </row>
      </sheetData>
      <sheetData sheetId="13785">
        <row r="34">
          <cell r="A34" t="str">
            <v>Investments Govt Securities</v>
          </cell>
        </row>
      </sheetData>
      <sheetData sheetId="13786">
        <row r="34">
          <cell r="A34" t="str">
            <v>Investments Govt Securities</v>
          </cell>
        </row>
      </sheetData>
      <sheetData sheetId="13787">
        <row r="34">
          <cell r="A34" t="str">
            <v>Investments Govt Securities</v>
          </cell>
        </row>
      </sheetData>
      <sheetData sheetId="13788">
        <row r="34">
          <cell r="A34" t="str">
            <v>Investments Govt Securities</v>
          </cell>
        </row>
      </sheetData>
      <sheetData sheetId="13789">
        <row r="34">
          <cell r="A34" t="str">
            <v>Investments Govt Securities</v>
          </cell>
        </row>
      </sheetData>
      <sheetData sheetId="13790">
        <row r="34">
          <cell r="A34" t="str">
            <v>Investments Govt Securities</v>
          </cell>
        </row>
      </sheetData>
      <sheetData sheetId="13791">
        <row r="34">
          <cell r="A34" t="str">
            <v>Investments Govt Securities</v>
          </cell>
        </row>
      </sheetData>
      <sheetData sheetId="13792">
        <row r="34">
          <cell r="A34" t="str">
            <v>Investments Govt Securities</v>
          </cell>
        </row>
      </sheetData>
      <sheetData sheetId="13793">
        <row r="34">
          <cell r="A34" t="str">
            <v>Investments Govt Securities</v>
          </cell>
        </row>
      </sheetData>
      <sheetData sheetId="13794">
        <row r="34">
          <cell r="A34" t="str">
            <v>Investments Govt Securities</v>
          </cell>
        </row>
      </sheetData>
      <sheetData sheetId="13795">
        <row r="34">
          <cell r="A34" t="str">
            <v>Investments Govt Securities</v>
          </cell>
        </row>
      </sheetData>
      <sheetData sheetId="13796">
        <row r="34">
          <cell r="A34" t="str">
            <v>Investments Govt Securities</v>
          </cell>
        </row>
      </sheetData>
      <sheetData sheetId="13797">
        <row r="34">
          <cell r="A34" t="str">
            <v>Investments Govt Securities</v>
          </cell>
        </row>
      </sheetData>
      <sheetData sheetId="13798">
        <row r="34">
          <cell r="A34" t="str">
            <v>Investments Govt Securities</v>
          </cell>
        </row>
      </sheetData>
      <sheetData sheetId="13799">
        <row r="34">
          <cell r="A34" t="str">
            <v>Investments Govt Securities</v>
          </cell>
        </row>
      </sheetData>
      <sheetData sheetId="13800">
        <row r="34">
          <cell r="A34" t="str">
            <v>Investments Govt Securities</v>
          </cell>
        </row>
      </sheetData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>
        <row r="34">
          <cell r="A34" t="str">
            <v>Investments Govt Securities</v>
          </cell>
        </row>
      </sheetData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>
        <row r="34">
          <cell r="A34" t="str">
            <v>Investments Govt Securities</v>
          </cell>
        </row>
      </sheetData>
      <sheetData sheetId="14107">
        <row r="34">
          <cell r="A34" t="str">
            <v>Investments Govt Securities</v>
          </cell>
        </row>
      </sheetData>
      <sheetData sheetId="14108">
        <row r="34">
          <cell r="A34" t="str">
            <v>Investments Govt Securities</v>
          </cell>
        </row>
      </sheetData>
      <sheetData sheetId="14109">
        <row r="34">
          <cell r="A34" t="str">
            <v>Investments Govt Securities</v>
          </cell>
        </row>
      </sheetData>
      <sheetData sheetId="14110">
        <row r="34">
          <cell r="A34" t="str">
            <v>Investments Govt Securities</v>
          </cell>
        </row>
      </sheetData>
      <sheetData sheetId="14111">
        <row r="34">
          <cell r="A34" t="str">
            <v>Investments Govt Securities</v>
          </cell>
        </row>
      </sheetData>
      <sheetData sheetId="14112">
        <row r="34">
          <cell r="A34" t="str">
            <v>Investments Govt Securities</v>
          </cell>
        </row>
      </sheetData>
      <sheetData sheetId="14113">
        <row r="34">
          <cell r="A34" t="str">
            <v>Investments Govt Securities</v>
          </cell>
        </row>
      </sheetData>
      <sheetData sheetId="14114">
        <row r="34">
          <cell r="A34" t="str">
            <v>Investments Govt Securities</v>
          </cell>
        </row>
      </sheetData>
      <sheetData sheetId="14115">
        <row r="34">
          <cell r="A34" t="str">
            <v>Investments Govt Securities</v>
          </cell>
        </row>
      </sheetData>
      <sheetData sheetId="14116">
        <row r="34">
          <cell r="A34" t="str">
            <v>Investments Govt Securities</v>
          </cell>
        </row>
      </sheetData>
      <sheetData sheetId="14117">
        <row r="34">
          <cell r="A34" t="str">
            <v>Investments Govt Securities</v>
          </cell>
        </row>
      </sheetData>
      <sheetData sheetId="14118">
        <row r="34">
          <cell r="A34" t="str">
            <v>Investments Govt Securities</v>
          </cell>
        </row>
      </sheetData>
      <sheetData sheetId="14119">
        <row r="34">
          <cell r="A34" t="str">
            <v>Investments Govt Securities</v>
          </cell>
        </row>
      </sheetData>
      <sheetData sheetId="14120">
        <row r="34">
          <cell r="A34" t="str">
            <v>Investments Govt Securities</v>
          </cell>
        </row>
      </sheetData>
      <sheetData sheetId="14121">
        <row r="34">
          <cell r="A34" t="str">
            <v>Investments Govt Securities</v>
          </cell>
        </row>
      </sheetData>
      <sheetData sheetId="14122">
        <row r="34">
          <cell r="A34" t="str">
            <v>Investments Govt Securities</v>
          </cell>
        </row>
      </sheetData>
      <sheetData sheetId="14123">
        <row r="34">
          <cell r="A34" t="str">
            <v>Investments Govt Securities</v>
          </cell>
        </row>
      </sheetData>
      <sheetData sheetId="14124">
        <row r="34">
          <cell r="A34" t="str">
            <v>Investments Govt Securities</v>
          </cell>
        </row>
      </sheetData>
      <sheetData sheetId="14125">
        <row r="34">
          <cell r="A34" t="str">
            <v>Investments Govt Securities</v>
          </cell>
        </row>
      </sheetData>
      <sheetData sheetId="14126">
        <row r="34">
          <cell r="A34" t="str">
            <v>Investments Govt Securities</v>
          </cell>
        </row>
      </sheetData>
      <sheetData sheetId="14127">
        <row r="34">
          <cell r="A34" t="str">
            <v>Investments Govt Securities</v>
          </cell>
        </row>
      </sheetData>
      <sheetData sheetId="14128"/>
      <sheetData sheetId="14129">
        <row r="34">
          <cell r="A34" t="str">
            <v>Investments Govt Securities</v>
          </cell>
        </row>
      </sheetData>
      <sheetData sheetId="14130">
        <row r="34">
          <cell r="A34" t="str">
            <v>Investments Govt Securities</v>
          </cell>
        </row>
      </sheetData>
      <sheetData sheetId="1413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>
        <row r="34">
          <cell r="A34" t="str">
            <v>Investments Govt Securities</v>
          </cell>
        </row>
      </sheetData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/>
      <sheetData sheetId="14203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/>
      <sheetData sheetId="14250"/>
      <sheetData sheetId="14251">
        <row r="34">
          <cell r="A34" t="str">
            <v>Investments Govt Securities</v>
          </cell>
        </row>
      </sheetData>
      <sheetData sheetId="14252"/>
      <sheetData sheetId="14253">
        <row r="34">
          <cell r="A34" t="str">
            <v>Investments Govt Securities</v>
          </cell>
        </row>
      </sheetData>
      <sheetData sheetId="14254"/>
      <sheetData sheetId="14255"/>
      <sheetData sheetId="14256"/>
      <sheetData sheetId="14257"/>
      <sheetData sheetId="14258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/>
      <sheetData sheetId="14287" refreshError="1"/>
      <sheetData sheetId="14288" refreshError="1"/>
      <sheetData sheetId="14289">
        <row r="34">
          <cell r="A34" t="str">
            <v>Investments Govt Securities</v>
          </cell>
        </row>
      </sheetData>
      <sheetData sheetId="14290">
        <row r="34">
          <cell r="A34" t="str">
            <v>Investments Govt Securities</v>
          </cell>
        </row>
      </sheetData>
      <sheetData sheetId="14291">
        <row r="34">
          <cell r="A34" t="str">
            <v>Investments Govt Securities</v>
          </cell>
        </row>
      </sheetData>
      <sheetData sheetId="14292">
        <row r="34">
          <cell r="A34" t="str">
            <v>Investments Govt Securities</v>
          </cell>
        </row>
      </sheetData>
      <sheetData sheetId="14293">
        <row r="34">
          <cell r="A34" t="str">
            <v>Investments Govt Securities</v>
          </cell>
        </row>
      </sheetData>
      <sheetData sheetId="14294">
        <row r="34">
          <cell r="A34" t="str">
            <v>Investments Govt Securities</v>
          </cell>
        </row>
      </sheetData>
      <sheetData sheetId="14295">
        <row r="34">
          <cell r="A34" t="str">
            <v>Investments Govt Securities</v>
          </cell>
        </row>
      </sheetData>
      <sheetData sheetId="14296">
        <row r="34">
          <cell r="A34" t="str">
            <v>Investments Govt Securities</v>
          </cell>
        </row>
      </sheetData>
      <sheetData sheetId="14297">
        <row r="34">
          <cell r="A34" t="str">
            <v>Investments Govt Securities</v>
          </cell>
        </row>
      </sheetData>
      <sheetData sheetId="14298">
        <row r="34">
          <cell r="A34" t="str">
            <v>Investments Govt Securities</v>
          </cell>
        </row>
      </sheetData>
      <sheetData sheetId="14299">
        <row r="34">
          <cell r="A34" t="str">
            <v>Investments Govt Securities</v>
          </cell>
        </row>
      </sheetData>
      <sheetData sheetId="14300">
        <row r="34">
          <cell r="A34" t="str">
            <v>Investments Govt Securities</v>
          </cell>
        </row>
      </sheetData>
      <sheetData sheetId="14301">
        <row r="34">
          <cell r="A34" t="str">
            <v>Investments Govt Securities</v>
          </cell>
        </row>
      </sheetData>
      <sheetData sheetId="14302">
        <row r="34">
          <cell r="A34" t="str">
            <v>Investments Govt Securities</v>
          </cell>
        </row>
      </sheetData>
      <sheetData sheetId="14303">
        <row r="34">
          <cell r="A34" t="str">
            <v>Investments Govt Securities</v>
          </cell>
        </row>
      </sheetData>
      <sheetData sheetId="14304">
        <row r="34">
          <cell r="A34" t="str">
            <v>Investments Govt Securities</v>
          </cell>
        </row>
      </sheetData>
      <sheetData sheetId="14305">
        <row r="34">
          <cell r="A34" t="str">
            <v>Investments Govt Securities</v>
          </cell>
        </row>
      </sheetData>
      <sheetData sheetId="14306">
        <row r="34">
          <cell r="A34" t="str">
            <v>Investments Govt Securities</v>
          </cell>
        </row>
      </sheetData>
      <sheetData sheetId="14307">
        <row r="34">
          <cell r="A34" t="str">
            <v>Investments Govt Securities</v>
          </cell>
        </row>
      </sheetData>
      <sheetData sheetId="14308">
        <row r="34">
          <cell r="A34" t="str">
            <v>Investments Govt Securities</v>
          </cell>
        </row>
      </sheetData>
      <sheetData sheetId="14309">
        <row r="34">
          <cell r="A34" t="str">
            <v>Investments Govt Securities</v>
          </cell>
        </row>
      </sheetData>
      <sheetData sheetId="14310">
        <row r="34">
          <cell r="A34" t="str">
            <v>Investments Govt Securities</v>
          </cell>
        </row>
      </sheetData>
      <sheetData sheetId="14311">
        <row r="34">
          <cell r="A34" t="str">
            <v>Investments Govt Securities</v>
          </cell>
        </row>
      </sheetData>
      <sheetData sheetId="14312">
        <row r="34">
          <cell r="A34" t="str">
            <v>Investments Govt Securities</v>
          </cell>
        </row>
      </sheetData>
      <sheetData sheetId="14313">
        <row r="34">
          <cell r="A34" t="str">
            <v>Investments Govt Securities</v>
          </cell>
        </row>
      </sheetData>
      <sheetData sheetId="14314">
        <row r="34">
          <cell r="A34" t="str">
            <v>Investments Govt Securities</v>
          </cell>
        </row>
      </sheetData>
      <sheetData sheetId="14315">
        <row r="34">
          <cell r="A34" t="str">
            <v>Investments Govt Securities</v>
          </cell>
        </row>
      </sheetData>
      <sheetData sheetId="14316">
        <row r="34">
          <cell r="A34" t="str">
            <v>Investments Govt Securities</v>
          </cell>
        </row>
      </sheetData>
      <sheetData sheetId="14317">
        <row r="34">
          <cell r="A34" t="str">
            <v>Investments Govt Securities</v>
          </cell>
        </row>
      </sheetData>
      <sheetData sheetId="14318"/>
      <sheetData sheetId="14319">
        <row r="34">
          <cell r="A34" t="str">
            <v>Investments Govt Securities</v>
          </cell>
        </row>
      </sheetData>
      <sheetData sheetId="14320">
        <row r="34">
          <cell r="A34" t="str">
            <v>Investments Govt Securities</v>
          </cell>
        </row>
      </sheetData>
      <sheetData sheetId="14321">
        <row r="34">
          <cell r="A34" t="str">
            <v>Investments Govt Securities</v>
          </cell>
        </row>
      </sheetData>
      <sheetData sheetId="14322">
        <row r="34">
          <cell r="A34" t="str">
            <v>Investments Govt Securities</v>
          </cell>
        </row>
      </sheetData>
      <sheetData sheetId="14323">
        <row r="34">
          <cell r="A34" t="str">
            <v>Investments Govt Securities</v>
          </cell>
        </row>
      </sheetData>
      <sheetData sheetId="14324">
        <row r="34">
          <cell r="A34" t="str">
            <v>Investments Govt Securities</v>
          </cell>
        </row>
      </sheetData>
      <sheetData sheetId="14325">
        <row r="34">
          <cell r="A34" t="str">
            <v>Investments Govt Securities</v>
          </cell>
        </row>
      </sheetData>
      <sheetData sheetId="14326">
        <row r="34">
          <cell r="A34" t="str">
            <v>Investments Govt Securities</v>
          </cell>
        </row>
      </sheetData>
      <sheetData sheetId="14327">
        <row r="34">
          <cell r="A34" t="str">
            <v>Investments Govt Securities</v>
          </cell>
        </row>
      </sheetData>
      <sheetData sheetId="14328">
        <row r="34">
          <cell r="A34" t="str">
            <v>Investments Govt Securities</v>
          </cell>
        </row>
      </sheetData>
      <sheetData sheetId="14329">
        <row r="34">
          <cell r="A34" t="str">
            <v>Investments Govt Securities</v>
          </cell>
        </row>
      </sheetData>
      <sheetData sheetId="14330">
        <row r="34">
          <cell r="A34" t="str">
            <v>Investments Govt Securities</v>
          </cell>
        </row>
      </sheetData>
      <sheetData sheetId="14331">
        <row r="34">
          <cell r="A34" t="str">
            <v>Investments Govt Securities</v>
          </cell>
        </row>
      </sheetData>
      <sheetData sheetId="14332">
        <row r="34">
          <cell r="A34" t="str">
            <v>Investments Govt Securities</v>
          </cell>
        </row>
      </sheetData>
      <sheetData sheetId="14333">
        <row r="34">
          <cell r="A34" t="str">
            <v>Investments Govt Securities</v>
          </cell>
        </row>
      </sheetData>
      <sheetData sheetId="14334">
        <row r="34">
          <cell r="A34" t="str">
            <v>Investments Govt Securities</v>
          </cell>
        </row>
      </sheetData>
      <sheetData sheetId="14335">
        <row r="34">
          <cell r="A34" t="str">
            <v>Investments Govt Securities</v>
          </cell>
        </row>
      </sheetData>
      <sheetData sheetId="14336">
        <row r="34">
          <cell r="A34" t="str">
            <v>Investments Govt Securities</v>
          </cell>
        </row>
      </sheetData>
      <sheetData sheetId="14337">
        <row r="34">
          <cell r="A34" t="str">
            <v>Investments Govt Securities</v>
          </cell>
        </row>
      </sheetData>
      <sheetData sheetId="14338">
        <row r="34">
          <cell r="A34" t="str">
            <v>Investments Govt Securities</v>
          </cell>
        </row>
      </sheetData>
      <sheetData sheetId="14339">
        <row r="34">
          <cell r="A34" t="str">
            <v>Investments Govt Securities</v>
          </cell>
        </row>
      </sheetData>
      <sheetData sheetId="14340">
        <row r="34">
          <cell r="A34" t="str">
            <v>Investments Govt Securities</v>
          </cell>
        </row>
      </sheetData>
      <sheetData sheetId="14341"/>
      <sheetData sheetId="14342">
        <row r="34">
          <cell r="A34" t="str">
            <v>Investments Govt Securities</v>
          </cell>
        </row>
      </sheetData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>
        <row r="34">
          <cell r="A34" t="str">
            <v>Investments Govt Securities</v>
          </cell>
        </row>
      </sheetData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>
        <row r="34">
          <cell r="A34" t="str">
            <v>Investments Govt Securities</v>
          </cell>
        </row>
      </sheetData>
      <sheetData sheetId="16561" refreshError="1"/>
      <sheetData sheetId="16562" refreshError="1"/>
      <sheetData sheetId="16563" refreshError="1"/>
      <sheetData sheetId="16564" refreshError="1"/>
      <sheetData sheetId="16565">
        <row r="34">
          <cell r="A34" t="str">
            <v>Investments Govt Securities</v>
          </cell>
        </row>
      </sheetData>
      <sheetData sheetId="16566" refreshError="1"/>
      <sheetData sheetId="16567" refreshError="1"/>
      <sheetData sheetId="16568" refreshError="1"/>
      <sheetData sheetId="16569">
        <row r="34">
          <cell r="A34" t="str">
            <v>Investments Govt Securities</v>
          </cell>
        </row>
      </sheetData>
      <sheetData sheetId="16570">
        <row r="34">
          <cell r="A34" t="str">
            <v>Investments Govt Securities</v>
          </cell>
        </row>
      </sheetData>
      <sheetData sheetId="16571">
        <row r="34">
          <cell r="A34" t="str">
            <v>Investments Govt Securities</v>
          </cell>
        </row>
      </sheetData>
      <sheetData sheetId="16572"/>
      <sheetData sheetId="16573"/>
      <sheetData sheetId="16574">
        <row r="34">
          <cell r="A34" t="str">
            <v>Investments Govt Securities</v>
          </cell>
        </row>
      </sheetData>
      <sheetData sheetId="16575"/>
      <sheetData sheetId="16576"/>
      <sheetData sheetId="16577"/>
      <sheetData sheetId="16578"/>
      <sheetData sheetId="16579"/>
      <sheetData sheetId="16580"/>
      <sheetData sheetId="16581">
        <row r="34">
          <cell r="A34" t="str">
            <v>Investments Govt Securities</v>
          </cell>
        </row>
      </sheetData>
      <sheetData sheetId="16582">
        <row r="34">
          <cell r="A34" t="str">
            <v>Investments Govt Securities</v>
          </cell>
        </row>
      </sheetData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>
        <row r="34">
          <cell r="A34" t="str">
            <v>Investments Govt Securities</v>
          </cell>
        </row>
      </sheetData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>
        <row r="34">
          <cell r="A34" t="str">
            <v>Investments Govt Securities</v>
          </cell>
        </row>
      </sheetData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>
        <row r="34">
          <cell r="A34" t="str">
            <v>Investments Govt Securities</v>
          </cell>
        </row>
      </sheetData>
      <sheetData sheetId="16767">
        <row r="34">
          <cell r="A34" t="str">
            <v>Investments Govt Securities</v>
          </cell>
        </row>
      </sheetData>
      <sheetData sheetId="16768">
        <row r="34">
          <cell r="A34" t="str">
            <v>Investments Govt Securities</v>
          </cell>
        </row>
      </sheetData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>
        <row r="34">
          <cell r="A34" t="str">
            <v>Investments Govt Securities</v>
          </cell>
        </row>
      </sheetData>
      <sheetData sheetId="16785"/>
      <sheetData sheetId="16786">
        <row r="34">
          <cell r="A34" t="str">
            <v>Investments Govt Securities</v>
          </cell>
        </row>
      </sheetData>
      <sheetData sheetId="16787"/>
      <sheetData sheetId="16788"/>
      <sheetData sheetId="16789"/>
      <sheetData sheetId="16790"/>
      <sheetData sheetId="16791"/>
      <sheetData sheetId="16792"/>
      <sheetData sheetId="16793"/>
      <sheetData sheetId="16794">
        <row r="34">
          <cell r="A34" t="str">
            <v>Investments Govt Securities</v>
          </cell>
        </row>
      </sheetData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>
        <row r="34">
          <cell r="A34" t="str">
            <v>Investments Govt Securities</v>
          </cell>
        </row>
      </sheetData>
      <sheetData sheetId="16836">
        <row r="34">
          <cell r="A34" t="str">
            <v>Investments Govt Securities</v>
          </cell>
        </row>
      </sheetData>
      <sheetData sheetId="16837">
        <row r="34">
          <cell r="A34" t="str">
            <v>Investments Govt Securities</v>
          </cell>
        </row>
      </sheetData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>
        <row r="34">
          <cell r="A34" t="str">
            <v>Investments Govt Securities</v>
          </cell>
        </row>
      </sheetData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>
        <row r="34">
          <cell r="A34" t="str">
            <v>Investments Govt Securities</v>
          </cell>
        </row>
      </sheetData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>
        <row r="34">
          <cell r="A34" t="str">
            <v>Investments Govt Securities</v>
          </cell>
        </row>
      </sheetData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>
        <row r="34">
          <cell r="A34" t="str">
            <v>Investments Govt Securities</v>
          </cell>
        </row>
      </sheetData>
      <sheetData sheetId="17019">
        <row r="34">
          <cell r="A34" t="str">
            <v>Investments Govt Securities</v>
          </cell>
        </row>
      </sheetData>
      <sheetData sheetId="17020">
        <row r="34">
          <cell r="A34" t="str">
            <v>Investments Govt Securities</v>
          </cell>
        </row>
      </sheetData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>
        <row r="34">
          <cell r="A34" t="str">
            <v>Investments Govt Securities</v>
          </cell>
        </row>
      </sheetData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>
        <row r="34">
          <cell r="A34" t="str">
            <v>Investments Govt Securities</v>
          </cell>
        </row>
      </sheetData>
      <sheetData sheetId="17199">
        <row r="34">
          <cell r="A34" t="str">
            <v>Investments Govt Securities</v>
          </cell>
        </row>
      </sheetData>
      <sheetData sheetId="17200">
        <row r="34">
          <cell r="A34" t="str">
            <v>Investments Govt Securities</v>
          </cell>
        </row>
      </sheetData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>
        <row r="34">
          <cell r="A34" t="str">
            <v>Investments Govt Securities</v>
          </cell>
        </row>
      </sheetData>
      <sheetData sheetId="17232"/>
      <sheetData sheetId="17233"/>
      <sheetData sheetId="17234"/>
      <sheetData sheetId="17235">
        <row r="34">
          <cell r="A34" t="str">
            <v>Investments Govt Securities</v>
          </cell>
        </row>
      </sheetData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>
        <row r="34">
          <cell r="A34" t="str">
            <v>Investments Govt Securities</v>
          </cell>
        </row>
      </sheetData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>
        <row r="34">
          <cell r="A34" t="str">
            <v>Investments Govt Securities</v>
          </cell>
        </row>
      </sheetData>
      <sheetData sheetId="17296">
        <row r="34">
          <cell r="A34" t="str">
            <v>Investments Govt Securities</v>
          </cell>
        </row>
      </sheetData>
      <sheetData sheetId="17297">
        <row r="34">
          <cell r="A34" t="str">
            <v>Investments Govt Securities</v>
          </cell>
        </row>
      </sheetData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>
        <row r="34">
          <cell r="A34" t="str">
            <v>Investments Govt Securities</v>
          </cell>
        </row>
      </sheetData>
      <sheetData sheetId="17329"/>
      <sheetData sheetId="17330"/>
      <sheetData sheetId="17331"/>
      <sheetData sheetId="17332">
        <row r="34">
          <cell r="A34" t="str">
            <v>Investments Govt Securities</v>
          </cell>
        </row>
      </sheetData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>
        <row r="34">
          <cell r="A34" t="str">
            <v>Investments Govt Securities</v>
          </cell>
        </row>
      </sheetData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>
        <row r="34">
          <cell r="A34" t="str">
            <v>Investments Govt Securities</v>
          </cell>
        </row>
      </sheetData>
      <sheetData sheetId="17397">
        <row r="34">
          <cell r="A34" t="str">
            <v>Investments Govt Securities</v>
          </cell>
        </row>
      </sheetData>
      <sheetData sheetId="17398">
        <row r="34">
          <cell r="A34" t="str">
            <v>Investments Govt Securities</v>
          </cell>
        </row>
      </sheetData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>
        <row r="34">
          <cell r="A34" t="str">
            <v>Investments Govt Securities</v>
          </cell>
        </row>
      </sheetData>
      <sheetData sheetId="17430"/>
      <sheetData sheetId="17431"/>
      <sheetData sheetId="17432"/>
      <sheetData sheetId="17433">
        <row r="34">
          <cell r="A34" t="str">
            <v>Investments Govt Securities</v>
          </cell>
        </row>
      </sheetData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>
        <row r="34">
          <cell r="A34" t="str">
            <v>Investments Govt Securities</v>
          </cell>
        </row>
      </sheetData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>
        <row r="34">
          <cell r="A34" t="str">
            <v>Investments Govt Securities</v>
          </cell>
        </row>
      </sheetData>
      <sheetData sheetId="17496">
        <row r="34">
          <cell r="A34" t="str">
            <v>Investments Govt Securities</v>
          </cell>
        </row>
      </sheetData>
      <sheetData sheetId="17497">
        <row r="34">
          <cell r="A34" t="str">
            <v>Investments Govt Securities</v>
          </cell>
        </row>
      </sheetData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>
        <row r="34">
          <cell r="A34" t="str">
            <v>Investments Govt Securities</v>
          </cell>
        </row>
      </sheetData>
      <sheetData sheetId="17529"/>
      <sheetData sheetId="17530"/>
      <sheetData sheetId="17531"/>
      <sheetData sheetId="17532">
        <row r="34">
          <cell r="A34" t="str">
            <v>Investments Govt Securities</v>
          </cell>
        </row>
      </sheetData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>
        <row r="34">
          <cell r="A34" t="str">
            <v>Investments Govt Securities</v>
          </cell>
        </row>
      </sheetData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>
        <row r="34">
          <cell r="A34" t="str">
            <v>Investments Govt Securities</v>
          </cell>
        </row>
      </sheetData>
      <sheetData sheetId="17597">
        <row r="34">
          <cell r="A34" t="str">
            <v>Investments Govt Securities</v>
          </cell>
        </row>
      </sheetData>
      <sheetData sheetId="17598">
        <row r="34">
          <cell r="A34" t="str">
            <v>Investments Govt Securities</v>
          </cell>
        </row>
      </sheetData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>
        <row r="34">
          <cell r="A34" t="str">
            <v>Investments Govt Securities</v>
          </cell>
        </row>
      </sheetData>
      <sheetData sheetId="17630"/>
      <sheetData sheetId="17631"/>
      <sheetData sheetId="17632"/>
      <sheetData sheetId="17633">
        <row r="34">
          <cell r="A34" t="str">
            <v>Investments Govt Securities</v>
          </cell>
        </row>
      </sheetData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>
        <row r="34">
          <cell r="A34" t="str">
            <v>Investments Govt Securities</v>
          </cell>
        </row>
      </sheetData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>
        <row r="34">
          <cell r="A34" t="str">
            <v>Investments Govt Securities</v>
          </cell>
        </row>
      </sheetData>
      <sheetData sheetId="17697">
        <row r="34">
          <cell r="A34" t="str">
            <v>Investments Govt Securities</v>
          </cell>
        </row>
      </sheetData>
      <sheetData sheetId="17698">
        <row r="34">
          <cell r="A34" t="str">
            <v>Investments Govt Securities</v>
          </cell>
        </row>
      </sheetData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>
        <row r="34">
          <cell r="A34" t="str">
            <v>Investments Govt Securities</v>
          </cell>
        </row>
      </sheetData>
      <sheetData sheetId="17730"/>
      <sheetData sheetId="17731"/>
      <sheetData sheetId="17732"/>
      <sheetData sheetId="17733">
        <row r="34">
          <cell r="A34" t="str">
            <v>Investments Govt Securities</v>
          </cell>
        </row>
      </sheetData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>
        <row r="34">
          <cell r="A34" t="str">
            <v>Investments Govt Securities</v>
          </cell>
        </row>
      </sheetData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>
        <row r="34">
          <cell r="A34" t="str">
            <v>Investments Govt Securities</v>
          </cell>
        </row>
      </sheetData>
      <sheetData sheetId="17801">
        <row r="34">
          <cell r="A34" t="str">
            <v>Investments Govt Securities</v>
          </cell>
        </row>
      </sheetData>
      <sheetData sheetId="17802">
        <row r="34">
          <cell r="A34" t="str">
            <v>Investments Govt Securities</v>
          </cell>
        </row>
      </sheetData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>
        <row r="34">
          <cell r="A34" t="str">
            <v>Investments Govt Securities</v>
          </cell>
        </row>
      </sheetData>
      <sheetData sheetId="17834"/>
      <sheetData sheetId="17835"/>
      <sheetData sheetId="17836"/>
      <sheetData sheetId="17837">
        <row r="34">
          <cell r="A34" t="str">
            <v>Investments Govt Securities</v>
          </cell>
        </row>
      </sheetData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>
        <row r="34">
          <cell r="A34" t="str">
            <v>Investments Govt Securities</v>
          </cell>
        </row>
      </sheetData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>
        <row r="34">
          <cell r="A34" t="str">
            <v>Investments Govt Securities</v>
          </cell>
        </row>
      </sheetData>
      <sheetData sheetId="17905">
        <row r="34">
          <cell r="A34" t="str">
            <v>Investments Govt Securities</v>
          </cell>
        </row>
      </sheetData>
      <sheetData sheetId="17906">
        <row r="34">
          <cell r="A34" t="str">
            <v>Investments Govt Securities</v>
          </cell>
        </row>
      </sheetData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>
        <row r="34">
          <cell r="A34" t="str">
            <v>Investments Govt Securities</v>
          </cell>
        </row>
      </sheetData>
      <sheetData sheetId="17938"/>
      <sheetData sheetId="17939"/>
      <sheetData sheetId="17940"/>
      <sheetData sheetId="17941">
        <row r="34">
          <cell r="A34" t="str">
            <v>Investments Govt Securities</v>
          </cell>
        </row>
      </sheetData>
      <sheetData sheetId="17942"/>
      <sheetData sheetId="17943"/>
      <sheetData sheetId="17944"/>
      <sheetData sheetId="17945"/>
      <sheetData sheetId="17946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TBAL9697 -group wise  sdpl"/>
      <sheetName val="Labor abs-NMR"/>
      <sheetName val="Labor abs-PW"/>
      <sheetName val="Rate analysis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환율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  <sheetName val="Database"/>
      <sheetName val="schedule nos"/>
      <sheetName val="ancillary"/>
      <sheetName val="csb(11-12,0820)"/>
      <sheetName val="Boq"/>
      <sheetName val="SRC-B3U2"/>
      <sheetName val="Basement Budget"/>
      <sheetName val="Calendar"/>
      <sheetName val="공종별_집계금액"/>
      <sheetName val="schedule_nos"/>
      <sheetName val="Basement_Budget"/>
      <sheetName val="schedule_nos1"/>
      <sheetName val="Basement_Budget1"/>
      <sheetName val="Item정리"/>
      <sheetName val="schedule_nos2"/>
      <sheetName val="Basement_Budget2"/>
      <sheetName val="A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/>
      <sheetData sheetId="66"/>
      <sheetData sheetId="6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RENT MASTER FILE"/>
      <sheetName val="RA-markate"/>
      <sheetName val="Break up Sheet"/>
      <sheetName val="BeamRft-Stilt 02 &amp; G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teel abstract"/>
      <sheetName val="Pile-Abs"/>
      <sheetName val="Steel qty"/>
      <sheetName val="Making Qty"/>
      <sheetName val="Test Piles"/>
      <sheetName val="mass exca"/>
      <sheetName val="BACK FILLING"/>
      <sheetName val="PILE-PODIUM-1 "/>
      <sheetName val="PILE-PODIUM-2-PILE"/>
      <sheetName val="PILE-PODIUM-3"/>
      <sheetName val="PILE-NW 02"/>
      <sheetName val="PILE-NW 03 "/>
      <sheetName val="Pile-EW 01"/>
      <sheetName val="PILE-SW 04"/>
      <sheetName val="Podium -P1-Plinth Beam"/>
      <sheetName val="Podium-Beam "/>
      <sheetName val="Podium-2-Beam"/>
      <sheetName val="Plinth Beam-NW 03"/>
      <sheetName val="Plinth Beam-EW 01"/>
      <sheetName val="NW-02-Beam-Stilt 02 &amp; GF"/>
      <sheetName val="Beam-Stilt 02 &amp; GF"/>
      <sheetName val="BeamRft-Stilt 02 &amp; GF"/>
      <sheetName val="BeamRft Typ-NW 03"/>
      <sheetName val="Beam-NW-02"/>
      <sheetName val="Beam-EW01"/>
      <sheetName val="Beam-Rft- SW04"/>
      <sheetName val="Podium-2-Slab"/>
      <sheetName val="Stilt 01 - Grade Slab "/>
      <sheetName val="Stilt 02 &amp; GF Slab"/>
      <sheetName val="Slab Typ - NW02"/>
      <sheetName val="Slab typ-NW 03"/>
      <sheetName val="Slab-NW-02"/>
      <sheetName val="Slab typ -EW 01 "/>
      <sheetName val="Slab typ -SW04"/>
      <sheetName val="Podium-Slab"/>
      <sheetName val="Column -Podium "/>
      <sheetName val="Column -Podium-02 "/>
      <sheetName val="Column -Podium-03"/>
      <sheetName val="Column -NW 02"/>
      <sheetName val="Column -NW 03"/>
      <sheetName val="Column -EW 01"/>
      <sheetName val="Column -SW 04"/>
      <sheetName val="SW -NW 02 "/>
      <sheetName val="SW- NW 02-Typ"/>
      <sheetName val="SW -NW 03 "/>
      <sheetName val="SW- NW03-Typ"/>
      <sheetName val="NW03-Shear wall "/>
      <sheetName val="SW - EW 01"/>
      <sheetName val="SW- EW04-Typ "/>
      <sheetName val="SW - SW 04"/>
      <sheetName val="SW-SW12-Typ"/>
      <sheetName val="Ramp1 details"/>
      <sheetName val="Ramp 02 details"/>
      <sheetName val="Batching plant"/>
      <sheetName val=" NW02 Staircase"/>
      <sheetName val="NW03-Typ-Staircase"/>
      <sheetName val="SW04-Typ-Staircase"/>
      <sheetName val="EW01 &amp; NW03 Staircase"/>
      <sheetName val="Head room slab-NW03"/>
      <sheetName val="Head room beam -EW-01"/>
      <sheetName val="Head room slab-SW-12"/>
      <sheetName val="Parapet wall"/>
      <sheetName val="Techno Craft"/>
      <sheetName val="Techno Craft - Projection"/>
      <sheetName val="Floor Area"/>
      <sheetName val="LMR-NW-03"/>
      <sheetName val="LMR-EW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Data"/>
      <sheetName val="Lead"/>
      <sheetName val="Meas.-Hotel Part"/>
      <sheetName val="Invoice"/>
      <sheetName val="cutting fint_x0000_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expenses up to 07-08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BeamRft-Stilt 02 &amp; GF"/>
      <sheetName val="Slab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Assumptions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Cost_Index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  <sheetName val="Sales Plan"/>
      <sheetName val="30개월기준대비표 아랍택)"/>
      <sheetName val="총괄표 (2)"/>
      <sheetName val="Project Brief"/>
      <sheetName val="slap"/>
      <sheetName val="tank"/>
      <sheetName val="Master data"/>
      <sheetName val="Sales_Plan"/>
      <sheetName val="30개월기준대비표_아랍택)"/>
      <sheetName val="총괄표_(2)"/>
      <sheetName val="Project_Brief"/>
      <sheetName val="Master_data"/>
      <sheetName val="Sales_Plan1"/>
      <sheetName val="30개월기준대비표_아랍택)1"/>
      <sheetName val="총괄표_(2)1"/>
      <sheetName val="Project_Brief1"/>
      <sheetName val="Master_data1"/>
      <sheetName val="Sales_Plan2"/>
      <sheetName val="30개월기준대비표_아랍택)2"/>
      <sheetName val="총괄표_(2)2"/>
      <sheetName val="Project_Brief2"/>
      <sheetName val="Master_data2"/>
      <sheetName val="Execution Area"/>
      <sheetName val="Cost Breakdown"/>
      <sheetName val="Sale Price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RENT MASTER FILE"/>
      <sheetName val="Meas.-Hotel Part"/>
      <sheetName val="B.O.Q 04-05-07"/>
      <sheetName val="Cost summary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qty workout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ender Summary"/>
      <sheetName val="Cost summary"/>
      <sheetName val="management"/>
      <sheetName val="labour"/>
      <sheetName val="material"/>
      <sheetName val="general"/>
      <sheetName val="subcons"/>
      <sheetName val="site est"/>
      <sheetName val="hardware"/>
      <sheetName val="WORK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MASTER WORK SHEET - ESTIMATE HI"/>
      <sheetName val="RENT MASTER FILE"/>
      <sheetName val="Plumb BOQ"/>
      <sheetName val="Plumb Summary"/>
      <sheetName val="intr stool brkup"/>
      <sheetName val="Staff Salary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MASTER_WORK_SHEET_-_ESTIMATE_HI"/>
      <sheetName val="RENT_MASTER_FILE"/>
      <sheetName val="Plumb_BOQ"/>
      <sheetName val="Plumb_Summary"/>
      <sheetName val="intr_stool_brkup"/>
      <sheetName val="Staff_Salary"/>
      <sheetName val="INDIGINEOUS ITEMS "/>
      <sheetName val="Abstract"/>
      <sheetName val="POP Finishing&amp;Corner Beads"/>
      <sheetName val="Core cutting-SBE"/>
      <sheetName val="Hard finishes"/>
      <sheetName val="coping qty"/>
      <sheetName val="MS Works"/>
      <sheetName val="dBase"/>
      <sheetName val="Cost summary"/>
      <sheetName val="RA-markate"/>
      <sheetName val="Estimate for approval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MASTER_WORK_SHEET_-_ESTIMATE_H6"/>
      <sheetName val="RENT_MASTER_FILE6"/>
      <sheetName val="Plumb_BOQ6"/>
      <sheetName val="Plumb_Summary6"/>
      <sheetName val="intr_stool_brkup6"/>
      <sheetName val="Staff_Salary6"/>
      <sheetName val="INDIGINEOUS_ITEMS_5"/>
      <sheetName val="POP_Finishing&amp;Corner_Beads5"/>
      <sheetName val="Core_cutting-SBE5"/>
      <sheetName val="Hard_finishes5"/>
      <sheetName val="coping_qty5"/>
      <sheetName val="MS_Works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MASTER_WORK_SHEET_-_ESTIMATE_H4"/>
      <sheetName val="RENT_MASTER_FILE4"/>
      <sheetName val="Plumb_BOQ4"/>
      <sheetName val="Plumb_Summary4"/>
      <sheetName val="intr_stool_brkup4"/>
      <sheetName val="Staff_Salary4"/>
      <sheetName val="INDIGINEOUS_ITEMS_3"/>
      <sheetName val="POP_Finishing&amp;Corner_Beads3"/>
      <sheetName val="Core_cutting-SBE3"/>
      <sheetName val="Hard_finishes3"/>
      <sheetName val="coping_qty3"/>
      <sheetName val="MS_Work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MASTER_WORK_SHEET_-_ESTIMATE_H3"/>
      <sheetName val="RENT_MASTER_FILE3"/>
      <sheetName val="Plumb_BOQ3"/>
      <sheetName val="Plumb_Summary3"/>
      <sheetName val="intr_stool_brkup3"/>
      <sheetName val="Staff_Salary3"/>
      <sheetName val="INDIGINEOUS_ITEMS_2"/>
      <sheetName val="POP_Finishing&amp;Corner_Beads2"/>
      <sheetName val="Core_cutting-SBE2"/>
      <sheetName val="Hard_finishes2"/>
      <sheetName val="coping_qty2"/>
      <sheetName val="MS_Works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MASTER_WORK_SHEET_-_ESTIMATE_H1"/>
      <sheetName val="RENT_MASTER_FILE1"/>
      <sheetName val="Plumb_BOQ1"/>
      <sheetName val="Plumb_Summary1"/>
      <sheetName val="intr_stool_brkup1"/>
      <sheetName val="Staff_Salary1"/>
      <sheetName val="INDIGINEOUS_ITEMS_"/>
      <sheetName val="POP_Finishing&amp;Corner_Beads"/>
      <sheetName val="Core_cutting-SBE"/>
      <sheetName val="Hard_finishes"/>
      <sheetName val="coping_qty"/>
      <sheetName val="MS_Works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MASTER_WORK_SHEET_-_ESTIMATE_H2"/>
      <sheetName val="RENT_MASTER_FILE2"/>
      <sheetName val="Plumb_BOQ2"/>
      <sheetName val="Plumb_Summary2"/>
      <sheetName val="intr_stool_brkup2"/>
      <sheetName val="Staff_Salary2"/>
      <sheetName val="INDIGINEOUS_ITEMS_1"/>
      <sheetName val="POP_Finishing&amp;Corner_Beads1"/>
      <sheetName val="Core_cutting-SBE1"/>
      <sheetName val="Hard_finishes1"/>
      <sheetName val="coping_qty1"/>
      <sheetName val="MS_Works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MASTER_WORK_SHEET_-_ESTIMATE_H5"/>
      <sheetName val="RENT_MASTER_FILE5"/>
      <sheetName val="Plumb_BOQ5"/>
      <sheetName val="Plumb_Summary5"/>
      <sheetName val="intr_stool_brkup5"/>
      <sheetName val="Staff_Salary5"/>
      <sheetName val="INDIGINEOUS_ITEMS_4"/>
      <sheetName val="POP_Finishing&amp;Corner_Beads4"/>
      <sheetName val="Core_cutting-SBE4"/>
      <sheetName val="Hard_finishes4"/>
      <sheetName val="coping_qty4"/>
      <sheetName val="MS_Works4"/>
      <sheetName val="Plastering"/>
      <sheetName val="LIST OF MAKES"/>
      <sheetName val="Concrete"/>
      <sheetName val="Earthworks"/>
      <sheetName val="Meas.-Hotel Part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MASTER_WORK_SHEET_-_ESTIMATE_H7"/>
      <sheetName val="RENT_MASTER_FILE7"/>
      <sheetName val="Plumb_BOQ7"/>
      <sheetName val="Plumb_Summary7"/>
      <sheetName val="intr_stool_brkup7"/>
      <sheetName val="Staff_Salary7"/>
      <sheetName val="INDIGINEOUS_ITEMS_6"/>
      <sheetName val="POP_Finishing&amp;Corner_Beads6"/>
      <sheetName val="Core_cutting-SBE6"/>
      <sheetName val="Hard_finishes6"/>
      <sheetName val="coping_qty6"/>
      <sheetName val="MS_Works6"/>
      <sheetName val="Cost_summary"/>
      <sheetName val="Estimate_for_approval"/>
      <sheetName val="LIST_OF_MAKES"/>
      <sheetName val="Meas_-Hotel_Part"/>
      <sheetName val="DEW PH 1"/>
      <sheetName val="Feb Analysts"/>
      <sheetName val="gVL"/>
      <sheetName val="Temporary"/>
      <sheetName val="beam-reinft-IIInd floor"/>
      <sheetName val="Summary"/>
      <sheetName val="Equipment"/>
      <sheetName val="Labor"/>
      <sheetName val="Materials"/>
      <sheetName val="crews"/>
      <sheetName val="RCC,Ret. Wall"/>
      <sheetName val="07016, Master List-Major Minor"/>
      <sheetName val="GBW"/>
      <sheetName val="BOQ"/>
      <sheetName val="RCC,Ret__Wall"/>
      <sheetName val="07016,_Master_List-Major_Minor"/>
      <sheetName val="RCC,Ret__Wall1"/>
      <sheetName val="07016,_Master_List-Major_Minor1"/>
      <sheetName val="Appendix A"/>
      <sheetName val="RCC,Ret__Wall2"/>
      <sheetName val="07016,_Master_List-Major_Minor2"/>
      <sheetName val="Appendix_A"/>
      <sheetName val="PC_Elect_Q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MASTER_WORK_SHEET_-_ESTIMATE_H8"/>
      <sheetName val="RENT_MASTER_FILE8"/>
      <sheetName val="Plumb_BOQ8"/>
      <sheetName val="Plumb_Summary8"/>
      <sheetName val="intr_stool_brkup8"/>
      <sheetName val="Staff_Salary8"/>
      <sheetName val="INDIGINEOUS_ITEMS_7"/>
      <sheetName val="POP_Finishing&amp;Corner_Beads7"/>
      <sheetName val="Core_cutting-SBE7"/>
      <sheetName val="Hard_finishes7"/>
      <sheetName val="coping_qty7"/>
      <sheetName val="MS_Works7"/>
      <sheetName val="Cost_summary1"/>
      <sheetName val="LIST_OF_MAKES1"/>
      <sheetName val="Estimate_for_approval1"/>
      <sheetName val="Meas_-Hotel_Part1"/>
      <sheetName val="DEW_PH_1"/>
      <sheetName val="Feb_Analysts"/>
      <sheetName val="beam-reinft-IIInd_floor"/>
      <sheetName val="RCC,Ret__Wall3"/>
      <sheetName val="07016,_Master_List-Major_Minor3"/>
      <sheetName val="Appendix_A1"/>
      <sheetName val="categorise staff rates"/>
      <sheetName val="Sumcosts"/>
      <sheetName val="Add2-om-mep"/>
      <sheetName val="MEP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dBase"/>
      <sheetName val="O_x0000_IEery"/>
      <sheetName val="O"/>
      <sheetName val="O?IEery"/>
      <sheetName val="Plumb BOQ"/>
      <sheetName val="Plumb Summary"/>
      <sheetName val="O_IEery"/>
      <sheetName val="TBAL9697 -group wise  sdpl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OIEery"/>
      <sheetName val="Plumb_BOQ"/>
      <sheetName val="Plumb_Summary"/>
      <sheetName val="BLOCK-E"/>
      <sheetName val="Cost summary"/>
      <sheetName val="O_x005f_x0000_IEery"/>
      <sheetName val="Concrete PR PO Detail"/>
      <sheetName val="labour coeff"/>
      <sheetName val="p&amp;m"/>
      <sheetName val="gen"/>
      <sheetName val="data"/>
      <sheetName val="LIST OF MAKES"/>
      <sheetName val="MASTER WORK SHEET - ESTIMATE HI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Plumb_BOQ6"/>
      <sheetName val="Plumb_Summary6"/>
      <sheetName val="TBAL9697_-group_wise__sdpl5"/>
      <sheetName val="Cost_summar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Plumb_BOQ4"/>
      <sheetName val="Plumb_Summary4"/>
      <sheetName val="TBAL9697_-group_wise__sdp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Plumb_BOQ3"/>
      <sheetName val="Plumb_Summary3"/>
      <sheetName val="TBAL9697_-group_wise__sdpl2"/>
      <sheetName val="Cost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Plumb_BOQ1"/>
      <sheetName val="Plumb_Summary1"/>
      <sheetName val="TBAL9697_-group_wise__sdpl"/>
      <sheetName val="Cost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Plumb_BOQ2"/>
      <sheetName val="Plumb_Summary2"/>
      <sheetName val="TBAL9697_-group_wise__sdpl1"/>
      <sheetName val="Cost_summary1"/>
      <sheetName val="Cost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Plumb_BOQ5"/>
      <sheetName val="Plumb_Summary5"/>
      <sheetName val="TBAL9697_-group_wise__sdpl4"/>
      <sheetName val="Cost_summary4"/>
      <sheetName val="INDIGINEOUS ITEMS 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Plumb_BOQ7"/>
      <sheetName val="Plumb_Summary7"/>
      <sheetName val="TBAL9697_-group_wise__sdpl6"/>
      <sheetName val="Cost_summary6"/>
      <sheetName val="MASTER_WORK_SHEET_-_ESTIMATE_HI"/>
      <sheetName val="labour_coeff"/>
      <sheetName val="INDIGINEOUS_ITEMS_"/>
      <sheetName val="HPL"/>
      <sheetName val="ABB"/>
      <sheetName val="Costing"/>
      <sheetName val="Estimation"/>
      <sheetName val="beam-reinft"/>
      <sheetName val="BOQ"/>
      <sheetName val="Back filling"/>
      <sheetName val="NT items summary"/>
      <sheetName val="beam-reinft-IIInd floor"/>
      <sheetName val="datas"/>
      <sheetName val="Cost_Index"/>
      <sheetName val="Lead"/>
      <sheetName val="Names&amp;Cases"/>
      <sheetName val="Background"/>
      <sheetName val="calcul"/>
      <sheetName val="Sheet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Plumb_BOQ10"/>
      <sheetName val="Plumb_Summary10"/>
      <sheetName val="TBAL9697_-group_wise__sdpl9"/>
      <sheetName val="Cost_summary9"/>
      <sheetName val="Concrete_PR_PO_Detail2"/>
      <sheetName val="labour_coeff3"/>
      <sheetName val="LIST_OF_MAKES2"/>
      <sheetName val="MASTER_WORK_SHEET_-_ESTIMATE_H3"/>
      <sheetName val="INDIGINEOUS_ITEMS_3"/>
      <sheetName val="Back_filling2"/>
      <sheetName val="NT_items_summary2"/>
      <sheetName val="beam-reinft-IIInd_floor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Plumb_BOQ9"/>
      <sheetName val="Plumb_Summary9"/>
      <sheetName val="TBAL9697_-group_wise__sdpl8"/>
      <sheetName val="Cost_summary8"/>
      <sheetName val="Concrete_PR_PO_Detail1"/>
      <sheetName val="labour_coeff2"/>
      <sheetName val="LIST_OF_MAKES1"/>
      <sheetName val="MASTER_WORK_SHEET_-_ESTIMATE_H2"/>
      <sheetName val="INDIGINEOUS_ITEMS_2"/>
      <sheetName val="Back_filling1"/>
      <sheetName val="NT_items_summary1"/>
      <sheetName val="beam-reinft-IIInd_floor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Plumb_BOQ8"/>
      <sheetName val="Plumb_Summary8"/>
      <sheetName val="TBAL9697_-group_wise__sdpl7"/>
      <sheetName val="Cost_summary7"/>
      <sheetName val="Concrete_PR_PO_Detail"/>
      <sheetName val="labour_coeff1"/>
      <sheetName val="LIST_OF_MAKES"/>
      <sheetName val="MASTER_WORK_SHEET_-_ESTIMATE_H1"/>
      <sheetName val="INDIGINEOUS_ITEMS_1"/>
      <sheetName val="Back_filling"/>
      <sheetName val="NT_items_summary"/>
      <sheetName val="beam-reinft-IIInd_flo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Structure Bills Qty"/>
      <sheetName val="concrete"/>
      <sheetName val="dBase"/>
      <sheetName val="beam-reinft-IIInd floor"/>
      <sheetName val="Cost summary"/>
      <sheetName val="Data sheet"/>
      <sheetName val="CFForecast detail"/>
      <sheetName val="analysis"/>
      <sheetName val="Design"/>
      <sheetName val="F1a-Pile"/>
      <sheetName val="Factor_sheet"/>
      <sheetName val="sq ftg detail"/>
      <sheetName val="lookup"/>
      <sheetName val="Field Values"/>
      <sheetName val="Legend"/>
      <sheetName val="Plant Cost"/>
      <sheetName val="Fill this out first..."/>
      <sheetName val="Labor abs-NMR"/>
      <sheetName val="PCC"/>
      <sheetName val="MASTER WORK SHEET - ESTIMATE HI"/>
      <sheetName val="BS, PL, SCH 96"/>
      <sheetName val="RCC,Ret. Wall"/>
      <sheetName val="SBI(Siliguri)"/>
      <sheetName val="Civil Boq"/>
      <sheetName val="horizontal"/>
      <sheetName val="loadcal"/>
      <sheetName val="Summary"/>
      <sheetName val=" B3"/>
      <sheetName val=" B1"/>
      <sheetName val="DETAILED  BOQ"/>
      <sheetName val="HPL"/>
      <sheetName val="NetBQ"/>
      <sheetName val="LIST OF MAKES"/>
      <sheetName val="Budget"/>
      <sheetName val="Break_Up"/>
      <sheetName val="RESULT"/>
      <sheetName val="INDIGINEOUS ITEMS "/>
      <sheetName val="Cem_Recon"/>
      <sheetName val="Weightage-Sub Sht"/>
      <sheetName val="GreenSheet"/>
      <sheetName val="Risk &amp; Opportunitie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Structure_Bills_Qty"/>
      <sheetName val="beam-reinft-IIInd_floor"/>
      <sheetName val="Cost_summary"/>
      <sheetName val="Data_sheet"/>
      <sheetName val="CFForecast_detail"/>
      <sheetName val="sq_ftg_detail"/>
      <sheetName val="Field_Values"/>
      <sheetName val="Plant_Cost"/>
      <sheetName val="Fill_this_out_first___"/>
      <sheetName val="Labor_abs-NMR"/>
      <sheetName val="MASTER_WORK_SHEET_-_ESTIMATE_HI"/>
      <sheetName val="BS,_PL,_SCH_96"/>
      <sheetName val="RCC,Ret__Wall"/>
      <sheetName val="Civil_Boq"/>
      <sheetName val="_B3"/>
      <sheetName val="_B1"/>
      <sheetName val="DETAILED__BOQ"/>
      <sheetName val="LIST_OF_MAKES"/>
      <sheetName val="INDIGINEOUS_ITEMS_"/>
      <sheetName val="Weightage-Sub_Sht"/>
      <sheetName val="Risk_&amp;_Opportunities"/>
      <sheetName val="07016, Master List-Major Minor"/>
      <sheetName val="1st -vpd"/>
      <sheetName val="Inputs"/>
      <sheetName val="Macro1"/>
      <sheetName val="RCC Rates"/>
      <sheetName val="Electrical"/>
      <sheetName val="Boq"/>
      <sheetName val="ETC Plant Cost"/>
      <sheetName val="Data"/>
      <sheetName val="Lead"/>
      <sheetName val="Income Statement"/>
      <sheetName val="Estimation"/>
      <sheetName val="p&amp;m"/>
      <sheetName val="Costing"/>
      <sheetName val="ABB"/>
      <sheetName val="beam-reinft"/>
      <sheetName val="RENT MASTER FILE"/>
      <sheetName val="Meas.-Hotel Part"/>
      <sheetName val="Drawing status"/>
      <sheetName val="labour coeff"/>
      <sheetName val="PRECAST lightconc-II"/>
      <sheetName val="M.S."/>
      <sheetName val="GBW"/>
      <sheetName val="B7 MW SUB SUMMARY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Structure_Bills_Qty6"/>
      <sheetName val="beam-reinft-IIInd_floor6"/>
      <sheetName val="Cost_summary6"/>
      <sheetName val="Data_sheet6"/>
      <sheetName val="CFForecast_detail6"/>
      <sheetName val="sq_ftg_detail6"/>
      <sheetName val="Field_Values6"/>
      <sheetName val="Plant_Cost6"/>
      <sheetName val="Fill_this_out_first___6"/>
      <sheetName val="Labor_abs-NMR6"/>
      <sheetName val="MASTER_WORK_SHEET_-_ESTIMATE_H6"/>
      <sheetName val="BS,_PL,_SCH_966"/>
      <sheetName val="RCC,Ret__Wall6"/>
      <sheetName val="Civil_Boq6"/>
      <sheetName val="_B36"/>
      <sheetName val="_B16"/>
      <sheetName val="DETAILED__BOQ6"/>
      <sheetName val="LIST_OF_MAKES6"/>
      <sheetName val="INDIGINEOUS_ITEMS_6"/>
      <sheetName val="Weightage-Sub_Sht6"/>
      <sheetName val="Risk_&amp;_Opportunities6"/>
      <sheetName val="07016,_Master_List-Major_Minor5"/>
      <sheetName val="1st_-vpd5"/>
      <sheetName val="RCC_Rates5"/>
      <sheetName val="ETC_Plant_Cost5"/>
      <sheetName val="Income_Statement5"/>
      <sheetName val="RENT_MASTER_FILE5"/>
      <sheetName val="Meas_-Hotel_Part5"/>
      <sheetName val="Drawing_status5"/>
      <sheetName val="labour_coeff5"/>
      <sheetName val="PRECAST_lightconc-II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Structure_Bills_Qty4"/>
      <sheetName val="beam-reinft-IIInd_floor4"/>
      <sheetName val="Cost_summary4"/>
      <sheetName val="Data_sheet4"/>
      <sheetName val="CFForecast_detail4"/>
      <sheetName val="sq_ftg_detail4"/>
      <sheetName val="Field_Values4"/>
      <sheetName val="Plant_Cost4"/>
      <sheetName val="Fill_this_out_first___4"/>
      <sheetName val="Labor_abs-NMR4"/>
      <sheetName val="MASTER_WORK_SHEET_-_ESTIMATE_H4"/>
      <sheetName val="BS,_PL,_SCH_964"/>
      <sheetName val="RCC,Ret__Wall4"/>
      <sheetName val="Civil_Boq4"/>
      <sheetName val="_B34"/>
      <sheetName val="_B14"/>
      <sheetName val="DETAILED__BOQ4"/>
      <sheetName val="LIST_OF_MAKES4"/>
      <sheetName val="INDIGINEOUS_ITEMS_4"/>
      <sheetName val="Weightage-Sub_Sht4"/>
      <sheetName val="Risk_&amp;_Opportunities4"/>
      <sheetName val="07016,_Master_List-Major_Minor3"/>
      <sheetName val="1st_-vpd3"/>
      <sheetName val="RCC_Rates3"/>
      <sheetName val="ETC_Plant_Cost3"/>
      <sheetName val="Income_Statement3"/>
      <sheetName val="RENT_MASTER_FILE3"/>
      <sheetName val="Meas_-Hotel_Par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Structure_Bills_Qty3"/>
      <sheetName val="beam-reinft-IIInd_floor3"/>
      <sheetName val="Cost_summary3"/>
      <sheetName val="Data_sheet3"/>
      <sheetName val="CFForecast_detail3"/>
      <sheetName val="sq_ftg_detail3"/>
      <sheetName val="Field_Values3"/>
      <sheetName val="Plant_Cost3"/>
      <sheetName val="Fill_this_out_first___3"/>
      <sheetName val="Labor_abs-NMR3"/>
      <sheetName val="MASTER_WORK_SHEET_-_ESTIMATE_H3"/>
      <sheetName val="BS,_PL,_SCH_963"/>
      <sheetName val="RCC,Ret__Wall3"/>
      <sheetName val="Civil_Boq3"/>
      <sheetName val="_B33"/>
      <sheetName val="_B13"/>
      <sheetName val="DETAILED__BOQ3"/>
      <sheetName val="LIST_OF_MAKES3"/>
      <sheetName val="INDIGINEOUS_ITEMS_3"/>
      <sheetName val="Weightage-Sub_Sht3"/>
      <sheetName val="Risk_&amp;_Opportunities3"/>
      <sheetName val="07016,_Master_List-Major_Minor2"/>
      <sheetName val="1st_-vpd2"/>
      <sheetName val="RCC_Rates2"/>
      <sheetName val="ETC_Plant_Cost2"/>
      <sheetName val="Income_Statement2"/>
      <sheetName val="RENT_MASTER_FILE2"/>
      <sheetName val="Meas_-Hotel_Part2"/>
      <sheetName val="Drawing_status2"/>
      <sheetName val="labour_coeff2"/>
      <sheetName val="PRECAST_lightconc-II2"/>
      <sheetName val="M_S_2"/>
      <sheetName val="B7_MW_SUB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Structure_Bills_Qty1"/>
      <sheetName val="beam-reinft-IIInd_floor1"/>
      <sheetName val="Cost_summary1"/>
      <sheetName val="Data_sheet1"/>
      <sheetName val="CFForecast_detail1"/>
      <sheetName val="sq_ftg_detail1"/>
      <sheetName val="Field_Values1"/>
      <sheetName val="Plant_Cost1"/>
      <sheetName val="Fill_this_out_first___1"/>
      <sheetName val="Labor_abs-NMR1"/>
      <sheetName val="MASTER_WORK_SHEET_-_ESTIMATE_H1"/>
      <sheetName val="BS,_PL,_SCH_961"/>
      <sheetName val="RCC,Ret__Wall1"/>
      <sheetName val="Civil_Boq1"/>
      <sheetName val="_B31"/>
      <sheetName val="_B11"/>
      <sheetName val="DETAILED__BOQ1"/>
      <sheetName val="LIST_OF_MAKES1"/>
      <sheetName val="INDIGINEOUS_ITEMS_1"/>
      <sheetName val="Weightage-Sub_Sht1"/>
      <sheetName val="Risk_&amp;_Opportunities1"/>
      <sheetName val="07016,_Master_List-Major_Minor"/>
      <sheetName val="1st_-vpd"/>
      <sheetName val="RCC_Rates"/>
      <sheetName val="ETC_Plant_Cost"/>
      <sheetName val="Income_Statement"/>
      <sheetName val="RENT_MASTER_FILE"/>
      <sheetName val="Meas_-Hotel_Part"/>
      <sheetName val="Drawing_status"/>
      <sheetName val="labour_coeff"/>
      <sheetName val="PRECAST_lightconc-II"/>
      <sheetName val="M_S_"/>
      <sheetName val="B7_MW_SUB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Structure_Bills_Qty2"/>
      <sheetName val="beam-reinft-IIInd_floor2"/>
      <sheetName val="Cost_summary2"/>
      <sheetName val="Data_sheet2"/>
      <sheetName val="CFForecast_detail2"/>
      <sheetName val="sq_ftg_detail2"/>
      <sheetName val="Field_Values2"/>
      <sheetName val="Plant_Cost2"/>
      <sheetName val="Fill_this_out_first___2"/>
      <sheetName val="Labor_abs-NMR2"/>
      <sheetName val="MASTER_WORK_SHEET_-_ESTIMATE_H2"/>
      <sheetName val="BS,_PL,_SCH_962"/>
      <sheetName val="RCC,Ret__Wall2"/>
      <sheetName val="Civil_Boq2"/>
      <sheetName val="_B32"/>
      <sheetName val="_B12"/>
      <sheetName val="DETAILED__BOQ2"/>
      <sheetName val="LIST_OF_MAKES2"/>
      <sheetName val="INDIGINEOUS_ITEMS_2"/>
      <sheetName val="Weightage-Sub_Sht2"/>
      <sheetName val="Risk_&amp;_Opportunities2"/>
      <sheetName val="07016,_Master_List-Major_Minor1"/>
      <sheetName val="1st_-vpd1"/>
      <sheetName val="RCC_Rates1"/>
      <sheetName val="ETC_Plant_Cost1"/>
      <sheetName val="Income_Statement1"/>
      <sheetName val="RENT_MASTER_FILE1"/>
      <sheetName val="Meas_-Hotel_Part1"/>
      <sheetName val="Drawing_status1"/>
      <sheetName val="labour_coeff1"/>
      <sheetName val="PRECAST_lightconc-II1"/>
      <sheetName val="M_S_1"/>
      <sheetName val="B7_MW_SUB_SUMMARY1"/>
      <sheetName val="Drawing_status3"/>
      <sheetName val="labour_coeff3"/>
      <sheetName val="PRECAST_lightconc-II3"/>
      <sheetName val="M_S_3"/>
      <sheetName val="B7_MW_SUB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Structure_Bills_Qty5"/>
      <sheetName val="beam-reinft-IIInd_floor5"/>
      <sheetName val="Cost_summary5"/>
      <sheetName val="Data_sheet5"/>
      <sheetName val="CFForecast_detail5"/>
      <sheetName val="rcc( sub)"/>
      <sheetName val="sq_ftg_detail5"/>
      <sheetName val="Field_Values5"/>
      <sheetName val="Plant_Cost5"/>
      <sheetName val="Fill_this_out_first___5"/>
      <sheetName val="Labor_abs-NMR5"/>
      <sheetName val="MASTER_WORK_SHEET_-_ESTIMATE_H5"/>
      <sheetName val="BS,_PL,_SCH_965"/>
      <sheetName val="RCC,Ret__Wall5"/>
      <sheetName val="Civil_Boq5"/>
      <sheetName val="_B35"/>
      <sheetName val="_B15"/>
      <sheetName val="DETAILED__BOQ5"/>
      <sheetName val="LIST_OF_MAKES5"/>
      <sheetName val="INDIGINEOUS_ITEMS_5"/>
      <sheetName val="Weightage-Sub_Sht5"/>
      <sheetName val="Risk_&amp;_Opportunities5"/>
      <sheetName val="07016,_Master_List-Major_Minor4"/>
      <sheetName val="1st_-vpd4"/>
      <sheetName val="RCC_Rates4"/>
      <sheetName val="ETC_Plant_Cost4"/>
      <sheetName val="Income_Statement4"/>
      <sheetName val="RENT_MASTER_FILE4"/>
      <sheetName val="Meas_-Hotel_Part4"/>
      <sheetName val="Drawing_status4"/>
      <sheetName val="labour_coeff4"/>
      <sheetName val="PRECAST_lightconc-II4"/>
      <sheetName val="M_S_4"/>
      <sheetName val="B7_MW_SUB_SUMMARY4"/>
      <sheetName val="M_S_5"/>
      <sheetName val="B7_MW_SUB_SUMMARY5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Structure_Bills_Qty7"/>
      <sheetName val="beam-reinft-IIInd_floor7"/>
      <sheetName val="Cost_summary7"/>
      <sheetName val="Data_sheet7"/>
      <sheetName val="CFForecast_detail7"/>
      <sheetName val="sq_ftg_detail7"/>
      <sheetName val="Field_Values7"/>
      <sheetName val="Plant_Cost7"/>
      <sheetName val="Fill_this_out_first___7"/>
      <sheetName val="Labor_abs-NMR7"/>
      <sheetName val="MASTER_WORK_SHEET_-_ESTIMATE_H7"/>
      <sheetName val="BS,_PL,_SCH_967"/>
      <sheetName val="RCC,Ret__Wall7"/>
      <sheetName val="Civil_Boq7"/>
      <sheetName val="_B37"/>
      <sheetName val="_B17"/>
      <sheetName val="DETAILED__BOQ7"/>
      <sheetName val="LIST_OF_MAKES7"/>
      <sheetName val="INDIGINEOUS_ITEMS_7"/>
      <sheetName val="Weightage-Sub_Sht7"/>
      <sheetName val="Risk_&amp;_Opportunities7"/>
      <sheetName val="07016,_Master_List-Major_Minor6"/>
      <sheetName val="1st_-vpd6"/>
      <sheetName val="RCC_Rates6"/>
      <sheetName val="ETC_Plant_Cost6"/>
      <sheetName val="Income_Statement6"/>
      <sheetName val="RENT_MASTER_FILE6"/>
      <sheetName val="Meas_-Hotel_Part6"/>
      <sheetName val="Drawing_status6"/>
      <sheetName val="labour_coeff6"/>
      <sheetName val="PRECAST_lightconc-II6"/>
      <sheetName val="M_S_6"/>
      <sheetName val="B7_MW_SUB_SUMMARY6"/>
      <sheetName val="rcc(_sub)"/>
      <sheetName val="BLOCK-E"/>
      <sheetName val="Driveway Beams"/>
      <sheetName val="C&amp;I SUMMARY"/>
      <sheetName val="electr_ work CA "/>
      <sheetName val="INTERIOR"/>
      <sheetName val="final abstract"/>
      <sheetName val="Internal"/>
      <sheetName val="협조전"/>
      <sheetName val="Actuals"/>
      <sheetName val="細目"/>
      <sheetName val="ACS(1)"/>
      <sheetName val="FAS-C(4)"/>
      <sheetName val="CCTV(old)"/>
      <sheetName val="직접비_Origin(315,430)"/>
      <sheetName val="OHT_Abs"/>
      <sheetName val="Retainingwall_f"/>
      <sheetName val="Masonary"/>
      <sheetName val="Mas-2nd floor"/>
      <sheetName val="Orig SG&amp;A Corp"/>
      <sheetName val="fa"/>
      <sheetName val="trial flow sheet"/>
      <sheetName val="sept-plan"/>
      <sheetName val="b.s.-p.l.-sch."/>
      <sheetName val="tables"/>
      <sheetName val="Summary year Plan"/>
      <sheetName val="MASTER%20WORK%20SHEET%20-%20EST"/>
      <sheetName val="RA-markate"/>
      <sheetName val="WWR"/>
      <sheetName val="Consolidated"/>
      <sheetName val="ndG-1_x0005_"/>
      <sheetName val="Sheet3 (2)"/>
      <sheetName val="9. Package split - Cost "/>
      <sheetName val="strand"/>
      <sheetName val="Main-Material"/>
      <sheetName val="Footings"/>
      <sheetName val="BOQ_Direct_selling cost"/>
      <sheetName val="13. Steel - Ratio"/>
      <sheetName val="Balustrade"/>
      <sheetName val="Approved MTD Proj #'s"/>
      <sheetName val="21"/>
      <sheetName val="PANEL ANNEXURE"/>
      <sheetName val="SP Break Up"/>
      <sheetName val="BOQ (2)"/>
      <sheetName val="PEP-DATA"/>
      <sheetName val="est"/>
      <sheetName val="Parameter"/>
      <sheetName val="Hardware"/>
      <sheetName val="labour"/>
      <sheetName val="fcstdwld"/>
      <sheetName val="Plandwld"/>
      <sheetName val="재1"/>
      <sheetName val="0200 Siteworks"/>
      <sheetName val="07"/>
      <sheetName val="LOCAL RATES"/>
      <sheetName val="column(T) Gr. to Upp. Gr."/>
      <sheetName val="Manpower"/>
      <sheetName val="8"/>
      <sheetName val="Drawing status-1"/>
      <sheetName val="Notes"/>
      <sheetName val="ndG-1_x005f_x0005_"/>
      <sheetName val="ndG-1_x005f_x005f_x005f_x0005_"/>
      <sheetName val="dtxl"/>
      <sheetName val="Vind - BtB"/>
      <sheetName val="Summ"/>
      <sheetName val="meas-wp"/>
      <sheetName val="Fossil_DCF"/>
      <sheetName val="BOQ LT"/>
      <sheetName val="A.O.R."/>
      <sheetName val="Tender Summary"/>
      <sheetName val="Day Shift"/>
      <sheetName val="Night Shift"/>
      <sheetName val="Switch costs lookup"/>
      <sheetName val="para"/>
      <sheetName val="Eqpmnt Plng"/>
      <sheetName val="sheeet7"/>
      <sheetName val="HEAD"/>
      <sheetName val="ex - teak wood railing"/>
      <sheetName val="ex - teak wood steps"/>
      <sheetName val="ex - dg"/>
      <sheetName val="dpc cost"/>
      <sheetName val="SUMMERY"/>
      <sheetName val="Dec resp"/>
      <sheetName val="Jan HC"/>
      <sheetName val="Q3"/>
      <sheetName val="PLANT"/>
      <sheetName val="INSTRUMENT"/>
      <sheetName val="SpecITEM"/>
      <sheetName val="LINE_Sc"/>
      <sheetName val="MOTOR"/>
      <sheetName val="ndG-1_x005f_x005f_x005f_x005f_x005f_x005f_x005f_x0005_"/>
      <sheetName val="Set"/>
      <sheetName val="PCS DATA"/>
      <sheetName val="SILICATE"/>
      <sheetName val="소상 &quot;1&quot;"/>
      <sheetName val="C&amp;I_SUMMARY"/>
      <sheetName val="electr__work_CA_"/>
      <sheetName val="final_abstract"/>
      <sheetName val="Orig_SG&amp;A_Corp"/>
      <sheetName val="trial_flow_sheet"/>
      <sheetName val="b_s_-p_l_-sch_"/>
      <sheetName val="Summary_year_Plan"/>
      <sheetName val="ndG-1"/>
      <sheetName val="Sheet3_(2)"/>
      <sheetName val="9__Package_split_-_Cost_"/>
      <sheetName val="BOQ_Direct_selling_cost"/>
      <sheetName val="13__Steel_-_Ratio"/>
      <sheetName val="Approved_MTD_Proj_#'s"/>
      <sheetName val="PANEL_ANNEXURE"/>
      <sheetName val="SP_Break_Up"/>
      <sheetName val="BOQ_(2)"/>
      <sheetName val="0200_Siteworks"/>
      <sheetName val="Driveway_Beams"/>
      <sheetName val="C&amp;I_SUMMARY1"/>
      <sheetName val="electr__work_CA_1"/>
      <sheetName val="final_abstract1"/>
      <sheetName val="Orig_SG&amp;A_Corp1"/>
      <sheetName val="trial_flow_sheet1"/>
      <sheetName val="b_s_-p_l_-sch_1"/>
      <sheetName val="Summary_year_Plan1"/>
      <sheetName val="Sheet3_(2)1"/>
      <sheetName val="9__Package_split_-_Cost_1"/>
      <sheetName val="BOQ_Direct_selling_cost1"/>
      <sheetName val="13__Steel_-_Ratio1"/>
      <sheetName val="Approved_MTD_Proj_#'s1"/>
      <sheetName val="PANEL_ANNEXURE1"/>
      <sheetName val="SP_Break_Up1"/>
      <sheetName val="BOQ_(2)1"/>
      <sheetName val="0200_Siteworks1"/>
      <sheetName val="Driveway_Beams1"/>
      <sheetName val="Sheet2"/>
      <sheetName val="database-NO"/>
      <sheetName val="Edge_Multiservice"/>
      <sheetName val="Basic"/>
      <sheetName val="Headings"/>
      <sheetName val="Codes"/>
      <sheetName val="wordsdata"/>
      <sheetName val="factor"/>
      <sheetName val="calcul"/>
      <sheetName val="Europe Consolidated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TBAL9697_-group_wise__sdpl10"/>
      <sheetName val="Basement_Budget10"/>
      <sheetName val="Structure_Bills_Qty10"/>
      <sheetName val="Cost_summary10"/>
      <sheetName val="beam-reinft-IIInd_floor10"/>
      <sheetName val="Data_sheet10"/>
      <sheetName val="CFForecast_detail10"/>
      <sheetName val="sq_ftg_detail10"/>
      <sheetName val="Field_Values10"/>
      <sheetName val="Plant_Cost10"/>
      <sheetName val="Fill_this_out_first___10"/>
      <sheetName val="Labor_abs-NMR10"/>
      <sheetName val="MASTER_WORK_SHEET_-_ESTIMATE_10"/>
      <sheetName val="BS,_PL,_SCH_9610"/>
      <sheetName val="RCC,Ret__Wall10"/>
      <sheetName val="Civil_Boq10"/>
      <sheetName val="_B310"/>
      <sheetName val="_B110"/>
      <sheetName val="DETAILED__BOQ10"/>
      <sheetName val="LIST_OF_MAKES10"/>
      <sheetName val="INDIGINEOUS_ITEMS_10"/>
      <sheetName val="Weightage-Sub_Sht10"/>
      <sheetName val="Risk_&amp;_Opportunities10"/>
      <sheetName val="ETC_Plant_Cost9"/>
      <sheetName val="Income_Statement9"/>
      <sheetName val="07016,_Master_List-Major_Minor9"/>
      <sheetName val="1st_-vpd9"/>
      <sheetName val="RCC_Rates9"/>
      <sheetName val="Drawing_status9"/>
      <sheetName val="labour_coeff9"/>
      <sheetName val="PRECAST_lightconc-II9"/>
      <sheetName val="M_S_9"/>
      <sheetName val="B7_MW_SUB_SUMMARY9"/>
      <sheetName val="RENT_MASTER_FILE9"/>
      <sheetName val="Meas_-Hotel_Part9"/>
      <sheetName val="rcc(_sub)3"/>
      <sheetName val="BOQ_(2)4"/>
      <sheetName val="Driveway_Beams4"/>
      <sheetName val="C&amp;I_SUMMARY4"/>
      <sheetName val="electr__work_CA_4"/>
      <sheetName val="final_abstract4"/>
      <sheetName val="Mas-2nd_floor2"/>
      <sheetName val="Orig_SG&amp;A_Corp4"/>
      <sheetName val="trial_flow_sheet4"/>
      <sheetName val="b_s_-p_l_-sch_4"/>
      <sheetName val="Summary_year_Plan4"/>
      <sheetName val="Sheet3_(2)4"/>
      <sheetName val="9__Package_split_-_Cost_4"/>
      <sheetName val="BOQ_Direct_selling_cost4"/>
      <sheetName val="13__Steel_-_Ratio4"/>
      <sheetName val="Approved_MTD_Proj_#'s4"/>
      <sheetName val="PANEL_ANNEXURE4"/>
      <sheetName val="SP_Break_Up4"/>
      <sheetName val="0200_Siteworks4"/>
      <sheetName val="LOCAL_RATES2"/>
      <sheetName val="column(T)_Gr__to_Upp__Gr_2"/>
      <sheetName val="Drawing_status-12"/>
      <sheetName val="Vind_-_BtB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TBAL9697_-group_wise__sdpl9"/>
      <sheetName val="Basement_Budget9"/>
      <sheetName val="Structure_Bills_Qty9"/>
      <sheetName val="Cost_summary9"/>
      <sheetName val="beam-reinft-IIInd_floor9"/>
      <sheetName val="Data_sheet9"/>
      <sheetName val="CFForecast_detail9"/>
      <sheetName val="sq_ftg_detail9"/>
      <sheetName val="Field_Values9"/>
      <sheetName val="Plant_Cost9"/>
      <sheetName val="Fill_this_out_first___9"/>
      <sheetName val="Labor_abs-NMR9"/>
      <sheetName val="MASTER_WORK_SHEET_-_ESTIMATE_H9"/>
      <sheetName val="BS,_PL,_SCH_969"/>
      <sheetName val="RCC,Ret__Wall9"/>
      <sheetName val="Civil_Boq9"/>
      <sheetName val="_B39"/>
      <sheetName val="_B19"/>
      <sheetName val="DETAILED__BOQ9"/>
      <sheetName val="LIST_OF_MAKES9"/>
      <sheetName val="INDIGINEOUS_ITEMS_9"/>
      <sheetName val="Weightage-Sub_Sht9"/>
      <sheetName val="Risk_&amp;_Opportunities9"/>
      <sheetName val="07016,_Master_List-Major_Minor8"/>
      <sheetName val="1st_-vpd8"/>
      <sheetName val="RCC_Rates8"/>
      <sheetName val="ETC_Plant_Cost8"/>
      <sheetName val="Income_Statement8"/>
      <sheetName val="Drawing_status8"/>
      <sheetName val="labour_coeff8"/>
      <sheetName val="PRECAST_lightconc-II8"/>
      <sheetName val="M_S_8"/>
      <sheetName val="B7_MW_SUB_SUMMARY8"/>
      <sheetName val="RENT_MASTER_FILE8"/>
      <sheetName val="Meas_-Hotel_Part8"/>
      <sheetName val="rcc(_sub)2"/>
      <sheetName val="BOQ_(2)3"/>
      <sheetName val="Driveway_Beams3"/>
      <sheetName val="C&amp;I_SUMMARY3"/>
      <sheetName val="electr__work_CA_3"/>
      <sheetName val="final_abstract3"/>
      <sheetName val="Mas-2nd_floor1"/>
      <sheetName val="Orig_SG&amp;A_Corp3"/>
      <sheetName val="trial_flow_sheet3"/>
      <sheetName val="b_s_-p_l_-sch_3"/>
      <sheetName val="Summary_year_Plan3"/>
      <sheetName val="Sheet3_(2)3"/>
      <sheetName val="9__Package_split_-_Cost_3"/>
      <sheetName val="BOQ_Direct_selling_cost3"/>
      <sheetName val="13__Steel_-_Ratio3"/>
      <sheetName val="Approved_MTD_Proj_#'s3"/>
      <sheetName val="PANEL_ANNEXURE3"/>
      <sheetName val="SP_Break_Up3"/>
      <sheetName val="0200_Siteworks3"/>
      <sheetName val="LOCAL_RATES1"/>
      <sheetName val="column(T)_Gr__to_Upp__Gr_1"/>
      <sheetName val="Drawing_status-11"/>
      <sheetName val="Vind_-_BtB1"/>
      <sheetName val="BOQ_LT1"/>
      <sheetName val="A_O_R_1"/>
      <sheetName val="Tender_Summary1"/>
      <sheetName val="Day_Shift1"/>
      <sheetName val="Night_Shift1"/>
      <sheetName val="Switch_costs_lookup1"/>
      <sheetName val="Eqpmnt_Plng1"/>
      <sheetName val="ex_-_teak_wood_railing1"/>
      <sheetName val="ex_-_teak_wood_steps1"/>
      <sheetName val="ex_-_dg1"/>
      <sheetName val="dpc_cost1"/>
      <sheetName val="Dec_resp1"/>
      <sheetName val="Jan_HC1"/>
      <sheetName val="PCS_DATA1"/>
      <sheetName val="소상_&quot;1&quot;1"/>
      <sheetName val="Europe_Consolidated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Structure_Bills_Qty8"/>
      <sheetName val="Cost_summary8"/>
      <sheetName val="beam-reinft-IIInd_floor8"/>
      <sheetName val="Data_sheet8"/>
      <sheetName val="CFForecast_detail8"/>
      <sheetName val="sq_ftg_detail8"/>
      <sheetName val="Field_Values8"/>
      <sheetName val="Plant_Cost8"/>
      <sheetName val="Fill_this_out_first___8"/>
      <sheetName val="Labor_abs-NMR8"/>
      <sheetName val="MASTER_WORK_SHEET_-_ESTIMATE_H8"/>
      <sheetName val="BS,_PL,_SCH_968"/>
      <sheetName val="RCC,Ret__Wall8"/>
      <sheetName val="Civil_Boq8"/>
      <sheetName val="_B38"/>
      <sheetName val="_B18"/>
      <sheetName val="DETAILED__BOQ8"/>
      <sheetName val="LIST_OF_MAKES8"/>
      <sheetName val="INDIGINEOUS_ITEMS_8"/>
      <sheetName val="Weightage-Sub_Sht8"/>
      <sheetName val="Risk_&amp;_Opportunities8"/>
      <sheetName val="07016,_Master_List-Major_Minor7"/>
      <sheetName val="1st_-vpd7"/>
      <sheetName val="RCC_Rates7"/>
      <sheetName val="ETC_Plant_Cost7"/>
      <sheetName val="Income_Statement7"/>
      <sheetName val="Drawing_status7"/>
      <sheetName val="labour_coeff7"/>
      <sheetName val="PRECAST_lightconc-II7"/>
      <sheetName val="M_S_7"/>
      <sheetName val="B7_MW_SUB_SUMMARY7"/>
      <sheetName val="RENT_MASTER_FILE7"/>
      <sheetName val="Meas_-Hotel_Part7"/>
      <sheetName val="rcc(_sub)1"/>
      <sheetName val="BOQ_(2)2"/>
      <sheetName val="Driveway_Beams2"/>
      <sheetName val="C&amp;I_SUMMARY2"/>
      <sheetName val="electr__work_CA_2"/>
      <sheetName val="final_abstract2"/>
      <sheetName val="Mas-2nd_floor"/>
      <sheetName val="Orig_SG&amp;A_Corp2"/>
      <sheetName val="trial_flow_sheet2"/>
      <sheetName val="b_s_-p_l_-sch_2"/>
      <sheetName val="Summary_year_Plan2"/>
      <sheetName val="Sheet3_(2)2"/>
      <sheetName val="9__Package_split_-_Cost_2"/>
      <sheetName val="BOQ_Direct_selling_cost2"/>
      <sheetName val="13__Steel_-_Ratio2"/>
      <sheetName val="Approved_MTD_Proj_#'s2"/>
      <sheetName val="PANEL_ANNEXURE2"/>
      <sheetName val="SP_Break_Up2"/>
      <sheetName val="0200_Siteworks2"/>
      <sheetName val="LOCAL_RATES"/>
      <sheetName val="column(T)_Gr__to_Upp__Gr_"/>
      <sheetName val="Drawing_status-1"/>
      <sheetName val="Vind_-_BtB"/>
      <sheetName val="BOQ_LT"/>
      <sheetName val="A_O_R_"/>
      <sheetName val="Tender_Summary"/>
      <sheetName val="Day_Shift"/>
      <sheetName val="Night_Shift"/>
      <sheetName val="Switch_costs_lookup"/>
      <sheetName val="Eqpmnt_Plng"/>
      <sheetName val="ex_-_teak_wood_railing"/>
      <sheetName val="ex_-_teak_wood_steps"/>
      <sheetName val="ex_-_dg"/>
      <sheetName val="dpc_cost"/>
      <sheetName val="Dec_resp"/>
      <sheetName val="Jan_HC"/>
      <sheetName val="PCS_DATA"/>
      <sheetName val="소상_&quot;1&quot;"/>
      <sheetName val="Europe_Consolidated"/>
      <sheetName val="Formula"/>
      <sheetName val="LAB"/>
      <sheetName val="tie beam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Rate_analysis11"/>
      <sheetName val="TBAL9697_-group_wise__sdpl11"/>
      <sheetName val="Basement_Budget11"/>
      <sheetName val="Structure_Bills_Qty11"/>
      <sheetName val="beam-reinft-IIInd_floor11"/>
      <sheetName val="Cost_summary11"/>
      <sheetName val="Data_sheet11"/>
      <sheetName val="CFForecast_detai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Rate_analysis12"/>
      <sheetName val="TBAL9697_-group_wise__sdpl12"/>
      <sheetName val="Basement_Budget12"/>
      <sheetName val="Structure_Bills_Qty12"/>
      <sheetName val="beam-reinft-IIInd_floor12"/>
      <sheetName val="Cost_summary12"/>
      <sheetName val="Data_sheet12"/>
      <sheetName val="CFForecast_detail12"/>
      <sheetName val="Ch__List_(2)13"/>
      <sheetName val="Ch__List13"/>
      <sheetName val="PRE__ESTIMATE13"/>
      <sheetName val="QTY-RATE_(Site_09_12_04)13"/>
      <sheetName val="QTY-RATE_(2)13"/>
      <sheetName val="BRAKE_UP_SHEET13"/>
      <sheetName val="Break_up_Sheet13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Rate_analysis19"/>
      <sheetName val="TBAL9697_-group_wise__sdpl19"/>
      <sheetName val="Basement_Budget19"/>
      <sheetName val="Structure_Bills_Qty19"/>
      <sheetName val="beam-reinft-IIInd_floor19"/>
      <sheetName val="Cost_summary19"/>
      <sheetName val="Data_sheet19"/>
      <sheetName val="CFForecast_detail19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Rate_analysis13"/>
      <sheetName val="TBAL9697_-group_wise__sdpl13"/>
      <sheetName val="Basement_Budget13"/>
      <sheetName val="Structure_Bills_Qty13"/>
      <sheetName val="beam-reinft-IIInd_floor13"/>
      <sheetName val="Cost_summary13"/>
      <sheetName val="Data_sheet13"/>
      <sheetName val="CFForecast_detai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Rate_analysis14"/>
      <sheetName val="TBAL9697_-group_wise__sdpl14"/>
      <sheetName val="Basement_Budget14"/>
      <sheetName val="Structure_Bills_Qty14"/>
      <sheetName val="beam-reinft-IIInd_floor14"/>
      <sheetName val="Cost_summary14"/>
      <sheetName val="Data_sheet14"/>
      <sheetName val="CFForecast_detail14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Rate_analysis15"/>
      <sheetName val="TBAL9697_-group_wise__sdpl15"/>
      <sheetName val="Basement_Budget15"/>
      <sheetName val="Structure_Bills_Qty15"/>
      <sheetName val="beam-reinft-IIInd_floor15"/>
      <sheetName val="Cost_summary15"/>
      <sheetName val="Data_sheet15"/>
      <sheetName val="CFForecast_detail15"/>
      <sheetName val="Ch__List_(2)16"/>
      <sheetName val="Ch__List16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Rate_analysis16"/>
      <sheetName val="TBAL9697_-group_wise__sdpl16"/>
      <sheetName val="Basement_Budget16"/>
      <sheetName val="Structure_Bills_Qty16"/>
      <sheetName val="beam-reinft-IIInd_floor16"/>
      <sheetName val="Cost_summary16"/>
      <sheetName val="Data_sheet16"/>
      <sheetName val="CFForecast_detai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Rate_analysis17"/>
      <sheetName val="TBAL9697_-group_wise__sdpl17"/>
      <sheetName val="Basement_Budget17"/>
      <sheetName val="Structure_Bills_Qty17"/>
      <sheetName val="beam-reinft-IIInd_floor17"/>
      <sheetName val="Cost_summary17"/>
      <sheetName val="Data_sheet17"/>
      <sheetName val="CFForecast_detai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Rate_analysis18"/>
      <sheetName val="TBAL9697_-group_wise__sdpl18"/>
      <sheetName val="Basement_Budget18"/>
      <sheetName val="Structure_Bills_Qty18"/>
      <sheetName val="beam-reinft-IIInd_floor18"/>
      <sheetName val="Cost_summary18"/>
      <sheetName val="Data_sheet18"/>
      <sheetName val="CFForecast_detai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20"/>
      <sheetName val="TBAL9697_-group_wise__sdpl20"/>
      <sheetName val="Basement_Budget20"/>
      <sheetName val="Structure_Bills_Qty20"/>
      <sheetName val="beam-reinft-IIInd_floor20"/>
      <sheetName val="Cost_summary20"/>
      <sheetName val="Data_sheet20"/>
      <sheetName val="CFForecast_detai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22"/>
      <sheetName val="TBAL9697_-group_wise__sdpl22"/>
      <sheetName val="Basement_Budget22"/>
      <sheetName val="Structure_Bills_Qty22"/>
      <sheetName val="beam-reinft-IIInd_floor22"/>
      <sheetName val="Cost_summary22"/>
      <sheetName val="Data_sheet22"/>
      <sheetName val="CFForecast_detai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21"/>
      <sheetName val="TBAL9697_-group_wise__sdpl21"/>
      <sheetName val="Basement_Budget21"/>
      <sheetName val="Structure_Bills_Qty21"/>
      <sheetName val="beam-reinft-IIInd_floor21"/>
      <sheetName val="Cost_summary21"/>
      <sheetName val="Data_sheet21"/>
      <sheetName val="CFForecast_detai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23"/>
      <sheetName val="TBAL9697_-group_wise__sdpl23"/>
      <sheetName val="Basement_Budget23"/>
      <sheetName val="Structure_Bills_Qty23"/>
      <sheetName val="beam-reinft-IIInd_floor23"/>
      <sheetName val="Cost_summary23"/>
      <sheetName val="Data_sheet23"/>
      <sheetName val="CFForecast_detai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24"/>
      <sheetName val="TBAL9697_-group_wise__sdpl24"/>
      <sheetName val="Basement_Budget24"/>
      <sheetName val="Structure_Bills_Qty24"/>
      <sheetName val="beam-reinft-IIInd_floor24"/>
      <sheetName val="Cost_summary24"/>
      <sheetName val="Data_sheet24"/>
      <sheetName val="CFForecast_detai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30"/>
      <sheetName val="TBAL9697_-group_wise__sdpl30"/>
      <sheetName val="Basement_Budget30"/>
      <sheetName val="Structure_Bills_Qty30"/>
      <sheetName val="beam-reinft-IIInd_floor30"/>
      <sheetName val="Cost_summary30"/>
      <sheetName val="Data_sheet30"/>
      <sheetName val="CFForecast_detai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25"/>
      <sheetName val="TBAL9697_-group_wise__sdpl25"/>
      <sheetName val="Basement_Budget25"/>
      <sheetName val="Structure_Bills_Qty25"/>
      <sheetName val="beam-reinft-IIInd_floor25"/>
      <sheetName val="Cost_summary25"/>
      <sheetName val="Data_sheet25"/>
      <sheetName val="CFForecast_detai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29"/>
      <sheetName val="TBAL9697_-group_wise__sdpl29"/>
      <sheetName val="Basement_Budget29"/>
      <sheetName val="Structure_Bills_Qty29"/>
      <sheetName val="beam-reinft-IIInd_floor29"/>
      <sheetName val="Cost_summary29"/>
      <sheetName val="Data_sheet29"/>
      <sheetName val="CFForecast_detai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26"/>
      <sheetName val="TBAL9697_-group_wise__sdpl26"/>
      <sheetName val="Basement_Budget26"/>
      <sheetName val="Structure_Bills_Qty26"/>
      <sheetName val="beam-reinft-IIInd_floor26"/>
      <sheetName val="Cost_summary26"/>
      <sheetName val="Data_sheet26"/>
      <sheetName val="CFForecast_detai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27"/>
      <sheetName val="TBAL9697_-group_wise__sdpl27"/>
      <sheetName val="Basement_Budget27"/>
      <sheetName val="Structure_Bills_Qty27"/>
      <sheetName val="beam-reinft-IIInd_floor27"/>
      <sheetName val="Cost_summary27"/>
      <sheetName val="Data_sheet27"/>
      <sheetName val="CFForecast_detai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28"/>
      <sheetName val="TBAL9697_-group_wise__sdpl28"/>
      <sheetName val="Basement_Budget28"/>
      <sheetName val="Structure_Bills_Qty28"/>
      <sheetName val="beam-reinft-IIInd_floor28"/>
      <sheetName val="Cost_summary28"/>
      <sheetName val="Data_sheet28"/>
      <sheetName val="CFForecast_detai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38"/>
      <sheetName val="TBAL9697_-group_wise__sdpl38"/>
      <sheetName val="Basement_Budget38"/>
      <sheetName val="Structure_Bills_Qty38"/>
      <sheetName val="beam-reinft-IIInd_floor38"/>
      <sheetName val="Cost_summary38"/>
      <sheetName val="Data_sheet38"/>
      <sheetName val="CFForecast_detai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Rate_analysis31"/>
      <sheetName val="TBAL9697_-group_wise__sdpl31"/>
      <sheetName val="Basement_Budget31"/>
      <sheetName val="Structure_Bills_Qty31"/>
      <sheetName val="beam-reinft-IIInd_floor31"/>
      <sheetName val="Cost_summary31"/>
      <sheetName val="Data_sheet31"/>
      <sheetName val="CFForecast_detail31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32"/>
      <sheetName val="TBAL9697_-group_wise__sdpl32"/>
      <sheetName val="Basement_Budget32"/>
      <sheetName val="Structure_Bills_Qty32"/>
      <sheetName val="beam-reinft-IIInd_floor32"/>
      <sheetName val="Cost_summary32"/>
      <sheetName val="Data_sheet32"/>
      <sheetName val="CFForecast_detai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33"/>
      <sheetName val="TBAL9697_-group_wise__sdpl33"/>
      <sheetName val="Basement_Budget33"/>
      <sheetName val="Structure_Bills_Qty33"/>
      <sheetName val="beam-reinft-IIInd_floor33"/>
      <sheetName val="Cost_summary33"/>
      <sheetName val="Data_sheet33"/>
      <sheetName val="CFForecast_detai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34"/>
      <sheetName val="TBAL9697_-group_wise__sdpl34"/>
      <sheetName val="Basement_Budget34"/>
      <sheetName val="Structure_Bills_Qty34"/>
      <sheetName val="beam-reinft-IIInd_floor34"/>
      <sheetName val="Cost_summary34"/>
      <sheetName val="Data_sheet34"/>
      <sheetName val="CFForecast_detai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36"/>
      <sheetName val="TBAL9697_-group_wise__sdpl36"/>
      <sheetName val="Basement_Budget36"/>
      <sheetName val="Structure_Bills_Qty36"/>
      <sheetName val="beam-reinft-IIInd_floor36"/>
      <sheetName val="Cost_summary36"/>
      <sheetName val="Data_sheet36"/>
      <sheetName val="CFForecast_detai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35"/>
      <sheetName val="TBAL9697_-group_wise__sdpl35"/>
      <sheetName val="Basement_Budget35"/>
      <sheetName val="Structure_Bills_Qty35"/>
      <sheetName val="beam-reinft-IIInd_floor35"/>
      <sheetName val="Cost_summary35"/>
      <sheetName val="Data_sheet35"/>
      <sheetName val="CFForecast_detai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37"/>
      <sheetName val="TBAL9697_-group_wise__sdpl37"/>
      <sheetName val="Basement_Budget37"/>
      <sheetName val="Structure_Bills_Qty37"/>
      <sheetName val="beam-reinft-IIInd_floor37"/>
      <sheetName val="Cost_summary37"/>
      <sheetName val="Data_sheet37"/>
      <sheetName val="CFForecast_detai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39"/>
      <sheetName val="TBAL9697_-group_wise__sdpl39"/>
      <sheetName val="Basement_Budget39"/>
      <sheetName val="Structure_Bills_Qty39"/>
      <sheetName val="beam-reinft-IIInd_floor39"/>
      <sheetName val="Cost_summary39"/>
      <sheetName val="Data_sheet39"/>
      <sheetName val="CFForecast_detai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Rate_analysis40"/>
      <sheetName val="TBAL9697_-group_wise__sdpl40"/>
      <sheetName val="Basement_Budget40"/>
      <sheetName val="Structure_Bills_Qty40"/>
      <sheetName val="beam-reinft-IIInd_floor40"/>
      <sheetName val="Cost_summary40"/>
      <sheetName val="Data_sheet40"/>
      <sheetName val="CFForecast_detail40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41"/>
      <sheetName val="TBAL9697_-group_wise__sdpl41"/>
      <sheetName val="Basement_Budget41"/>
      <sheetName val="Structure_Bills_Qty41"/>
      <sheetName val="beam-reinft-IIInd_floor41"/>
      <sheetName val="Cost_summary41"/>
      <sheetName val="Data_sheet41"/>
      <sheetName val="CFForecast_detai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42"/>
      <sheetName val="TBAL9697_-group_wise__sdpl42"/>
      <sheetName val="Basement_Budget42"/>
      <sheetName val="Structure_Bills_Qty42"/>
      <sheetName val="beam-reinft-IIInd_floor42"/>
      <sheetName val="Cost_summary42"/>
      <sheetName val="Data_sheet42"/>
      <sheetName val="CFForecast_detai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43"/>
      <sheetName val="TBAL9697_-group_wise__sdpl43"/>
      <sheetName val="Basement_Budget43"/>
      <sheetName val="Structure_Bills_Qty43"/>
      <sheetName val="beam-reinft-IIInd_floor43"/>
      <sheetName val="Cost_summary43"/>
      <sheetName val="Data_sheet43"/>
      <sheetName val="CFForecast_detail43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Rate_analysis44"/>
      <sheetName val="TBAL9697_-group_wise__sdpl44"/>
      <sheetName val="Basement_Budget44"/>
      <sheetName val="Structure_Bills_Qty44"/>
      <sheetName val="beam-reinft-IIInd_floor44"/>
      <sheetName val="Cost_summary44"/>
      <sheetName val="Data_sheet44"/>
      <sheetName val="CFForecast_detail44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47"/>
      <sheetName val="TBAL9697_-group_wise__sdpl47"/>
      <sheetName val="Basement_Budget47"/>
      <sheetName val="Structure_Bills_Qty47"/>
      <sheetName val="beam-reinft-IIInd_floor47"/>
      <sheetName val="Cost_summary47"/>
      <sheetName val="Data_sheet47"/>
      <sheetName val="CFForecast_detai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Rate_analysis46"/>
      <sheetName val="TBAL9697_-group_wise__sdpl46"/>
      <sheetName val="Basement_Budget46"/>
      <sheetName val="Structure_Bills_Qty46"/>
      <sheetName val="beam-reinft-IIInd_floor46"/>
      <sheetName val="Cost_summary46"/>
      <sheetName val="Data_sheet46"/>
      <sheetName val="CFForecast_detai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45"/>
      <sheetName val="TBAL9697_-group_wise__sdpl45"/>
      <sheetName val="Basement_Budget45"/>
      <sheetName val="Structure_Bills_Qty45"/>
      <sheetName val="beam-reinft-IIInd_floor45"/>
      <sheetName val="Cost_summary45"/>
      <sheetName val="Data_sheet45"/>
      <sheetName val="CFForecast_detai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48"/>
      <sheetName val="TBAL9697_-group_wise__sdpl48"/>
      <sheetName val="Basement_Budget48"/>
      <sheetName val="Structure_Bills_Qty48"/>
      <sheetName val="beam-reinft-IIInd_floor48"/>
      <sheetName val="Cost_summary48"/>
      <sheetName val="Data_sheet48"/>
      <sheetName val="CFForecast_detai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49"/>
      <sheetName val="TBAL9697_-group_wise__sdpl49"/>
      <sheetName val="Basement_Budget49"/>
      <sheetName val="Structure_Bills_Qty49"/>
      <sheetName val="beam-reinft-IIInd_floor49"/>
      <sheetName val="Cost_summary49"/>
      <sheetName val="Data_sheet49"/>
      <sheetName val="CFForecast_detai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51"/>
      <sheetName val="TBAL9697_-group_wise__sdpl51"/>
      <sheetName val="Basement_Budget51"/>
      <sheetName val="Structure_Bills_Qty51"/>
      <sheetName val="beam-reinft-IIInd_floor51"/>
      <sheetName val="Cost_summary51"/>
      <sheetName val="Data_sheet51"/>
      <sheetName val="CFForecast_detail51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50"/>
      <sheetName val="TBAL9697_-group_wise__sdpl50"/>
      <sheetName val="Basement_Budget50"/>
      <sheetName val="Structure_Bills_Qty50"/>
      <sheetName val="beam-reinft-IIInd_floor50"/>
      <sheetName val="Cost_summary50"/>
      <sheetName val="Data_sheet50"/>
      <sheetName val="CFForecast_detail50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54"/>
      <sheetName val="TBAL9697_-group_wise__sdpl54"/>
      <sheetName val="Basement_Budget54"/>
      <sheetName val="Structure_Bills_Qty54"/>
      <sheetName val="beam-reinft-IIInd_floor54"/>
      <sheetName val="Cost_summary54"/>
      <sheetName val="Data_sheet54"/>
      <sheetName val="CFForecast_detail54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53"/>
      <sheetName val="TBAL9697_-group_wise__sdpl53"/>
      <sheetName val="Basement_Budget53"/>
      <sheetName val="Structure_Bills_Qty53"/>
      <sheetName val="beam-reinft-IIInd_floor53"/>
      <sheetName val="Cost_summary53"/>
      <sheetName val="Data_sheet53"/>
      <sheetName val="CFForecast_detail53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52"/>
      <sheetName val="TBAL9697_-group_wise__sdpl52"/>
      <sheetName val="Basement_Budget52"/>
      <sheetName val="Structure_Bills_Qty52"/>
      <sheetName val="beam-reinft-IIInd_floor52"/>
      <sheetName val="Cost_summary52"/>
      <sheetName val="Data_sheet52"/>
      <sheetName val="CFForecast_detail52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55"/>
      <sheetName val="TBAL9697_-group_wise__sdpl55"/>
      <sheetName val="Basement_Budget55"/>
      <sheetName val="Structure_Bills_Qty55"/>
      <sheetName val="beam-reinft-IIInd_floor55"/>
      <sheetName val="Cost_summary55"/>
      <sheetName val="Data_sheet55"/>
      <sheetName val="CFForecast_detail55"/>
      <sheetName val="Dayworks Bill"/>
      <sheetName val="Bills of Quantities"/>
      <sheetName val="GF Columns"/>
      <sheetName val="MATL"/>
      <sheetName val="A_O_R_2"/>
      <sheetName val="In house REWORK "/>
      <sheetName val="In house REWORK  _2_"/>
      <sheetName val="In house REJECTION "/>
      <sheetName val="Supplier REJEC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/>
      <sheetData sheetId="2271" refreshError="1"/>
      <sheetData sheetId="2272" refreshError="1"/>
      <sheetData sheetId="2273" refreshError="1"/>
      <sheetData sheetId="227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( sub)"/>
      <sheetName val="notes"/>
      <sheetName val="Doors&amp;wind"/>
      <sheetName val="ABST"/>
      <sheetName val="fin grud"/>
      <sheetName val="fin gym)"/>
      <sheetName val="fin roof &amp; Misc"/>
      <sheetName val="fin TYP"/>
      <sheetName val="rcc( super) "/>
      <sheetName val="External"/>
      <sheetName val="Misc &amp; roof"/>
      <sheetName val="mas &amp; ext.plast"/>
      <sheetName val="concrete"/>
      <sheetName val="Break up Shee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Break_up_Sheet"/>
      <sheetName val="intr stool brkup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Break_up_Sheet6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Break_up_Sheet4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Break_up_Sheet3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Break_up_Sheet1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Break_up_Sheet2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Break_up_Sheet5"/>
      <sheetName val="P&amp;L"/>
      <sheetName val="EAW Final Accounts - 99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Break_up_Sheet7"/>
      <sheetName val="intr_stool_brkup"/>
      <sheetName val="BILL COV"/>
      <sheetName val="Cost summary"/>
      <sheetName val="Conc"/>
      <sheetName val="std"/>
      <sheetName val="CERTIFICATE"/>
      <sheetName val="CTC"/>
      <sheetName val="Sheet3"/>
      <sheetName val="2 &amp; 3 CG 78 V"/>
      <sheetName val="Main Villa-Walls"/>
      <sheetName val="beam-reinft-IIInd floor"/>
      <sheetName val="Summ"/>
      <sheetName val="meas-wp"/>
      <sheetName val="Fossil_DCF"/>
      <sheetName val="NT items summary"/>
      <sheetName val="Sheet1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Break_up_Sheet8"/>
      <sheetName val="intr_stool_brkup1"/>
      <sheetName val="EAW_Final_Accounts_-_99"/>
      <sheetName val="BILL_COV"/>
      <sheetName val="Cost_summary"/>
      <sheetName val="2_&amp;_3_CG_78_V"/>
      <sheetName val="Main_Villa-Walls"/>
      <sheetName val="beam-reinft-IIInd_floor"/>
      <sheetName val="NT_items_summary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Break_up_Sheet11"/>
      <sheetName val="intr_stool_brkup4"/>
      <sheetName val="EAW_Final_Accounts_-_993"/>
      <sheetName val="BILL_COV3"/>
      <sheetName val="Cost_summary3"/>
      <sheetName val="2_&amp;_3_CG_78_V3"/>
      <sheetName val="Main_Villa-Walls3"/>
      <sheetName val="beam-reinft-IIInd_floor3"/>
      <sheetName val="NT_items_summary3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Break_up_Sheet10"/>
      <sheetName val="intr_stool_brkup3"/>
      <sheetName val="EAW_Final_Accounts_-_992"/>
      <sheetName val="BILL_COV2"/>
      <sheetName val="Cost_summary2"/>
      <sheetName val="2_&amp;_3_CG_78_V2"/>
      <sheetName val="Main_Villa-Walls2"/>
      <sheetName val="beam-reinft-IIInd_floor2"/>
      <sheetName val="NT_items_summary2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Break_up_Sheet9"/>
      <sheetName val="intr_stool_brkup2"/>
      <sheetName val="EAW_Final_Accounts_-_991"/>
      <sheetName val="BILL_COV1"/>
      <sheetName val="Cost_summary1"/>
      <sheetName val="2_&amp;_3_CG_78_V1"/>
      <sheetName val="Main_Villa-Walls1"/>
      <sheetName val="beam-reinft-IIInd_floor1"/>
      <sheetName val="NT_items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-Masonry"/>
      <sheetName val="meas-plaster"/>
      <sheetName val="meas-wp"/>
      <sheetName val="Assumptions"/>
      <sheetName val="rcc( sub)"/>
      <sheetName val="Break up Sheet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Rate analysis"/>
      <sheetName val="beam-reinft"/>
      <sheetName val="final abstract"/>
      <sheetName val="GM &amp; TA"/>
      <sheetName val="Civil Boq"/>
      <sheetName val="Fin Sum"/>
      <sheetName val="SBI(Siliguri)"/>
      <sheetName val="D5"/>
      <sheetName val="RATE.XLS"/>
      <sheetName val="gf"/>
      <sheetName val="Analy_7-10"/>
      <sheetName val="Summary 0506"/>
      <sheetName val="Summary 0607- 31.MAR"/>
      <sheetName val="RENT MASTER FILE"/>
      <sheetName val="May"/>
      <sheetName val="IV-Utility"/>
      <sheetName val="jobhist"/>
      <sheetName val="Data sheet"/>
      <sheetName val="Qty Tracking With Rate"/>
      <sheetName val="COST"/>
      <sheetName val="Main-Material"/>
      <sheetName val="analysis"/>
      <sheetName val="13. Steel - Ratio"/>
      <sheetName val="recon_"/>
      <sheetName val="_04_-_0_5"/>
      <sheetName val="05_-__0_6_"/>
      <sheetName val="Prelims_Rose"/>
      <sheetName val="Indian_tools"/>
      <sheetName val="COST-SFT-_FOR_COS"/>
      <sheetName val="RMC_Backup"/>
      <sheetName val="MS_ITEMS"/>
      <sheetName val="German_tools_"/>
      <sheetName val="OTHER_PRELIM"/>
      <sheetName val="SALARY_Company_-Rose"/>
      <sheetName val="PETTY_CASH-Rose"/>
      <sheetName val="Site_Operating_Expenses"/>
      <sheetName val="Break_up_Sheet"/>
      <sheetName val="Rate_analysis"/>
      <sheetName val="final_abstract"/>
      <sheetName val="GM_&amp;_TA"/>
      <sheetName val="Civil_Boq"/>
      <sheetName val="Fin_Sum"/>
      <sheetName val="RATE_XLS"/>
      <sheetName val="Summary_0506"/>
      <sheetName val="Summary_0607-_31_MAR"/>
      <sheetName val="RENT_MASTER_FILE"/>
      <sheetName val="Data_sheet"/>
      <sheetName val="Qty_Tracking_With_Rate"/>
      <sheetName val="13__Steel_-_Ratio"/>
      <sheetName val="rcc( sub)"/>
      <sheetName val="NLD - Assum"/>
      <sheetName val="Introduction"/>
      <sheetName val="Model (Not Merged)"/>
      <sheetName val="Summary year Plan"/>
      <sheetName val="D5-P&amp;L"/>
      <sheetName val="wordsdata"/>
      <sheetName val="ELECT"/>
      <sheetName val="Notes"/>
      <sheetName val="recon_1"/>
      <sheetName val="_04_-_0_51"/>
      <sheetName val="05_-__0_6_1"/>
      <sheetName val="Prelims_Rose1"/>
      <sheetName val="Indian_tools1"/>
      <sheetName val="COST-SFT-_FOR_COS1"/>
      <sheetName val="RMC_Backup1"/>
      <sheetName val="MS_ITEMS1"/>
      <sheetName val="German_tools_1"/>
      <sheetName val="OTHER_PRELIM1"/>
      <sheetName val="SALARY_Company_-Rose1"/>
      <sheetName val="PETTY_CASH-Rose1"/>
      <sheetName val="Site_Operating_Expenses1"/>
      <sheetName val="Break_up_Sheet1"/>
      <sheetName val="Rate_analysis1"/>
      <sheetName val="GM_&amp;_TA1"/>
      <sheetName val="final_abstract1"/>
      <sheetName val="Civil_Boq1"/>
      <sheetName val="Fin_Sum1"/>
      <sheetName val="RATE_XLS1"/>
      <sheetName val="Summary_05061"/>
      <sheetName val="Summary_0607-_31_MAR1"/>
      <sheetName val="RENT_MASTER_FILE1"/>
      <sheetName val="Data_sheet1"/>
      <sheetName val="Qty_Tracking_With_Rate1"/>
      <sheetName val="13__Steel_-_Ratio1"/>
      <sheetName val="rcc(_sub)"/>
      <sheetName val="NLD_-_Assum"/>
      <sheetName val="Model_(Not_Merged)"/>
      <sheetName val="Summary_year_Plan"/>
      <sheetName val="ONCOST-N_top sheet j&amp;p"/>
      <sheetName val="Sheet1"/>
      <sheetName val="concrete"/>
      <sheetName val="CFForecast detail"/>
      <sheetName val="細目"/>
      <sheetName val="RateAnalysis"/>
      <sheetName val="tuong"/>
      <sheetName val="Abstract Sheet"/>
      <sheetName val="Abstract_Sheet"/>
      <sheetName val="Abstract_Sheet1"/>
      <sheetName val="PRECAST lightconc-II"/>
      <sheetName val="Page1"/>
      <sheetName val="Window"/>
      <sheetName val="Mar03Atp"/>
      <sheetName val="tables"/>
      <sheetName val="Name Lists"/>
      <sheetName val="Boq_ structure "/>
      <sheetName val="Input"/>
      <sheetName val="seT"/>
      <sheetName val="monitoring-breakup Feb02"/>
      <sheetName val="analysis-superstructure"/>
      <sheetName val="Quote Sheet"/>
      <sheetName val="Aug 05-SOBHA Rose- P Q S Revise"/>
      <sheetName val="Sheet2"/>
      <sheetName val="Boq"/>
      <sheetName val="Direct cost shed A-2 "/>
      <sheetName val="Basic Rates"/>
      <sheetName val="Quote_Sheet"/>
      <sheetName val="Footings"/>
      <sheetName val="meas-wp"/>
      <sheetName val="149"/>
      <sheetName val="Conc"/>
      <sheetName val="sept-plan"/>
      <sheetName val="PRL"/>
      <sheetName val="A.O.R."/>
      <sheetName val="SRC-B3U2"/>
      <sheetName val="Contents"/>
      <sheetName val="TBAL9697 -group wise  sdpl"/>
      <sheetName val="Civil Meas"/>
      <sheetName val="est"/>
      <sheetName val="Staff"/>
      <sheetName val="PURCHASE REQUISITION STATUS"/>
      <sheetName val="Staff Forecast spread"/>
      <sheetName val="Arch"/>
      <sheetName val="Load Details(B1)"/>
      <sheetName val="Wag&amp;Sal"/>
      <sheetName val="master"/>
      <sheetName val="Construction"/>
      <sheetName val="Labor abs-NMR"/>
      <sheetName val="Sheet3 (2)"/>
      <sheetName val="XREF"/>
      <sheetName val="Summary"/>
      <sheetName val="Interior"/>
      <sheetName val="ELECTRICAL"/>
      <sheetName val="FAS"/>
      <sheetName val="Breakup"/>
      <sheetName val="Network "/>
      <sheetName val="HVAC"/>
      <sheetName val="AV works"/>
      <sheetName val="HPL"/>
      <sheetName val="재1"/>
      <sheetName val="Settings"/>
      <sheetName val="Pile cap"/>
      <sheetName val="d-safe specs"/>
      <sheetName val="Material_"/>
      <sheetName val="2gii"/>
      <sheetName val="Design"/>
      <sheetName val="RP2"/>
      <sheetName val="RCC,Ret. Wall"/>
      <sheetName val="dBase"/>
      <sheetName val="Factor_sheet"/>
      <sheetName val="recon_2"/>
      <sheetName val="_04_-_0_52"/>
      <sheetName val="05_-__0_6_2"/>
      <sheetName val="Prelims_Rose2"/>
      <sheetName val="Indian_tools2"/>
      <sheetName val="COST-SFT-_FOR_COS2"/>
      <sheetName val="RMC_Backup2"/>
      <sheetName val="MS_ITEMS2"/>
      <sheetName val="German_tools_2"/>
      <sheetName val="OTHER_PRELIM2"/>
      <sheetName val="SALARY_Company_-Rose2"/>
      <sheetName val="PETTY_CASH-Rose2"/>
      <sheetName val="Site_Operating_Expenses2"/>
      <sheetName val="Break_up_Sheet2"/>
      <sheetName val="Rate_analysis2"/>
      <sheetName val="GM_&amp;_TA2"/>
      <sheetName val="final_abstract2"/>
      <sheetName val="Civil_Boq2"/>
      <sheetName val="Fin_Sum2"/>
      <sheetName val="RATE_XLS2"/>
      <sheetName val="Summary_05062"/>
      <sheetName val="Summary_0607-_31_MAR2"/>
      <sheetName val="RENT_MASTER_FILE2"/>
      <sheetName val="Data_sheet2"/>
      <sheetName val="Qty_Tracking_With_Rate2"/>
      <sheetName val="13__Steel_-_Ratio2"/>
      <sheetName val="rcc(_sub)1"/>
      <sheetName val="NLD_-_Assum1"/>
      <sheetName val="Model_(Not_Merged)1"/>
      <sheetName val="Summary_year_Plan1"/>
      <sheetName val="ONCOST-N_top_sheet_j&amp;p"/>
      <sheetName val="CFForecast_detail"/>
      <sheetName val="Abstract_Sheet2"/>
      <sheetName val="PRECAST_lightconc-II"/>
      <sheetName val="Name_Lists"/>
      <sheetName val="Boq__structure_"/>
      <sheetName val="monitoring-breakup_Feb02"/>
      <sheetName val="Quote_Sheet1"/>
      <sheetName val="Aug_05-SOBHA_Rose-_P_Q_S_Revise"/>
      <sheetName val="Direct_cost_shed_A-2_"/>
      <sheetName val="Basic_Rates"/>
      <sheetName val="A_O_R_"/>
      <sheetName val="TBAL9697_-group_wise__sdpl"/>
      <sheetName val="Civil_Meas"/>
      <sheetName val="PURCHASE_REQUISITION_STATUS"/>
      <sheetName val="Staff_Forecast_spread"/>
      <sheetName val="Load_Details(B1)"/>
      <sheetName val="Labor_abs-NMR"/>
      <sheetName val="Sheet3_(2)"/>
      <sheetName val="Network_"/>
      <sheetName val="AV_works"/>
      <sheetName val="Pile_cap"/>
      <sheetName val="d-safe_specs"/>
      <sheetName val="RCC,Ret__Wall"/>
      <sheetName val="Bu_Lookup"/>
      <sheetName val="GL_Lookup"/>
      <sheetName val="L.B.D"/>
      <sheetName val="GD"/>
      <sheetName val="Fee Rate Summary"/>
      <sheetName val="Legend-Finishing Activities"/>
      <sheetName val="ACS(1)"/>
      <sheetName val="FAS-C(4)"/>
      <sheetName val="CCTV(old)"/>
      <sheetName val="SSR _ NSSR Market final"/>
      <sheetName val="预算"/>
      <sheetName val="B1"/>
      <sheetName val="Material "/>
      <sheetName val="Risk Analysis"/>
      <sheetName val="Back filling"/>
      <sheetName val="NT items summary"/>
      <sheetName val="Basement Budget"/>
      <sheetName val="CABLERET"/>
      <sheetName val="Load Details(B2)"/>
      <sheetName val="3"/>
      <sheetName val="Factors"/>
      <sheetName val="Bill 3 - Site Works"/>
      <sheetName val="9"/>
      <sheetName val="BFS"/>
      <sheetName val="Controls"/>
      <sheetName val="Names&amp;Cases"/>
      <sheetName val="Assumptions"/>
      <sheetName val="RA-markate"/>
      <sheetName val="girder"/>
      <sheetName val="Calc_ISC"/>
      <sheetName val="99 조정금액"/>
      <sheetName val="경비공통"/>
      <sheetName val="PointNo.5"/>
      <sheetName val="COA-17"/>
      <sheetName val="C-18"/>
      <sheetName val="Column steel"/>
      <sheetName val="FCCB "/>
      <sheetName val="SITEL"/>
      <sheetName val="Inter unit set off"/>
      <sheetName val="BHANDUP"/>
      <sheetName val="12"/>
      <sheetName val="MASTER - MARCH"/>
      <sheetName val="?????"/>
      <sheetName val="Top_Sheet"/>
      <sheetName val="_____"/>
      <sheetName val="Boq__structure_1"/>
      <sheetName val="Direct_cost_shed_A-2_1"/>
      <sheetName val="nanjprofit"/>
      <sheetName val="계정"/>
      <sheetName val="shuttering"/>
      <sheetName val="Attributes"/>
      <sheetName val="allocation"/>
      <sheetName val="FCCB_"/>
      <sheetName val="labour coeff"/>
      <sheetName val="PFF-est"/>
      <sheetName val="Timesheet"/>
      <sheetName val="Measurment"/>
      <sheetName val="NON-TOWER WATER TANK"/>
      <sheetName val="num-word"/>
      <sheetName val="A"/>
      <sheetName val="INTERIOR "/>
      <sheetName val="CASHFLOWS"/>
      <sheetName val="MASTER_RATE ANALYSIS"/>
      <sheetName val="9. Package split - Cost "/>
      <sheetName val="crews"/>
      <sheetName val="Boiler&amp;TG"/>
      <sheetName val="CERTIFICATE"/>
      <sheetName val="PriceSummary"/>
      <sheetName val="Consolidated"/>
      <sheetName val="#REF"/>
      <sheetName val="sheeet7"/>
      <sheetName val="Project Info"/>
      <sheetName val="recon_3"/>
      <sheetName val="_04_-_0_53"/>
      <sheetName val="05_-__0_6_3"/>
      <sheetName val="Prelims_Rose3"/>
      <sheetName val="Indian_tools3"/>
      <sheetName val="COST-SFT-_FOR_COS3"/>
      <sheetName val="RMC_Backup3"/>
      <sheetName val="MS_ITEMS3"/>
      <sheetName val="German_tools_3"/>
      <sheetName val="OTHER_PRELIM3"/>
      <sheetName val="SALARY_Company_-Rose3"/>
      <sheetName val="PETTY_CASH-Rose3"/>
      <sheetName val="Site_Operating_Expenses3"/>
      <sheetName val="Break_up_Sheet3"/>
      <sheetName val="Rate_analysis3"/>
      <sheetName val="GM_&amp;_TA3"/>
      <sheetName val="final_abstract3"/>
      <sheetName val="Civil_Boq3"/>
      <sheetName val="Fin_Sum3"/>
      <sheetName val="RATE_XLS3"/>
      <sheetName val="Summary_05063"/>
      <sheetName val="Summary_0607-_31_MAR3"/>
      <sheetName val="RENT_MASTER_FILE3"/>
      <sheetName val="Data_sheet3"/>
      <sheetName val="Qty_Tracking_With_Rate3"/>
      <sheetName val="13__Steel_-_Ratio3"/>
      <sheetName val="rcc(_sub)2"/>
      <sheetName val="NLD_-_Assum2"/>
      <sheetName val="Model_(Not_Merged)2"/>
      <sheetName val="Summary_year_Plan2"/>
      <sheetName val="ONCOST-N_top_sheet_j&amp;p1"/>
      <sheetName val="A_O_R_1"/>
      <sheetName val="CFForecast_detail1"/>
      <sheetName val="Abstract_Sheet3"/>
      <sheetName val="PRECAST_lightconc-II1"/>
      <sheetName val="Name_Lists1"/>
      <sheetName val="RCC,Ret__Wall1"/>
      <sheetName val="monitoring-breakup_Feb021"/>
      <sheetName val="Quote_Sheet2"/>
      <sheetName val="Aug_05-SOBHA_Rose-_P_Q_S_Revis1"/>
      <sheetName val="Basic_Rates1"/>
      <sheetName val="Civil_Meas1"/>
      <sheetName val="PURCHASE_REQUISITION_STATUS1"/>
      <sheetName val="Load_Details(B1)1"/>
      <sheetName val="Project_Info"/>
      <sheetName val="Site Dev BOQ"/>
      <sheetName val="PNL"/>
      <sheetName val="horizontal"/>
      <sheetName val="CashFlow"/>
      <sheetName val="Comp"/>
      <sheetName val="orderbking_0204_0209"/>
      <sheetName val="YTD"/>
      <sheetName val="Q-Data"/>
      <sheetName val="Cal"/>
      <sheetName val="Data"/>
      <sheetName val="Voucher"/>
      <sheetName val="GS- Pro Services EMEA"/>
      <sheetName val="Old"/>
      <sheetName val="switch"/>
      <sheetName val="Report"/>
      <sheetName val="Validation list"/>
      <sheetName val="Pile径1m･27"/>
      <sheetName val="Ass4"/>
      <sheetName val="DCF"/>
      <sheetName val="Key Ass"/>
      <sheetName val="Parametry"/>
      <sheetName val="BOQ -II ph 2"/>
      <sheetName val="Inter_unit_set_off"/>
      <sheetName val="recon_4"/>
      <sheetName val="_04_-_0_54"/>
      <sheetName val="05_-__0_6_4"/>
      <sheetName val="Prelims_Rose4"/>
      <sheetName val="Indian_tools4"/>
      <sheetName val="COST-SFT-_FOR_COS4"/>
      <sheetName val="RMC_Backup4"/>
      <sheetName val="MS_ITEMS4"/>
      <sheetName val="German_tools_4"/>
      <sheetName val="OTHER_PRELIM4"/>
      <sheetName val="SALARY_Company_-Rose4"/>
      <sheetName val="PETTY_CASH-Rose4"/>
      <sheetName val="Site_Operating_Expenses4"/>
      <sheetName val="Break_up_Sheet4"/>
      <sheetName val="recon_5"/>
      <sheetName val="_04_-_0_55"/>
      <sheetName val="05_-__0_6_5"/>
      <sheetName val="Prelims_Rose5"/>
      <sheetName val="Indian_tools5"/>
      <sheetName val="COST-SFT-_FOR_COS5"/>
      <sheetName val="RMC_Backup5"/>
      <sheetName val="MS_ITEMS5"/>
      <sheetName val="German_tools_5"/>
      <sheetName val="OTHER_PRELIM5"/>
      <sheetName val="SALARY_Company_-Rose5"/>
      <sheetName val="PETTY_CASH-Rose5"/>
      <sheetName val="Site_Operating_Expenses5"/>
      <sheetName val="Break_up_Sheet5"/>
      <sheetName val="bar bending"/>
      <sheetName val="GF Columns"/>
      <sheetName val="Costing"/>
      <sheetName val="품의서(TL)"/>
      <sheetName val="INDIGINEOUS ITEMS "/>
      <sheetName val="Supplier"/>
      <sheetName val="GRSummary"/>
      <sheetName val="Stacked Column"/>
      <sheetName val="Scatter"/>
      <sheetName val="Parameter"/>
      <sheetName val="1_Project_Profile"/>
      <sheetName val="s"/>
      <sheetName val="keyword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Price Comparison"/>
      <sheetName val="Detail"/>
      <sheetName val="Headings"/>
      <sheetName val="calcul"/>
      <sheetName val="Lead"/>
      <sheetName val="10. &amp; 11. Rate Code &amp; BQ"/>
      <sheetName val="NOT FULL RESTRAINT"/>
      <sheetName val="BEARING &amp; BUCKLING"/>
      <sheetName val="PFC"/>
      <sheetName val="UC"/>
      <sheetName val="RSJ"/>
      <sheetName val="Sheet3"/>
      <sheetName val="PRICE COMP"/>
      <sheetName val="except wiring"/>
      <sheetName val="Field Values"/>
      <sheetName val="Material"/>
      <sheetName val="GBW"/>
      <sheetName val="REPAIR&amp; MAINT"/>
      <sheetName val="BOQ Distribution"/>
      <sheetName val="Projects"/>
      <sheetName val="App Q"/>
      <sheetName val="SALE"/>
      <sheetName val="Digestion"/>
      <sheetName val="Aseet1998"/>
      <sheetName val="RECAPITULATION"/>
      <sheetName val="Schd 8 Input"/>
      <sheetName val="PC Master List"/>
      <sheetName val="cubes_M20"/>
      <sheetName val="Ward areas"/>
      <sheetName val="STEEL STRUCTURE"/>
      <sheetName val="Code"/>
      <sheetName val="Dashboard"/>
      <sheetName val="Finishing"/>
      <sheetName val="Commercial Impact"/>
      <sheetName val="Deviation Impact"/>
      <sheetName val="Deviation Impact_Closure"/>
      <sheetName val="Irregularities"/>
      <sheetName val="Abstract"/>
      <sheetName val="200mm BW"/>
      <sheetName val="VDF"/>
      <sheetName val="Kotah skirting"/>
      <sheetName val="COMPLEXALL"/>
      <sheetName val="Project Budget Worksheet"/>
      <sheetName val="L&amp;T Shop Floor Drawings Status"/>
      <sheetName val="SECURITY 1"/>
      <sheetName val="Macro1"/>
      <sheetName val="INPUT SHEET"/>
      <sheetName val="pri-com"/>
      <sheetName val="COLUMN"/>
      <sheetName val="QS Name"/>
      <sheetName val="Insts"/>
      <sheetName val="Approved MTD Proj #'s"/>
      <sheetName val="Indices"/>
      <sheetName val="Pile Cap-Design"/>
      <sheetName val="Lead (Final)"/>
      <sheetName val="Boq__structure_2"/>
      <sheetName val="Direct_cost_shed_A-2_2"/>
      <sheetName val="Legend-Finishing_Activities"/>
      <sheetName val="Risk_Analysis"/>
      <sheetName val="INTERIOR_"/>
      <sheetName val="MASTER_-_MARCH"/>
      <sheetName val="Macro4"/>
      <sheetName val="Plant &amp;  Machinery"/>
      <sheetName val="THK"/>
      <sheetName val="Project Details.."/>
      <sheetName val="co_5"/>
      <sheetName val="SSR &amp; NSSR Market final"/>
      <sheetName val="Legal Risk Analysis"/>
      <sheetName val="DGT"/>
      <sheetName val="det_est"/>
      <sheetName val="Rate_analysis4"/>
      <sheetName val="GM_&amp;_TA4"/>
      <sheetName val="final_abstract4"/>
      <sheetName val="Civil_Boq4"/>
      <sheetName val="Fin_Sum4"/>
      <sheetName val="RATE_XLS4"/>
      <sheetName val="Summary_05064"/>
      <sheetName val="Summary_0607-_31_MAR4"/>
      <sheetName val="RENT_MASTER_FILE4"/>
      <sheetName val="Data_sheet4"/>
      <sheetName val="Qty_Tracking_With_Rate4"/>
      <sheetName val="13__Steel_-_Ratio4"/>
      <sheetName val="rcc(_sub)3"/>
      <sheetName val="NLD_-_Assum3"/>
      <sheetName val="Model_(Not_Merged)3"/>
      <sheetName val="Summary_year_Plan3"/>
      <sheetName val="ONCOST-N_top_sheet_j&amp;p2"/>
      <sheetName val="A_O_R_2"/>
      <sheetName val="CFForecast_detail2"/>
      <sheetName val="Abstract_Sheet4"/>
      <sheetName val="PRECAST_lightconc-II2"/>
      <sheetName val="Name_Lists2"/>
      <sheetName val="monitoring-breakup_Feb022"/>
      <sheetName val="Quote_Sheet3"/>
      <sheetName val="Aug_05-SOBHA_Rose-_P_Q_S_Revis2"/>
      <sheetName val="Basic_Rates2"/>
      <sheetName val="RCC,Ret__Wall2"/>
      <sheetName val="Civil_Meas2"/>
      <sheetName val="PURCHASE_REQUISITION_STATUS2"/>
      <sheetName val="Load_Details(B1)2"/>
      <sheetName val="Project_Info1"/>
      <sheetName val="Jan rej "/>
      <sheetName val="C.T Master"/>
      <sheetName val="Cost red  dt"/>
      <sheetName val="Dt D.T"/>
      <sheetName val="Tie Beams "/>
      <sheetName val="BOQ (2)"/>
      <sheetName val="Options"/>
      <sheetName val="Totowa commitment"/>
      <sheetName val="Service Tax payable"/>
      <sheetName val="DATA ENTRY"/>
      <sheetName val="Balustrade"/>
      <sheetName val="3C,3.5C &amp; 4C Data"/>
      <sheetName val="KPIs"/>
      <sheetName val="L_B_D"/>
      <sheetName val="Fixed Assets Schedule"/>
      <sheetName val="XL4Poppy"/>
      <sheetName val="Detail In Door Stad"/>
      <sheetName val="recon_6"/>
      <sheetName val="_04_-_0_56"/>
      <sheetName val="05_-__0_6_6"/>
      <sheetName val="Prelims_Rose6"/>
      <sheetName val="Indian_tools6"/>
      <sheetName val="COST-SFT-_FOR_COS6"/>
      <sheetName val="RMC_Backup6"/>
      <sheetName val="MS_ITEMS6"/>
      <sheetName val="German_tools_6"/>
      <sheetName val="OTHER_PRELIM6"/>
      <sheetName val="SALARY_Company_-Rose6"/>
      <sheetName val="PETTY_CASH-Rose6"/>
      <sheetName val="Site_Operating_Expenses6"/>
      <sheetName val="Break_up_Sheet6"/>
      <sheetName val="1997 IPO"/>
      <sheetName val="Beams "/>
      <sheetName val="Brickwork "/>
      <sheetName val="Finishing items"/>
      <sheetName val="sumary"/>
      <sheetName val="2nd "/>
      <sheetName val="Pay_Sep06"/>
      <sheetName val="Ref"/>
      <sheetName val="VCH-SLC"/>
      <sheetName val="factor"/>
      <sheetName val="P&amp;L-BDMC"/>
      <sheetName val="Final Bill of Material"/>
      <sheetName val="Final_Bill_of_Material"/>
      <sheetName val="NON-TOWER_WATER_TANK"/>
      <sheetName val="Back_filling"/>
      <sheetName val="NT_items_summary"/>
      <sheetName val="Basement_Budget"/>
      <sheetName val="Validation_list"/>
      <sheetName val="Fee_Rate_Summary"/>
      <sheetName val="BOQ_-II_ph_2"/>
      <sheetName val="bar_bending"/>
      <sheetName val="GF_Columns"/>
      <sheetName val="Basisdaten"/>
      <sheetName val="FORM7"/>
      <sheetName val="BM"/>
      <sheetName val="doq"/>
      <sheetName val="ICO_budzet_97"/>
      <sheetName val="1.Civil"/>
      <sheetName val="사진"/>
      <sheetName val="A 3.7"/>
      <sheetName val="Anlysis"/>
      <sheetName val="Pur"/>
      <sheetName val="List"/>
      <sheetName val="std.wt."/>
      <sheetName val="HEAD"/>
      <sheetName val="CABLE DATA"/>
      <sheetName val="Detailed Summary (5)"/>
      <sheetName val="COST SUMMARY"/>
      <sheetName val="UNP-NCW "/>
      <sheetName val="labour"/>
      <sheetName val=" COP 100%"/>
      <sheetName val="RA"/>
      <sheetName val="Data Base"/>
      <sheetName val="POI_MASTER_1"/>
      <sheetName val="Hardware"/>
      <sheetName val="PM2"/>
      <sheetName val="MG"/>
      <sheetName val="FY00Budget info"/>
      <sheetName val="pivot"/>
      <sheetName val="ASSETMST"/>
      <sheetName val="SOR"/>
      <sheetName val="Labor_abs-NMR1"/>
      <sheetName val="Sheet3_(2)1"/>
      <sheetName val="FCCB_1"/>
      <sheetName val="Inter_unit_set_off1"/>
      <sheetName val="labour_coeff"/>
      <sheetName val="BOQ_Distribution"/>
      <sheetName val="Ward_areas"/>
      <sheetName val="Lead_(Final)"/>
      <sheetName val="moments-table(tri)"/>
      <sheetName val="Global Assmptions"/>
      <sheetName val="sheet6"/>
      <sheetName val="TB"/>
      <sheetName val="FitOutConfCentre"/>
      <sheetName val="DIV 2"/>
      <sheetName val="External VO Log"/>
      <sheetName val="MSH51C"/>
      <sheetName val="DIV_2"/>
      <sheetName val="External_VO_Log"/>
      <sheetName val="0. Index"/>
      <sheetName val="Quantity"/>
      <sheetName val="KP1590_E"/>
      <sheetName val="rc01"/>
      <sheetName val="Doors"/>
      <sheetName val="IO LIST"/>
      <sheetName val="Publicbuilding"/>
      <sheetName val="Inputs"/>
      <sheetName val="00001-00200"/>
      <sheetName val="Calender"/>
      <sheetName val="EmplTable_1-1"/>
      <sheetName val="#Lookup"/>
      <sheetName val="Grade"/>
      <sheetName val="Nationalties"/>
      <sheetName val="Positions"/>
      <sheetName val="Titles"/>
      <sheetName val="Build-up"/>
      <sheetName val="NEWtrn"/>
      <sheetName val="Trend"/>
      <sheetName val="Database"/>
      <sheetName val="SCHEDULE"/>
      <sheetName val="schedule nos"/>
      <sheetName val="Civil Works"/>
      <sheetName val="coa_ramco_168"/>
      <sheetName val="two way-1"/>
      <sheetName val="ridgewood"/>
      <sheetName val="Crash anad corner Guard"/>
      <sheetName val="JOINERY &amp; ALLIED WORKS "/>
      <sheetName val="Legend"/>
      <sheetName val="Name List"/>
      <sheetName val="WPC"/>
      <sheetName val="기계내역서"/>
      <sheetName val="MA"/>
      <sheetName val="Detail 1A"/>
      <sheetName val="200205C"/>
      <sheetName val="Makro1"/>
      <sheetName val="Internal Finishes (Unit types)"/>
      <sheetName val="Reference"/>
      <sheetName val="MAT cost"/>
      <sheetName val="BOQ_Furniture"/>
      <sheetName val="Data-Works (Final)"/>
      <sheetName val="Nov 02 &amp; Dec 02 sal"/>
      <sheetName val="Variables_x"/>
      <sheetName val="Rate_analysis5"/>
      <sheetName val="GM_&amp;_TA5"/>
      <sheetName val="final_abstract5"/>
      <sheetName val="Civil_Boq5"/>
      <sheetName val="Fin_Sum5"/>
      <sheetName val="RATE_XLS5"/>
      <sheetName val="Summary_05065"/>
      <sheetName val="Summary_0607-_31_MAR5"/>
      <sheetName val="RENT_MASTER_FILE5"/>
      <sheetName val="Data_sheet5"/>
      <sheetName val="Qty_Tracking_With_Rate5"/>
      <sheetName val="13__Steel_-_Ratio5"/>
      <sheetName val="rcc(_sub)4"/>
      <sheetName val="NLD_-_Assum4"/>
      <sheetName val="Model_(Not_Merged)4"/>
      <sheetName val="Summary_year_Plan4"/>
      <sheetName val="ONCOST-N_top_sheet_j&amp;p3"/>
      <sheetName val="CFForecast_detail3"/>
      <sheetName val="Abstract_Sheet5"/>
      <sheetName val="PRECAST_lightconc-II3"/>
      <sheetName val="Name_Lists3"/>
      <sheetName val="Boq__structure_3"/>
      <sheetName val="monitoring-breakup_Feb023"/>
      <sheetName val="Quote_Sheet4"/>
      <sheetName val="Aug_05-SOBHA_Rose-_P_Q_S_Revis3"/>
      <sheetName val="Direct_cost_shed_A-2_3"/>
      <sheetName val="Basic_Rates3"/>
      <sheetName val="A_O_R_3"/>
      <sheetName val="TBAL9697_-group_wise__sdpl1"/>
      <sheetName val="Civil_Meas3"/>
      <sheetName val="PURCHASE_REQUISITION_STATUS3"/>
      <sheetName val="Staff_Forecast_spread1"/>
      <sheetName val="Load_Details(B1)3"/>
      <sheetName val="Network_1"/>
      <sheetName val="AV_works1"/>
      <sheetName val="Pile_cap1"/>
      <sheetName val="d-safe_specs1"/>
      <sheetName val="RCC,Ret__Wall3"/>
      <sheetName val="Legend-Finishing_Activities1"/>
      <sheetName val="SSR___NSSR_Market_final"/>
      <sheetName val="Material_1"/>
      <sheetName val="Risk_Analysis1"/>
      <sheetName val="Load_Details(B2)"/>
      <sheetName val="Bill_3_-_Site_Works"/>
      <sheetName val="99_조정금액"/>
      <sheetName val="PointNo_5"/>
      <sheetName val="Column_steel"/>
      <sheetName val="MASTER_-_MARCH1"/>
      <sheetName val="INTERIOR_1"/>
      <sheetName val="MASTER_RATE_ANALYSIS"/>
      <sheetName val="9__Package_split_-_Cost_"/>
      <sheetName val="Project_Info2"/>
      <sheetName val="Site_Dev_BOQ"/>
      <sheetName val="GS-_Pro_Services_EMEA"/>
      <sheetName val="Key_Ass"/>
      <sheetName val="Jan_rej_"/>
      <sheetName val="C_T_Master"/>
      <sheetName val="Cost_red__dt"/>
      <sheetName val="Dt_D_T"/>
      <sheetName val="Project_Details__"/>
      <sheetName val="SSR_&amp;_NSSR_Market_final"/>
      <sheetName val="INDIGINEOUS_ITEMS_"/>
      <sheetName val="Stacked_Column"/>
      <sheetName val="2_1_受電設備棟"/>
      <sheetName val="2_2_受・防火水槽"/>
      <sheetName val="2_3_排水処理設備棟"/>
      <sheetName val="2_4_倉庫棟"/>
      <sheetName val="2_5_守衛棟"/>
      <sheetName val="Price_Comparison"/>
      <sheetName val="10__&amp;_11__Rate_Code_&amp;_BQ"/>
      <sheetName val="NOT_FULL_RESTRAINT"/>
      <sheetName val="BEARING_&amp;_BUCKLING"/>
      <sheetName val="PRICE_COMP"/>
      <sheetName val="except_wiring"/>
      <sheetName val="Field_Values"/>
      <sheetName val="REPAIR&amp;_MAINT"/>
      <sheetName val="App_Q"/>
      <sheetName val="Schd_8_Input"/>
      <sheetName val="PC_Master_List"/>
      <sheetName val="STEEL_STRUCTURE"/>
      <sheetName val="Commercial_Impact"/>
      <sheetName val="Deviation_Impact"/>
      <sheetName val="Deviation_Impact_Closure"/>
      <sheetName val="200mm_BW"/>
      <sheetName val="Kotah_skirting"/>
      <sheetName val="Project_Budget_Worksheet"/>
      <sheetName val="L&amp;T_Shop_Floor_Drawings_Status"/>
      <sheetName val="SECURITY_1"/>
      <sheetName val="INPUT_SHEET"/>
      <sheetName val="QS_Name"/>
      <sheetName val="Approved_MTD_Proj_#'s"/>
      <sheetName val="Pile_Cap-Design"/>
      <sheetName val="Plant_&amp;__Machinery"/>
      <sheetName val="Legal_Risk_Analysis"/>
      <sheetName val="7.0 CLIENT TEMPLATE CAPEX"/>
      <sheetName val="REFERANCE DATA"/>
      <sheetName val="Gen Info"/>
      <sheetName val="Staff Acco."/>
      <sheetName val="recon_9"/>
      <sheetName val="_04_-_0_59"/>
      <sheetName val="05_-__0_6_9"/>
      <sheetName val="Prelims_Rose9"/>
      <sheetName val="Indian_tools9"/>
      <sheetName val="COST-SFT-_FOR_COS9"/>
      <sheetName val="RMC_Backup9"/>
      <sheetName val="MS_ITEMS9"/>
      <sheetName val="German_tools_9"/>
      <sheetName val="OTHER_PRELIM9"/>
      <sheetName val="SALARY_Company_-Rose9"/>
      <sheetName val="PETTY_CASH-Rose9"/>
      <sheetName val="Site_Operating_Expenses9"/>
      <sheetName val="Break_up_Sheet9"/>
      <sheetName val="Rate_analysis8"/>
      <sheetName val="Abstract_Sheet8"/>
      <sheetName val="GM_&amp;_TA8"/>
      <sheetName val="final_abstract8"/>
      <sheetName val="Civil_Boq8"/>
      <sheetName val="Fin_Sum8"/>
      <sheetName val="RATE_XLS8"/>
      <sheetName val="Data_sheet8"/>
      <sheetName val="NLD_-_Assum7"/>
      <sheetName val="Model_(Not_Merged)7"/>
      <sheetName val="Summary_year_Plan7"/>
      <sheetName val="Qty_Tracking_With_Rate8"/>
      <sheetName val="13__Steel_-_Ratio8"/>
      <sheetName val="PRECAST_lightconc-II6"/>
      <sheetName val="Summary_05068"/>
      <sheetName val="Summary_0607-_31_MAR8"/>
      <sheetName val="RENT_MASTER_FILE8"/>
      <sheetName val="rcc(_sub)7"/>
      <sheetName val="Boq__structure_6"/>
      <sheetName val="Direct_cost_shed_A-2_6"/>
      <sheetName val="Basic_Rates6"/>
      <sheetName val="Quote_Sheet7"/>
      <sheetName val="Name_Lists6"/>
      <sheetName val="monitoring-breakup_Feb026"/>
      <sheetName val="CFForecast_detail6"/>
      <sheetName val="Aug_05-SOBHA_Rose-_P_Q_S_Revis6"/>
      <sheetName val="Civil_Meas6"/>
      <sheetName val="PURCHASE_REQUISITION_STATUS6"/>
      <sheetName val="Fee_Rate_Summary3"/>
      <sheetName val="ONCOST-N_top_sheet_j&amp;p6"/>
      <sheetName val="TBAL9697_-group_wise__sdpl4"/>
      <sheetName val="d-safe_specs4"/>
      <sheetName val="Labor_abs-NMR4"/>
      <sheetName val="Sheet3_(2)4"/>
      <sheetName val="Load_Details(B1)6"/>
      <sheetName val="Network_4"/>
      <sheetName val="AV_works4"/>
      <sheetName val="Staff_Forecast_spread4"/>
      <sheetName val="RCC,Ret__Wall6"/>
      <sheetName val="Back_filling3"/>
      <sheetName val="NT_items_summary3"/>
      <sheetName val="Basement_Budget3"/>
      <sheetName val="Risk_Analysis4"/>
      <sheetName val="Legend-Finishing_Activities4"/>
      <sheetName val="A_O_R_6"/>
      <sheetName val="Pile_cap4"/>
      <sheetName val="L_B_D3"/>
      <sheetName val="FCCB_4"/>
      <sheetName val="Material_4"/>
      <sheetName val="Inter_unit_set_off4"/>
      <sheetName val="MASTER_-_MARCH4"/>
      <sheetName val="INTERIOR_4"/>
      <sheetName val="Validation_list3"/>
      <sheetName val="Load_Details(B2)3"/>
      <sheetName val="NON-TOWER_WATER_TANK3"/>
      <sheetName val="bar_bending3"/>
      <sheetName val="GF_Columns3"/>
      <sheetName val="Bill_3_-_Site_Works3"/>
      <sheetName val="99_조정금액3"/>
      <sheetName val="PointNo_53"/>
      <sheetName val="Column_steel3"/>
      <sheetName val="labour_coeff3"/>
      <sheetName val="MASTER_RATE_ANALYSIS3"/>
      <sheetName val="9__Package_split_-_Cost_3"/>
      <sheetName val="BOQ_-II_ph_23"/>
      <sheetName val="SECURITY_13"/>
      <sheetName val="BOQ_Distribution3"/>
      <sheetName val="Ward_areas3"/>
      <sheetName val="INDIGINEOUS_ITEMS_3"/>
      <sheetName val="Stacked_Column3"/>
      <sheetName val="Schd_8_Input3"/>
      <sheetName val="STEEL_STRUCTURE3"/>
      <sheetName val="Commercial_Impact3"/>
      <sheetName val="Deviation_Impact3"/>
      <sheetName val="Deviation_Impact_Closure3"/>
      <sheetName val="200mm_BW3"/>
      <sheetName val="Kotah_skirting3"/>
      <sheetName val="Project_Budget_Worksheet3"/>
      <sheetName val="App_Q3"/>
      <sheetName val="PC_Master_List3"/>
      <sheetName val="L&amp;T_Shop_Floor_Drawings_Status3"/>
      <sheetName val="2_1_受電設備棟3"/>
      <sheetName val="2_2_受・防火水槽3"/>
      <sheetName val="2_3_排水処理設備棟3"/>
      <sheetName val="2_4_倉庫棟3"/>
      <sheetName val="2_5_守衛棟3"/>
      <sheetName val="INPUT_SHEET3"/>
      <sheetName val="Price_Comparison3"/>
      <sheetName val="10__&amp;_11__Rate_Code_&amp;_BQ3"/>
      <sheetName val="NOT_FULL_RESTRAINT3"/>
      <sheetName val="BEARING_&amp;_BUCKLING3"/>
      <sheetName val="PRICE_COMP3"/>
      <sheetName val="except_wiring3"/>
      <sheetName val="Field_Values3"/>
      <sheetName val="REPAIR&amp;_MAINT3"/>
      <sheetName val="QS_Name3"/>
      <sheetName val="Approved_MTD_Proj_#'s3"/>
      <sheetName val="Site_Dev_BOQ3"/>
      <sheetName val="Lead_(Final)3"/>
      <sheetName val="Pile_Cap-Design3"/>
      <sheetName val="Fixed_Assets_Schedule2"/>
      <sheetName val="3C,3_5C_&amp;_4C_Data2"/>
      <sheetName val="Detail_In_Door_Stad2"/>
      <sheetName val="1997_IPO2"/>
      <sheetName val="Tie_Beams_2"/>
      <sheetName val="Beams_2"/>
      <sheetName val="Brickwork_2"/>
      <sheetName val="Finishing_items2"/>
      <sheetName val="BOQ_(2)2"/>
      <sheetName val="2nd_2"/>
      <sheetName val="SSR___NSSR_Market_final3"/>
      <sheetName val="Key_Ass3"/>
      <sheetName val="Project_Details__3"/>
      <sheetName val="SSR_&amp;_NSSR_Market_final3"/>
      <sheetName val="Legal_Risk_Analysis3"/>
      <sheetName val="Plant_&amp;__Machinery3"/>
      <sheetName val="Final_Bill_of_Material3"/>
      <sheetName val="1_Civil2"/>
      <sheetName val="A_3_72"/>
      <sheetName val="std_wt_2"/>
      <sheetName val="CABLE_DATA2"/>
      <sheetName val="Detailed_Summary_(5)2"/>
      <sheetName val="COST_SUMMARY2"/>
      <sheetName val="UNP-NCW_2"/>
      <sheetName val="_COP_100%2"/>
      <sheetName val="Data_Base2"/>
      <sheetName val="FY00Budget_info2"/>
      <sheetName val="Totowa_commitment2"/>
      <sheetName val="GS-_Pro_Services_EMEA3"/>
      <sheetName val="Global_Assmptions2"/>
      <sheetName val="DIV_23"/>
      <sheetName val="External_VO_Log3"/>
      <sheetName val="0__Index2"/>
      <sheetName val="IO_LIST2"/>
      <sheetName val="schedule_nos2"/>
      <sheetName val="Civil_Works2"/>
      <sheetName val="two_way-12"/>
      <sheetName val="Crash_anad_corner_Guard2"/>
      <sheetName val="JOINERY_&amp;_ALLIED_WORKS_2"/>
      <sheetName val="Name_List2"/>
      <sheetName val="Detail_1A2"/>
      <sheetName val="Internal_Finishes_(Unit_types)2"/>
      <sheetName val="MAT_cost2"/>
      <sheetName val="Data-Works_(Final)2"/>
      <sheetName val="Project_Info5"/>
      <sheetName val="Jan_rej_3"/>
      <sheetName val="C_T_Master3"/>
      <sheetName val="Cost_red__dt3"/>
      <sheetName val="Dt_D_T3"/>
      <sheetName val="Service_Tax_payable2"/>
      <sheetName val="DATA_ENTRY2"/>
      <sheetName val="Nov_02_&amp;_Dec_02_sal2"/>
      <sheetName val="7_0_CLIENT_TEMPLATE_CAPEX2"/>
      <sheetName val="recon_8"/>
      <sheetName val="_04_-_0_58"/>
      <sheetName val="05_-__0_6_8"/>
      <sheetName val="Prelims_Rose8"/>
      <sheetName val="Indian_tools8"/>
      <sheetName val="COST-SFT-_FOR_COS8"/>
      <sheetName val="RMC_Backup8"/>
      <sheetName val="MS_ITEMS8"/>
      <sheetName val="German_tools_8"/>
      <sheetName val="OTHER_PRELIM8"/>
      <sheetName val="SALARY_Company_-Rose8"/>
      <sheetName val="PETTY_CASH-Rose8"/>
      <sheetName val="Site_Operating_Expenses8"/>
      <sheetName val="Break_up_Sheet8"/>
      <sheetName val="Rate_analysis7"/>
      <sheetName val="GM_&amp;_TA7"/>
      <sheetName val="final_abstract7"/>
      <sheetName val="Civil_Boq7"/>
      <sheetName val="Fin_Sum7"/>
      <sheetName val="RATE_XLS7"/>
      <sheetName val="Summary_05067"/>
      <sheetName val="Summary_0607-_31_MAR7"/>
      <sheetName val="RENT_MASTER_FILE7"/>
      <sheetName val="Data_sheet7"/>
      <sheetName val="Qty_Tracking_With_Rate7"/>
      <sheetName val="13__Steel_-_Ratio7"/>
      <sheetName val="rcc(_sub)6"/>
      <sheetName val="NLD_-_Assum6"/>
      <sheetName val="Model_(Not_Merged)6"/>
      <sheetName val="Summary_year_Plan6"/>
      <sheetName val="ONCOST-N_top_sheet_j&amp;p5"/>
      <sheetName val="CFForecast_detail5"/>
      <sheetName val="Abstract_Sheet7"/>
      <sheetName val="PRECAST_lightconc-II5"/>
      <sheetName val="Name_Lists5"/>
      <sheetName val="Boq__structure_5"/>
      <sheetName val="monitoring-breakup_Feb025"/>
      <sheetName val="Quote_Sheet6"/>
      <sheetName val="Aug_05-SOBHA_Rose-_P_Q_S_Revis5"/>
      <sheetName val="Direct_cost_shed_A-2_5"/>
      <sheetName val="Basic_Rates5"/>
      <sheetName val="A_O_R_5"/>
      <sheetName val="TBAL9697_-group_wise__sdpl3"/>
      <sheetName val="Civil_Meas5"/>
      <sheetName val="PURCHASE_REQUISITION_STATUS5"/>
      <sheetName val="Staff_Forecast_spread3"/>
      <sheetName val="Load_Details(B1)5"/>
      <sheetName val="Labor_abs-NMR3"/>
      <sheetName val="Sheet3_(2)3"/>
      <sheetName val="Network_3"/>
      <sheetName val="AV_works3"/>
      <sheetName val="Pile_cap3"/>
      <sheetName val="d-safe_specs3"/>
      <sheetName val="RCC,Ret__Wall5"/>
      <sheetName val="L_B_D2"/>
      <sheetName val="Fee_Rate_Summary2"/>
      <sheetName val="Legend-Finishing_Activities3"/>
      <sheetName val="SSR___NSSR_Market_final2"/>
      <sheetName val="Material_3"/>
      <sheetName val="Risk_Analysis3"/>
      <sheetName val="Back_filling2"/>
      <sheetName val="NT_items_summary2"/>
      <sheetName val="Basement_Budget2"/>
      <sheetName val="Load_Details(B2)2"/>
      <sheetName val="Bill_3_-_Site_Works2"/>
      <sheetName val="99_조정금액2"/>
      <sheetName val="PointNo_52"/>
      <sheetName val="Column_steel2"/>
      <sheetName val="FCCB_3"/>
      <sheetName val="Inter_unit_set_off3"/>
      <sheetName val="MASTER_-_MARCH3"/>
      <sheetName val="labour_coeff2"/>
      <sheetName val="NON-TOWER_WATER_TANK2"/>
      <sheetName val="INTERIOR_3"/>
      <sheetName val="MASTER_RATE_ANALYSIS2"/>
      <sheetName val="9__Package_split_-_Cost_2"/>
      <sheetName val="Project_Info4"/>
      <sheetName val="Site_Dev_BOQ2"/>
      <sheetName val="GS-_Pro_Services_EMEA2"/>
      <sheetName val="Validation_list2"/>
      <sheetName val="Key_Ass2"/>
      <sheetName val="BOQ_-II_ph_22"/>
      <sheetName val="bar_bending2"/>
      <sheetName val="GF_Columns2"/>
      <sheetName val="INDIGINEOUS_ITEMS_2"/>
      <sheetName val="Stacked_Column2"/>
      <sheetName val="2_1_受電設備棟2"/>
      <sheetName val="2_2_受・防火水槽2"/>
      <sheetName val="2_3_排水処理設備棟2"/>
      <sheetName val="2_4_倉庫棟2"/>
      <sheetName val="2_5_守衛棟2"/>
      <sheetName val="Price_Comparison2"/>
      <sheetName val="10__&amp;_11__Rate_Code_&amp;_BQ2"/>
      <sheetName val="NOT_FULL_RESTRAINT2"/>
      <sheetName val="BEARING_&amp;_BUCKLING2"/>
      <sheetName val="PRICE_COMP2"/>
      <sheetName val="except_wiring2"/>
      <sheetName val="Field_Values2"/>
      <sheetName val="REPAIR&amp;_MAINT2"/>
      <sheetName val="BOQ_Distribution2"/>
      <sheetName val="App_Q2"/>
      <sheetName val="Schd_8_Input2"/>
      <sheetName val="PC_Master_List2"/>
      <sheetName val="Ward_areas2"/>
      <sheetName val="STEEL_STRUCTURE2"/>
      <sheetName val="Commercial_Impact2"/>
      <sheetName val="Deviation_Impact2"/>
      <sheetName val="Deviation_Impact_Closure2"/>
      <sheetName val="200mm_BW2"/>
      <sheetName val="Kotah_skirting2"/>
      <sheetName val="Project_Budget_Worksheet2"/>
      <sheetName val="L&amp;T_Shop_Floor_Drawings_Status2"/>
      <sheetName val="SECURITY_12"/>
      <sheetName val="INPUT_SHEET2"/>
      <sheetName val="QS_Name2"/>
      <sheetName val="Approved_MTD_Proj_#'s2"/>
      <sheetName val="Pile_Cap-Design2"/>
      <sheetName val="Lead_(Final)2"/>
      <sheetName val="Plant_&amp;__Machinery2"/>
      <sheetName val="Project_Details__2"/>
      <sheetName val="SSR_&amp;_NSSR_Market_final2"/>
      <sheetName val="Legal_Risk_Analysis2"/>
      <sheetName val="Jan_rej_2"/>
      <sheetName val="C_T_Master2"/>
      <sheetName val="Cost_red__dt2"/>
      <sheetName val="Dt_D_T2"/>
      <sheetName val="Tie_Beams_1"/>
      <sheetName val="BOQ_(2)1"/>
      <sheetName val="Totowa_commitment1"/>
      <sheetName val="Service_Tax_payable1"/>
      <sheetName val="DATA_ENTRY1"/>
      <sheetName val="3C,3_5C_&amp;_4C_Data1"/>
      <sheetName val="Fixed_Assets_Schedule1"/>
      <sheetName val="Detail_In_Door_Stad1"/>
      <sheetName val="1997_IPO1"/>
      <sheetName val="Beams_1"/>
      <sheetName val="Brickwork_1"/>
      <sheetName val="Finishing_items1"/>
      <sheetName val="2nd_1"/>
      <sheetName val="Final_Bill_of_Material2"/>
      <sheetName val="1_Civil1"/>
      <sheetName val="A_3_71"/>
      <sheetName val="std_wt_1"/>
      <sheetName val="CABLE_DATA1"/>
      <sheetName val="Detailed_Summary_(5)1"/>
      <sheetName val="COST_SUMMARY1"/>
      <sheetName val="UNP-NCW_1"/>
      <sheetName val="_COP_100%1"/>
      <sheetName val="Data_Base1"/>
      <sheetName val="FY00Budget_info1"/>
      <sheetName val="Global_Assmptions1"/>
      <sheetName val="DIV_22"/>
      <sheetName val="External_VO_Log2"/>
      <sheetName val="0__Index1"/>
      <sheetName val="IO_LIST1"/>
      <sheetName val="schedule_nos1"/>
      <sheetName val="Civil_Works1"/>
      <sheetName val="two_way-11"/>
      <sheetName val="Crash_anad_corner_Guard1"/>
      <sheetName val="JOINERY_&amp;_ALLIED_WORKS_1"/>
      <sheetName val="Name_List1"/>
      <sheetName val="Detail_1A1"/>
      <sheetName val="Internal_Finishes_(Unit_types)1"/>
      <sheetName val="MAT_cost1"/>
      <sheetName val="Data-Works_(Final)1"/>
      <sheetName val="Nov_02_&amp;_Dec_02_sal1"/>
      <sheetName val="7_0_CLIENT_TEMPLATE_CAPEX1"/>
      <sheetName val="REFERANCE_DATA1"/>
      <sheetName val="Gen_Info1"/>
      <sheetName val="Staff_Acco_1"/>
      <sheetName val="recon_7"/>
      <sheetName val="_04_-_0_57"/>
      <sheetName val="05_-__0_6_7"/>
      <sheetName val="Prelims_Rose7"/>
      <sheetName val="Indian_tools7"/>
      <sheetName val="COST-SFT-_FOR_COS7"/>
      <sheetName val="RMC_Backup7"/>
      <sheetName val="MS_ITEMS7"/>
      <sheetName val="German_tools_7"/>
      <sheetName val="OTHER_PRELIM7"/>
      <sheetName val="SALARY_Company_-Rose7"/>
      <sheetName val="PETTY_CASH-Rose7"/>
      <sheetName val="Site_Operating_Expenses7"/>
      <sheetName val="Break_up_Sheet7"/>
      <sheetName val="Rate_analysis6"/>
      <sheetName val="GM_&amp;_TA6"/>
      <sheetName val="final_abstract6"/>
      <sheetName val="Civil_Boq6"/>
      <sheetName val="Fin_Sum6"/>
      <sheetName val="RATE_XLS6"/>
      <sheetName val="Summary_05066"/>
      <sheetName val="Summary_0607-_31_MAR6"/>
      <sheetName val="RENT_MASTER_FILE6"/>
      <sheetName val="Data_sheet6"/>
      <sheetName val="Qty_Tracking_With_Rate6"/>
      <sheetName val="13__Steel_-_Ratio6"/>
      <sheetName val="rcc(_sub)5"/>
      <sheetName val="NLD_-_Assum5"/>
      <sheetName val="Model_(Not_Merged)5"/>
      <sheetName val="Summary_year_Plan5"/>
      <sheetName val="ONCOST-N_top_sheet_j&amp;p4"/>
      <sheetName val="CFForecast_detail4"/>
      <sheetName val="Abstract_Sheet6"/>
      <sheetName val="PRECAST_lightconc-II4"/>
      <sheetName val="Name_Lists4"/>
      <sheetName val="Boq__structure_4"/>
      <sheetName val="monitoring-breakup_Feb024"/>
      <sheetName val="Quote_Sheet5"/>
      <sheetName val="Aug_05-SOBHA_Rose-_P_Q_S_Revis4"/>
      <sheetName val="Direct_cost_shed_A-2_4"/>
      <sheetName val="Basic_Rates4"/>
      <sheetName val="A_O_R_4"/>
      <sheetName val="TBAL9697_-group_wise__sdpl2"/>
      <sheetName val="Civil_Meas4"/>
      <sheetName val="PURCHASE_REQUISITION_STATUS4"/>
      <sheetName val="Staff_Forecast_spread2"/>
      <sheetName val="Load_Details(B1)4"/>
      <sheetName val="Labor_abs-NMR2"/>
      <sheetName val="Sheet3_(2)2"/>
      <sheetName val="Network_2"/>
      <sheetName val="AV_works2"/>
      <sheetName val="Pile_cap2"/>
      <sheetName val="d-safe_specs2"/>
      <sheetName val="RCC,Ret__Wall4"/>
      <sheetName val="L_B_D1"/>
      <sheetName val="Fee_Rate_Summary1"/>
      <sheetName val="Legend-Finishing_Activities2"/>
      <sheetName val="SSR___NSSR_Market_final1"/>
      <sheetName val="Material_2"/>
      <sheetName val="Risk_Analysis2"/>
      <sheetName val="Back_filling1"/>
      <sheetName val="NT_items_summary1"/>
      <sheetName val="Basement_Budget1"/>
      <sheetName val="Load_Details(B2)1"/>
      <sheetName val="Bill_3_-_Site_Works1"/>
      <sheetName val="99_조정금액1"/>
      <sheetName val="PointNo_51"/>
      <sheetName val="Column_steel1"/>
      <sheetName val="FCCB_2"/>
      <sheetName val="Inter_unit_set_off2"/>
      <sheetName val="MASTER_-_MARCH2"/>
      <sheetName val="labour_coeff1"/>
      <sheetName val="NON-TOWER_WATER_TANK1"/>
      <sheetName val="INTERIOR_2"/>
      <sheetName val="MASTER_RATE_ANALYSIS1"/>
      <sheetName val="9__Package_split_-_Cost_1"/>
      <sheetName val="Project_Info3"/>
      <sheetName val="Site_Dev_BOQ1"/>
      <sheetName val="GS-_Pro_Services_EMEA1"/>
      <sheetName val="Validation_list1"/>
      <sheetName val="Key_Ass1"/>
      <sheetName val="BOQ_-II_ph_21"/>
      <sheetName val="bar_bending1"/>
      <sheetName val="GF_Columns1"/>
      <sheetName val="INDIGINEOUS_ITEMS_1"/>
      <sheetName val="Stacked_Column1"/>
      <sheetName val="2_1_受電設備棟1"/>
      <sheetName val="2_2_受・防火水槽1"/>
      <sheetName val="2_3_排水処理設備棟1"/>
      <sheetName val="2_4_倉庫棟1"/>
      <sheetName val="2_5_守衛棟1"/>
      <sheetName val="Price_Comparison1"/>
      <sheetName val="10__&amp;_11__Rate_Code_&amp;_BQ1"/>
      <sheetName val="NOT_FULL_RESTRAINT1"/>
      <sheetName val="BEARING_&amp;_BUCKLING1"/>
      <sheetName val="PRICE_COMP1"/>
      <sheetName val="except_wiring1"/>
      <sheetName val="Field_Values1"/>
      <sheetName val="REPAIR&amp;_MAINT1"/>
      <sheetName val="BOQ_Distribution1"/>
      <sheetName val="App_Q1"/>
      <sheetName val="Schd_8_Input1"/>
      <sheetName val="PC_Master_List1"/>
      <sheetName val="Ward_areas1"/>
      <sheetName val="STEEL_STRUCTURE1"/>
      <sheetName val="Commercial_Impact1"/>
      <sheetName val="Deviation_Impact1"/>
      <sheetName val="Deviation_Impact_Closure1"/>
      <sheetName val="200mm_BW1"/>
      <sheetName val="Kotah_skirting1"/>
      <sheetName val="Project_Budget_Worksheet1"/>
      <sheetName val="L&amp;T_Shop_Floor_Drawings_Status1"/>
      <sheetName val="SECURITY_11"/>
      <sheetName val="INPUT_SHEET1"/>
      <sheetName val="QS_Name1"/>
      <sheetName val="Approved_MTD_Proj_#'s1"/>
      <sheetName val="Pile_Cap-Design1"/>
      <sheetName val="Lead_(Final)1"/>
      <sheetName val="Plant_&amp;__Machinery1"/>
      <sheetName val="Project_Details__1"/>
      <sheetName val="SSR_&amp;_NSSR_Market_final1"/>
      <sheetName val="Legal_Risk_Analysis1"/>
      <sheetName val="Jan_rej_1"/>
      <sheetName val="C_T_Master1"/>
      <sheetName val="Cost_red__dt1"/>
      <sheetName val="Dt_D_T1"/>
      <sheetName val="Tie_Beams_"/>
      <sheetName val="BOQ_(2)"/>
      <sheetName val="Totowa_commitment"/>
      <sheetName val="Service_Tax_payable"/>
      <sheetName val="DATA_ENTRY"/>
      <sheetName val="3C,3_5C_&amp;_4C_Data"/>
      <sheetName val="Fixed_Assets_Schedule"/>
      <sheetName val="Detail_In_Door_Stad"/>
      <sheetName val="1997_IPO"/>
      <sheetName val="Beams_"/>
      <sheetName val="Brickwork_"/>
      <sheetName val="Finishing_items"/>
      <sheetName val="2nd_"/>
      <sheetName val="Final_Bill_of_Material1"/>
      <sheetName val="1_Civil"/>
      <sheetName val="A_3_7"/>
      <sheetName val="std_wt_"/>
      <sheetName val="CABLE_DATA"/>
      <sheetName val="Detailed_Summary_(5)"/>
      <sheetName val="COST_SUMMARY"/>
      <sheetName val="UNP-NCW_"/>
      <sheetName val="_COP_100%"/>
      <sheetName val="Data_Base"/>
      <sheetName val="FY00Budget_info"/>
      <sheetName val="Global_Assmptions"/>
      <sheetName val="DIV_21"/>
      <sheetName val="External_VO_Log1"/>
      <sheetName val="0__Index"/>
      <sheetName val="IO_LIST"/>
      <sheetName val="schedule_nos"/>
      <sheetName val="Civil_Works"/>
      <sheetName val="two_way-1"/>
      <sheetName val="Crash_anad_corner_Guard"/>
      <sheetName val="JOINERY_&amp;_ALLIED_WORKS_"/>
      <sheetName val="Name_List"/>
      <sheetName val="Detail_1A"/>
      <sheetName val="Internal_Finishes_(Unit_types)"/>
      <sheetName val="MAT_cost"/>
      <sheetName val="Data-Works_(Final)"/>
      <sheetName val="Nov_02_&amp;_Dec_02_sal"/>
      <sheetName val="7_0_CLIENT_TEMPLATE_CAPEX"/>
      <sheetName val="REFERANCE_DATA"/>
      <sheetName val="Gen_Info"/>
      <sheetName val="Staff_Acco_"/>
      <sheetName val="BOQELECT"/>
      <sheetName val="2.civil-RA"/>
      <sheetName val="M.R.List (2)"/>
      <sheetName val="Stacked_Column_w_labels"/>
      <sheetName val="DIV.9 CLADDING"/>
      <sheetName val="PERCENTAGE"/>
      <sheetName val="eq_data"/>
      <sheetName val="0000000000000"/>
      <sheetName val="Annexure 2"/>
      <sheetName val="EAW Final Accounts - 99"/>
      <sheetName val="Xenon(R2)"/>
      <sheetName val=" AT-1-220 "/>
      <sheetName val=" BC-220"/>
      <sheetName val="Input "/>
      <sheetName val="WPR-IV"/>
      <sheetName val="PCRPT01 341"/>
      <sheetName val="Intro"/>
      <sheetName val="M-Book for Conc"/>
      <sheetName val="M-Book for FW"/>
      <sheetName val="MB.Prod"/>
      <sheetName val="detail'02"/>
      <sheetName val="DATI_CONS"/>
      <sheetName val="材料"/>
      <sheetName val="#REF!"/>
      <sheetName val="报价明细表"/>
      <sheetName val="cables"/>
      <sheetName val="Electrical Works"/>
      <sheetName val="Struct-Grass root"/>
      <sheetName val="Total  Amoun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입찰내역 발주처 양식"/>
      <sheetName val="SW-TEO"/>
      <sheetName val="工程量"/>
      <sheetName val="4-ME"/>
      <sheetName val="FNI_Spec"/>
      <sheetName val="AN2"/>
      <sheetName val="eqpmad2"/>
      <sheetName val="Material Master"/>
      <sheetName val="CON PROD STOCK RM"/>
      <sheetName val="Section 3_DPR"/>
      <sheetName val="MTO REV.2(ARMOR)"/>
      <sheetName val="Customize Your Invoice"/>
      <sheetName val="Combi"/>
      <sheetName val="HotelFin"/>
      <sheetName val="11-hsd"/>
      <sheetName val="13-septic"/>
      <sheetName val="Fill this out first..."/>
      <sheetName val="MOTO"/>
      <sheetName val="Submitted"/>
      <sheetName val="F.I(BYPASS)"/>
      <sheetName val="Sump_cal"/>
      <sheetName val="Meas.-Hotel Part"/>
      <sheetName val="Rates_PVC"/>
      <sheetName val="산근"/>
      <sheetName val="Calc1"/>
      <sheetName val="Steel Reinforcement Schedule"/>
      <sheetName val="Rollup Summary"/>
      <sheetName val="Analysis-Pav"/>
      <sheetName val="暂估材料"/>
      <sheetName val="sum-all"/>
      <sheetName val="Occ, Other Rev, Exp, Dispo"/>
      <sheetName val="Rate An"/>
      <sheetName val="SAP DATA"/>
      <sheetName val="W SUMMERY"/>
      <sheetName val="PL1"/>
      <sheetName val="H.O. RATES"/>
      <sheetName val="nopat_vdf"/>
      <sheetName val="GIC Template"/>
      <sheetName val="invested capital_vdf"/>
      <sheetName val="ra bill"/>
      <sheetName val="Ins &amp; Bonds"/>
      <sheetName val="1C Data"/>
      <sheetName val="organi synthesis lab"/>
      <sheetName val="Septic Tank"/>
      <sheetName val="Basis"/>
      <sheetName val="beam-reinft-IIInd floor"/>
      <sheetName val="Materil List"/>
      <sheetName val="Debits as on 12.04.08"/>
      <sheetName val="loaddata"/>
      <sheetName val="P&amp;L"/>
      <sheetName val="Control"/>
      <sheetName val="Boq - Flats"/>
      <sheetName val="MPR_PA_1"/>
      <sheetName val="LIST OF MAKES"/>
      <sheetName val="PLAN_FEB97"/>
      <sheetName val="Data-Month"/>
      <sheetName val="Index"/>
      <sheetName val="8"/>
      <sheetName val="TASKRSRC (2)"/>
      <sheetName val="TARGET"/>
      <sheetName val="BASELINE"/>
      <sheetName val="Project Charter"/>
      <sheetName val="gen"/>
      <sheetName val="AOR"/>
      <sheetName val="DetEst"/>
      <sheetName val="P4-BOQ"/>
      <sheetName val="Boq (Main Building)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CASH CONTRACTS"/>
      <sheetName val="Manpower"/>
      <sheetName val="Masters"/>
      <sheetName val="S1BOQ"/>
      <sheetName val="환율"/>
      <sheetName val="Data Analysis"/>
      <sheetName val="1st -vpd"/>
      <sheetName val="RCC Rates"/>
    </sheetNames>
    <sheetDataSet>
      <sheetData sheetId="0">
        <row r="9">
          <cell r="A9" t="str">
            <v>I</v>
          </cell>
        </row>
      </sheetData>
      <sheetData sheetId="1">
        <row r="9">
          <cell r="A9" t="str">
            <v>I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C10">
            <v>0</v>
          </cell>
          <cell r="D10">
            <v>0</v>
          </cell>
          <cell r="E10">
            <v>0</v>
          </cell>
          <cell r="F10">
            <v>6519000</v>
          </cell>
          <cell r="G10" t="str">
            <v>-</v>
          </cell>
          <cell r="H10">
            <v>2510553.3980582524</v>
          </cell>
          <cell r="I10">
            <v>0</v>
          </cell>
          <cell r="J10">
            <v>0</v>
          </cell>
          <cell r="K10">
            <v>3148897.9073840366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C11">
            <v>0</v>
          </cell>
          <cell r="D11">
            <v>0</v>
          </cell>
          <cell r="E11">
            <v>0</v>
          </cell>
          <cell r="F11">
            <v>920250</v>
          </cell>
          <cell r="G11" t="str">
            <v>-</v>
          </cell>
          <cell r="H11">
            <v>354400.48543689324</v>
          </cell>
          <cell r="I11">
            <v>0</v>
          </cell>
          <cell r="J11">
            <v>0</v>
          </cell>
          <cell r="K11">
            <v>382268.16000000003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-27867.67456310679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C12">
            <v>0</v>
          </cell>
          <cell r="D12">
            <v>0</v>
          </cell>
          <cell r="E12">
            <v>0</v>
          </cell>
          <cell r="F12">
            <v>3048480</v>
          </cell>
          <cell r="G12" t="str">
            <v>-</v>
          </cell>
          <cell r="H12">
            <v>1174010.0970873786</v>
          </cell>
          <cell r="I12">
            <v>0</v>
          </cell>
          <cell r="J12">
            <v>0</v>
          </cell>
          <cell r="K12">
            <v>526238.05999999994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647772.03708737867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C13">
            <v>0</v>
          </cell>
          <cell r="D13">
            <v>0</v>
          </cell>
          <cell r="E13">
            <v>0</v>
          </cell>
          <cell r="F13">
            <v>52500</v>
          </cell>
          <cell r="G13" t="str">
            <v>-</v>
          </cell>
          <cell r="H13">
            <v>20218.446601941749</v>
          </cell>
          <cell r="I13">
            <v>0</v>
          </cell>
          <cell r="J13">
            <v>0</v>
          </cell>
          <cell r="K13">
            <v>43600.39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C14">
            <v>0</v>
          </cell>
          <cell r="D14">
            <v>0</v>
          </cell>
          <cell r="E14">
            <v>0</v>
          </cell>
          <cell r="F14">
            <v>10000</v>
          </cell>
          <cell r="G14" t="str">
            <v>-</v>
          </cell>
          <cell r="H14">
            <v>3851.1326860841423</v>
          </cell>
          <cell r="I14">
            <v>0</v>
          </cell>
          <cell r="J14">
            <v>0</v>
          </cell>
          <cell r="K14">
            <v>1168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2683.1326860841423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C15">
            <v>0</v>
          </cell>
          <cell r="D15">
            <v>0</v>
          </cell>
          <cell r="E15">
            <v>0</v>
          </cell>
          <cell r="F15">
            <v>10550230</v>
          </cell>
          <cell r="G15">
            <v>0</v>
          </cell>
          <cell r="H15">
            <v>4063033.5598705499</v>
          </cell>
          <cell r="I15">
            <v>0</v>
          </cell>
          <cell r="J15">
            <v>0</v>
          </cell>
          <cell r="K15">
            <v>4102172.5173840369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-39138.95751348645</v>
          </cell>
        </row>
        <row r="16">
          <cell r="B16" t="str">
            <v xml:space="preserve">COST PER SFT </v>
          </cell>
          <cell r="C16">
            <v>0</v>
          </cell>
          <cell r="D16">
            <v>0</v>
          </cell>
          <cell r="E16">
            <v>0</v>
          </cell>
          <cell r="F16">
            <v>30.737386947878978</v>
          </cell>
          <cell r="G16">
            <v>0</v>
          </cell>
          <cell r="H16">
            <v>11.837375555979282</v>
          </cell>
          <cell r="I16">
            <v>0</v>
          </cell>
          <cell r="J16">
            <v>0</v>
          </cell>
          <cell r="K16">
            <v>11.951404281592717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C19">
            <v>0</v>
          </cell>
          <cell r="D19">
            <v>0</v>
          </cell>
          <cell r="E19">
            <v>0</v>
          </cell>
          <cell r="F19">
            <v>9218.75</v>
          </cell>
          <cell r="G19">
            <v>0</v>
          </cell>
          <cell r="H19">
            <v>9218.75</v>
          </cell>
          <cell r="I19">
            <v>0</v>
          </cell>
          <cell r="J19">
            <v>0</v>
          </cell>
          <cell r="K19">
            <v>8735.9274999999998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482.82250000000022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C20">
            <v>0</v>
          </cell>
          <cell r="D20">
            <v>0</v>
          </cell>
          <cell r="E20">
            <v>0</v>
          </cell>
          <cell r="F20">
            <v>20000</v>
          </cell>
          <cell r="G20">
            <v>0</v>
          </cell>
          <cell r="H20">
            <v>20000</v>
          </cell>
          <cell r="I20">
            <v>0</v>
          </cell>
          <cell r="J20">
            <v>0</v>
          </cell>
          <cell r="K20">
            <v>1515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18485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C21">
            <v>0</v>
          </cell>
          <cell r="D21">
            <v>0</v>
          </cell>
          <cell r="E21">
            <v>0</v>
          </cell>
          <cell r="F21">
            <v>90000</v>
          </cell>
          <cell r="G21">
            <v>0</v>
          </cell>
          <cell r="H21" t="str">
            <v>-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C22">
            <v>0</v>
          </cell>
          <cell r="D22">
            <v>0</v>
          </cell>
          <cell r="E22">
            <v>0</v>
          </cell>
          <cell r="F22">
            <v>800000</v>
          </cell>
          <cell r="G22">
            <v>800000</v>
          </cell>
          <cell r="H22">
            <v>800000</v>
          </cell>
          <cell r="I22">
            <v>0</v>
          </cell>
          <cell r="J22">
            <v>0</v>
          </cell>
          <cell r="K22">
            <v>410069.17878223601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C23">
            <v>0</v>
          </cell>
          <cell r="D23">
            <v>0</v>
          </cell>
          <cell r="E23">
            <v>0</v>
          </cell>
          <cell r="F23">
            <v>50000</v>
          </cell>
          <cell r="G23">
            <v>0</v>
          </cell>
          <cell r="H23">
            <v>19255.663430420711</v>
          </cell>
          <cell r="I23">
            <v>0</v>
          </cell>
          <cell r="J23">
            <v>0</v>
          </cell>
          <cell r="K23">
            <v>51287.472500000003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C24">
            <v>0</v>
          </cell>
          <cell r="D24">
            <v>0</v>
          </cell>
          <cell r="E24">
            <v>0</v>
          </cell>
          <cell r="F24">
            <v>41218.44</v>
          </cell>
          <cell r="G24">
            <v>41218.44</v>
          </cell>
          <cell r="H24">
            <v>41218.44</v>
          </cell>
          <cell r="I24">
            <v>0</v>
          </cell>
          <cell r="J24">
            <v>0</v>
          </cell>
          <cell r="K24">
            <v>102000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C25">
            <v>0</v>
          </cell>
          <cell r="D25">
            <v>0</v>
          </cell>
          <cell r="E25">
            <v>0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I25">
            <v>0</v>
          </cell>
          <cell r="J25">
            <v>0</v>
          </cell>
          <cell r="K25">
            <v>21082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C26">
            <v>0</v>
          </cell>
          <cell r="D26">
            <v>0</v>
          </cell>
          <cell r="E26">
            <v>0</v>
          </cell>
          <cell r="F26">
            <v>216000</v>
          </cell>
          <cell r="G26">
            <v>0</v>
          </cell>
          <cell r="H26">
            <v>216000</v>
          </cell>
          <cell r="I26">
            <v>0</v>
          </cell>
          <cell r="J26">
            <v>0</v>
          </cell>
          <cell r="K26">
            <v>263210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C27">
            <v>0</v>
          </cell>
          <cell r="D27">
            <v>0</v>
          </cell>
          <cell r="E27">
            <v>0</v>
          </cell>
          <cell r="F27">
            <v>27000</v>
          </cell>
          <cell r="G27">
            <v>0</v>
          </cell>
          <cell r="H27">
            <v>27000</v>
          </cell>
          <cell r="I27">
            <v>0</v>
          </cell>
          <cell r="J27">
            <v>0</v>
          </cell>
          <cell r="K27">
            <v>53900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-26900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0</v>
          </cell>
          <cell r="F28">
            <v>1325557.79</v>
          </cell>
          <cell r="G28">
            <v>0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293013.87464818475</v>
          </cell>
        </row>
        <row r="29">
          <cell r="B29" t="str">
            <v xml:space="preserve">COST PER SFT </v>
          </cell>
          <cell r="C29">
            <v>0</v>
          </cell>
          <cell r="D29">
            <v>0</v>
          </cell>
          <cell r="E29">
            <v>0</v>
          </cell>
          <cell r="F29">
            <v>3.8619236464992044</v>
          </cell>
          <cell r="G29">
            <v>0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C32">
            <v>0</v>
          </cell>
          <cell r="D32">
            <v>0</v>
          </cell>
          <cell r="E32">
            <v>0</v>
          </cell>
          <cell r="F32">
            <v>94500</v>
          </cell>
          <cell r="G32">
            <v>0</v>
          </cell>
          <cell r="H32">
            <v>36393.203883495145</v>
          </cell>
          <cell r="I32">
            <v>0</v>
          </cell>
          <cell r="J32">
            <v>0</v>
          </cell>
          <cell r="K32">
            <v>126866.66666666667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C33">
            <v>0</v>
          </cell>
          <cell r="D33">
            <v>0</v>
          </cell>
          <cell r="E33">
            <v>0</v>
          </cell>
          <cell r="F33">
            <v>327600</v>
          </cell>
          <cell r="G33">
            <v>0</v>
          </cell>
          <cell r="H33">
            <v>126163.10679611651</v>
          </cell>
          <cell r="I33">
            <v>0</v>
          </cell>
          <cell r="J33">
            <v>0</v>
          </cell>
          <cell r="K33">
            <v>51892.35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C34">
            <v>0</v>
          </cell>
          <cell r="D34">
            <v>0</v>
          </cell>
          <cell r="E34">
            <v>0</v>
          </cell>
          <cell r="F34">
            <v>321750</v>
          </cell>
          <cell r="G34">
            <v>0</v>
          </cell>
          <cell r="H34">
            <v>123910.19417475729</v>
          </cell>
          <cell r="I34">
            <v>0</v>
          </cell>
          <cell r="J34">
            <v>0</v>
          </cell>
          <cell r="K34">
            <v>125972.35999999999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C35">
            <v>0</v>
          </cell>
          <cell r="D35">
            <v>0</v>
          </cell>
          <cell r="E35">
            <v>0</v>
          </cell>
          <cell r="F35">
            <v>306000</v>
          </cell>
          <cell r="G35">
            <v>0</v>
          </cell>
          <cell r="H35">
            <v>117844.66019417476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C36">
            <v>0</v>
          </cell>
          <cell r="D36">
            <v>0</v>
          </cell>
          <cell r="E36">
            <v>0</v>
          </cell>
          <cell r="F36">
            <v>156000</v>
          </cell>
          <cell r="G36">
            <v>0</v>
          </cell>
          <cell r="H36">
            <v>60077.669902912618</v>
          </cell>
          <cell r="I36">
            <v>0</v>
          </cell>
          <cell r="J36">
            <v>0</v>
          </cell>
          <cell r="K36" t="str">
            <v>-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C37">
            <v>0</v>
          </cell>
          <cell r="D37">
            <v>0</v>
          </cell>
          <cell r="E37">
            <v>0</v>
          </cell>
          <cell r="F37">
            <v>61700</v>
          </cell>
          <cell r="G37">
            <v>0</v>
          </cell>
          <cell r="H37">
            <v>23761.48867313916</v>
          </cell>
          <cell r="I37">
            <v>0</v>
          </cell>
          <cell r="J37">
            <v>0</v>
          </cell>
          <cell r="K37">
            <v>18119.77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2136690.4679999999</v>
          </cell>
          <cell r="G38">
            <v>0</v>
          </cell>
          <cell r="H38">
            <v>822867.85013592232</v>
          </cell>
          <cell r="I38">
            <v>0</v>
          </cell>
          <cell r="J38">
            <v>0</v>
          </cell>
          <cell r="K38">
            <v>869286.43908000016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C39">
            <v>0</v>
          </cell>
          <cell r="D39">
            <v>0</v>
          </cell>
          <cell r="E39">
            <v>0</v>
          </cell>
          <cell r="F39">
            <v>100000</v>
          </cell>
          <cell r="G39">
            <v>0</v>
          </cell>
          <cell r="H39">
            <v>38511.326860841422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C40">
            <v>0</v>
          </cell>
          <cell r="D40">
            <v>0</v>
          </cell>
          <cell r="E40">
            <v>0</v>
          </cell>
          <cell r="F40">
            <v>94500</v>
          </cell>
          <cell r="G40">
            <v>0</v>
          </cell>
          <cell r="H40">
            <v>36393.203883495145</v>
          </cell>
          <cell r="I40">
            <v>0</v>
          </cell>
          <cell r="J40">
            <v>0</v>
          </cell>
          <cell r="K40">
            <v>10700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C41">
            <v>0</v>
          </cell>
          <cell r="D41">
            <v>0</v>
          </cell>
          <cell r="E41">
            <v>0</v>
          </cell>
          <cell r="F41">
            <v>91800</v>
          </cell>
          <cell r="G41">
            <v>0</v>
          </cell>
          <cell r="H41">
            <v>35353.398058252431</v>
          </cell>
          <cell r="I41">
            <v>0</v>
          </cell>
          <cell r="J41">
            <v>0</v>
          </cell>
          <cell r="K41">
            <v>70944.5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C42">
            <v>0</v>
          </cell>
          <cell r="D42">
            <v>0</v>
          </cell>
          <cell r="E42">
            <v>0</v>
          </cell>
          <cell r="F42">
            <v>285600</v>
          </cell>
          <cell r="G42">
            <v>0</v>
          </cell>
          <cell r="H42">
            <v>109988.3495145631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C43">
            <v>0</v>
          </cell>
          <cell r="D43">
            <v>0</v>
          </cell>
          <cell r="E43">
            <v>0</v>
          </cell>
          <cell r="F43">
            <v>206550</v>
          </cell>
          <cell r="G43">
            <v>0</v>
          </cell>
          <cell r="H43">
            <v>79545.14563106795</v>
          </cell>
          <cell r="I43">
            <v>0</v>
          </cell>
          <cell r="J43">
            <v>0</v>
          </cell>
          <cell r="K43" t="str">
            <v>-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C44">
            <v>0</v>
          </cell>
          <cell r="D44">
            <v>0</v>
          </cell>
          <cell r="E44">
            <v>0</v>
          </cell>
          <cell r="F44">
            <v>2745518</v>
          </cell>
          <cell r="G44">
            <v>0</v>
          </cell>
          <cell r="H44">
            <v>1057335.4110032362</v>
          </cell>
          <cell r="I44">
            <v>0</v>
          </cell>
          <cell r="J44">
            <v>0</v>
          </cell>
          <cell r="K44">
            <v>2706803.55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-1649468.1389967636</v>
          </cell>
        </row>
        <row r="45">
          <cell r="B45" t="str">
            <v>TOTAL</v>
          </cell>
          <cell r="C45">
            <v>0</v>
          </cell>
          <cell r="D45">
            <v>0</v>
          </cell>
          <cell r="E45">
            <v>0</v>
          </cell>
          <cell r="F45">
            <v>6928208.4680000003</v>
          </cell>
          <cell r="G45">
            <v>0</v>
          </cell>
          <cell r="H45">
            <v>7315944.7866648259</v>
          </cell>
          <cell r="I45">
            <v>0</v>
          </cell>
          <cell r="J45">
            <v>0</v>
          </cell>
          <cell r="K45">
            <v>8994557.7319129389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-1718407.7791382524</v>
          </cell>
        </row>
        <row r="46">
          <cell r="B46" t="str">
            <v xml:space="preserve">COST PER SFT </v>
          </cell>
          <cell r="C46">
            <v>0</v>
          </cell>
          <cell r="D46">
            <v>0</v>
          </cell>
          <cell r="E46">
            <v>0</v>
          </cell>
          <cell r="F46">
            <v>20.184870333299635</v>
          </cell>
          <cell r="G46">
            <v>0</v>
          </cell>
          <cell r="H46">
            <v>21.314514071923991</v>
          </cell>
          <cell r="I46">
            <v>0</v>
          </cell>
          <cell r="J46">
            <v>0</v>
          </cell>
          <cell r="K46">
            <v>26.205040215317077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-5.0064657208058794</v>
          </cell>
        </row>
        <row r="49">
          <cell r="B49" t="str">
            <v xml:space="preserve">COST PER SFT </v>
          </cell>
          <cell r="C49">
            <v>0</v>
          </cell>
          <cell r="D49">
            <v>0</v>
          </cell>
          <cell r="E49">
            <v>0</v>
          </cell>
          <cell r="F49">
            <v>54.784180927677816</v>
          </cell>
          <cell r="G49">
            <v>0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-4.266818190436406</v>
          </cell>
        </row>
      </sheetData>
      <sheetData sheetId="9">
        <row r="9">
          <cell r="A9" t="str">
            <v>I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>
        <row r="9">
          <cell r="A9" t="str">
            <v>I</v>
          </cell>
        </row>
      </sheetData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>
        <row r="9">
          <cell r="A9" t="str">
            <v>I</v>
          </cell>
        </row>
      </sheetData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>
        <row r="9">
          <cell r="A9" t="str">
            <v>I</v>
          </cell>
        </row>
      </sheetData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CIVIL"/>
      <sheetName val="Conc"/>
      <sheetName val="Micro"/>
      <sheetName val="Macro"/>
      <sheetName val="Scaff-Rose"/>
      <sheetName val="meas-wp"/>
      <sheetName val="rcc( sub)"/>
      <sheetName val="final esti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estimate"/>
      <sheetName val="July 07"/>
      <sheetName val="Project Information"/>
      <sheetName val="cost &amp; profit"/>
      <sheetName val="Tot Qty"/>
      <sheetName val="SS inlay"/>
      <sheetName val="hard finishes New"/>
      <sheetName val="kitchen equip."/>
      <sheetName val="Sheet1"/>
      <sheetName val="tiling labour cost"/>
      <sheetName val="hard finishes"/>
      <sheetName val="hard finishes (2)"/>
      <sheetName val="fire fighting"/>
      <sheetName val="BOQ-interiors"/>
      <sheetName val="BOQ-ALU. works"/>
      <sheetName val="BOQ-SS railing"/>
      <sheetName val="BOQ railling &amp; inlay"/>
      <sheetName val="shower partition"/>
      <sheetName val="P&amp;M Master Latest "/>
      <sheetName val="footing concrete"/>
      <sheetName val="EXCAVATION"/>
      <sheetName val="Retainingwall conc"/>
      <sheetName val="column concrete BF "/>
      <sheetName val="GFbeam concrete"/>
      <sheetName val="other civil works"/>
      <sheetName val="UG sump,STP,Laundry sump,OHT"/>
      <sheetName val="Plinth beam"/>
      <sheetName val="slab-GF"/>
      <sheetName val="Beam-GF"/>
      <sheetName val="column reft Bf "/>
      <sheetName val="column reft GF"/>
      <sheetName val="column upper floors"/>
      <sheetName val="Ret.wall steel "/>
      <sheetName val="ret wall reft"/>
      <sheetName val="OHT rfmt"/>
      <sheetName val="STP rfmt"/>
      <sheetName val="Staircase rfmt"/>
      <sheetName val="Staircase"/>
      <sheetName val="UG sump rfmt"/>
      <sheetName val="LMR rfmt"/>
      <sheetName val="Plinth Beam Rft"/>
      <sheetName val="false ceiling "/>
      <sheetName val="baesment ceiling "/>
      <sheetName val="ground ceiling"/>
      <sheetName val="FF Ceiling"/>
      <sheetName val="Flooring"/>
      <sheetName val="toilet dadooing"/>
      <sheetName val="toilet dadooing (2)"/>
      <sheetName val="Dadoing"/>
      <sheetName val="staircase finishes "/>
      <sheetName val="Block work "/>
      <sheetName val="Cover Blocks"/>
      <sheetName val="Rate Analysis Cover Blocks"/>
      <sheetName val="Aluminium templates"/>
      <sheetName val="water proofing"/>
      <sheetName val="cills,lintels,chejjas&amp; nib col."/>
      <sheetName val="EARTH PIT"/>
      <sheetName val="TRANSFORMER YARD"/>
      <sheetName val="Percolation pit with Chamber"/>
      <sheetName val="NMR"/>
      <sheetName val="openings "/>
      <sheetName val="Bore"/>
      <sheetName val="Breakup-POP"/>
      <sheetName val="POP"/>
      <sheetName val="Bore (2)"/>
      <sheetName val="Break up Sheet"/>
      <sheetName val="Conc"/>
      <sheetName val="Micro"/>
      <sheetName val="Macro"/>
      <sheetName val="Scaff-Rose"/>
      <sheetName val="July_07"/>
      <sheetName val="Project_Information"/>
      <sheetName val="cost_&amp;_profit"/>
      <sheetName val="final_estimate"/>
      <sheetName val="Tot_Qty"/>
      <sheetName val="SS_inlay"/>
      <sheetName val="hard_finishes_New"/>
      <sheetName val="kitchen_equip_"/>
      <sheetName val="tiling_labour_cost"/>
      <sheetName val="hard_finishes"/>
      <sheetName val="hard_finishes_(2)"/>
      <sheetName val="fire_fighting"/>
      <sheetName val="BOQ-ALU__works"/>
      <sheetName val="BOQ-SS_railing"/>
      <sheetName val="BOQ_railling_&amp;_inlay"/>
      <sheetName val="shower_partition"/>
      <sheetName val="P&amp;M_Master_Latest_"/>
      <sheetName val="footing_concrete"/>
      <sheetName val="Retainingwall_conc"/>
      <sheetName val="column_concrete_BF_"/>
      <sheetName val="GFbeam_concrete"/>
      <sheetName val="other_civil_works"/>
      <sheetName val="UG_sump,STP,Laundry_sump,OHT"/>
      <sheetName val="Plinth_beam"/>
      <sheetName val="column_reft_Bf_"/>
      <sheetName val="column_reft_GF"/>
      <sheetName val="column_upper_floors"/>
      <sheetName val="Ret_wall_steel_"/>
      <sheetName val="ret_wall_reft"/>
      <sheetName val="OHT_rfmt"/>
      <sheetName val="STP_rfmt"/>
      <sheetName val="Staircase_rfmt"/>
      <sheetName val="UG_sump_rfmt"/>
      <sheetName val="LMR_rfmt"/>
      <sheetName val="Plinth_Beam_Rft"/>
      <sheetName val="false_ceiling_"/>
      <sheetName val="baesment_ceiling_"/>
      <sheetName val="ground_ceiling"/>
      <sheetName val="FF_Ceiling"/>
      <sheetName val="toilet_dadooing"/>
      <sheetName val="toilet_dadooing_(2)"/>
      <sheetName val="staircase_finishes_"/>
      <sheetName val="Block_work_"/>
      <sheetName val="Cover_Blocks"/>
      <sheetName val="Rate_Analysis_Cover_Blocks"/>
      <sheetName val="Aluminium_templates"/>
      <sheetName val="water_proofing"/>
      <sheetName val="cills,lintels,chejjas&amp;_nib_col_"/>
      <sheetName val="EARTH_PIT"/>
      <sheetName val="TRANSFORMER_YARD"/>
      <sheetName val="Percolation_pit_with_Chamber"/>
      <sheetName val="openings_"/>
      <sheetName val="Bore_(2)"/>
      <sheetName val="Break_up_Sheet"/>
      <sheetName val="EST-CIVIL"/>
      <sheetName val="rcc( sub)"/>
      <sheetName val="updated est 04.04.08"/>
      <sheetName val="July_076"/>
      <sheetName val="Project_Information6"/>
      <sheetName val="cost_&amp;_profit6"/>
      <sheetName val="final_estimate6"/>
      <sheetName val="Tot_Qty6"/>
      <sheetName val="SS_inlay6"/>
      <sheetName val="hard_finishes_New6"/>
      <sheetName val="kitchen_equip_6"/>
      <sheetName val="tiling_labour_cost6"/>
      <sheetName val="hard_finishes6"/>
      <sheetName val="hard_finishes_(2)6"/>
      <sheetName val="fire_fighting6"/>
      <sheetName val="BOQ-ALU__works6"/>
      <sheetName val="BOQ-SS_railing6"/>
      <sheetName val="BOQ_railling_&amp;_inlay6"/>
      <sheetName val="shower_partition6"/>
      <sheetName val="P&amp;M_Master_Latest_6"/>
      <sheetName val="footing_concrete6"/>
      <sheetName val="Retainingwall_conc6"/>
      <sheetName val="column_concrete_BF_6"/>
      <sheetName val="GFbeam_concrete6"/>
      <sheetName val="other_civil_works6"/>
      <sheetName val="UG_sump,STP,Laundry_sump,OHT6"/>
      <sheetName val="Plinth_beam6"/>
      <sheetName val="column_reft_Bf_6"/>
      <sheetName val="column_reft_GF6"/>
      <sheetName val="column_upper_floors6"/>
      <sheetName val="Ret_wall_steel_6"/>
      <sheetName val="ret_wall_reft6"/>
      <sheetName val="OHT_rfmt6"/>
      <sheetName val="STP_rfmt6"/>
      <sheetName val="Staircase_rfmt6"/>
      <sheetName val="UG_sump_rfmt6"/>
      <sheetName val="LMR_rfmt6"/>
      <sheetName val="Plinth_Beam_Rft6"/>
      <sheetName val="false_ceiling_6"/>
      <sheetName val="baesment_ceiling_6"/>
      <sheetName val="ground_ceiling6"/>
      <sheetName val="FF_Ceiling6"/>
      <sheetName val="toilet_dadooing6"/>
      <sheetName val="toilet_dadooing_(2)6"/>
      <sheetName val="staircase_finishes_6"/>
      <sheetName val="Block_work_6"/>
      <sheetName val="Cover_Blocks6"/>
      <sheetName val="Rate_Analysis_Cover_Blocks6"/>
      <sheetName val="Aluminium_templates6"/>
      <sheetName val="water_proofing6"/>
      <sheetName val="cills,lintels,chejjas&amp;_nib_col6"/>
      <sheetName val="EARTH_PIT6"/>
      <sheetName val="TRANSFORMER_YARD6"/>
      <sheetName val="Percolation_pit_with_Chamber6"/>
      <sheetName val="openings_6"/>
      <sheetName val="Bore_(2)6"/>
      <sheetName val="Break_up_Sheet6"/>
      <sheetName val="July_074"/>
      <sheetName val="Project_Information4"/>
      <sheetName val="cost_&amp;_profit4"/>
      <sheetName val="final_estimate4"/>
      <sheetName val="Tot_Qty4"/>
      <sheetName val="SS_inlay4"/>
      <sheetName val="hard_finishes_New4"/>
      <sheetName val="kitchen_equip_4"/>
      <sheetName val="tiling_labour_cost4"/>
      <sheetName val="hard_finishes4"/>
      <sheetName val="hard_finishes_(2)4"/>
      <sheetName val="fire_fighting4"/>
      <sheetName val="BOQ-ALU__works4"/>
      <sheetName val="BOQ-SS_railing4"/>
      <sheetName val="BOQ_railling_&amp;_inlay4"/>
      <sheetName val="shower_partition4"/>
      <sheetName val="P&amp;M_Master_Latest_4"/>
      <sheetName val="footing_concrete4"/>
      <sheetName val="Retainingwall_conc4"/>
      <sheetName val="column_concrete_BF_4"/>
      <sheetName val="GFbeam_concrete4"/>
      <sheetName val="other_civil_works4"/>
      <sheetName val="UG_sump,STP,Laundry_sump,OHT4"/>
      <sheetName val="Plinth_beam4"/>
      <sheetName val="column_reft_Bf_4"/>
      <sheetName val="column_reft_GF4"/>
      <sheetName val="column_upper_floors4"/>
      <sheetName val="Ret_wall_steel_4"/>
      <sheetName val="ret_wall_reft4"/>
      <sheetName val="OHT_rfmt4"/>
      <sheetName val="STP_rfmt4"/>
      <sheetName val="Staircase_rfmt4"/>
      <sheetName val="UG_sump_rfmt4"/>
      <sheetName val="LMR_rfmt4"/>
      <sheetName val="Plinth_Beam_Rft4"/>
      <sheetName val="false_ceiling_4"/>
      <sheetName val="baesment_ceiling_4"/>
      <sheetName val="ground_ceiling4"/>
      <sheetName val="FF_Ceiling4"/>
      <sheetName val="toilet_dadooing4"/>
      <sheetName val="toilet_dadooing_(2)4"/>
      <sheetName val="staircase_finishes_4"/>
      <sheetName val="Block_work_4"/>
      <sheetName val="Cover_Blocks4"/>
      <sheetName val="Rate_Analysis_Cover_Blocks4"/>
      <sheetName val="Aluminium_templates4"/>
      <sheetName val="water_proofing4"/>
      <sheetName val="cills,lintels,chejjas&amp;_nib_col4"/>
      <sheetName val="EARTH_PIT4"/>
      <sheetName val="TRANSFORMER_YARD4"/>
      <sheetName val="Percolation_pit_with_Chamber4"/>
      <sheetName val="openings_4"/>
      <sheetName val="Bore_(2)4"/>
      <sheetName val="Break_up_Sheet4"/>
      <sheetName val="July_073"/>
      <sheetName val="Project_Information3"/>
      <sheetName val="cost_&amp;_profit3"/>
      <sheetName val="final_estimate3"/>
      <sheetName val="Tot_Qty3"/>
      <sheetName val="SS_inlay3"/>
      <sheetName val="hard_finishes_New3"/>
      <sheetName val="kitchen_equip_3"/>
      <sheetName val="tiling_labour_cost3"/>
      <sheetName val="hard_finishes3"/>
      <sheetName val="hard_finishes_(2)3"/>
      <sheetName val="fire_fighting3"/>
      <sheetName val="BOQ-ALU__works3"/>
      <sheetName val="BOQ-SS_railing3"/>
      <sheetName val="BOQ_railling_&amp;_inlay3"/>
      <sheetName val="shower_partition3"/>
      <sheetName val="P&amp;M_Master_Latest_3"/>
      <sheetName val="footing_concrete3"/>
      <sheetName val="Retainingwall_conc3"/>
      <sheetName val="column_concrete_BF_3"/>
      <sheetName val="GFbeam_concrete3"/>
      <sheetName val="other_civil_works3"/>
      <sheetName val="UG_sump,STP,Laundry_sump,OHT3"/>
      <sheetName val="Plinth_beam3"/>
      <sheetName val="column_reft_Bf_3"/>
      <sheetName val="column_reft_GF3"/>
      <sheetName val="column_upper_floors3"/>
      <sheetName val="Ret_wall_steel_3"/>
      <sheetName val="ret_wall_reft3"/>
      <sheetName val="OHT_rfmt3"/>
      <sheetName val="STP_rfmt3"/>
      <sheetName val="Staircase_rfmt3"/>
      <sheetName val="UG_sump_rfmt3"/>
      <sheetName val="LMR_rfmt3"/>
      <sheetName val="Plinth_Beam_Rft3"/>
      <sheetName val="false_ceiling_3"/>
      <sheetName val="baesment_ceiling_3"/>
      <sheetName val="ground_ceiling3"/>
      <sheetName val="FF_Ceiling3"/>
      <sheetName val="toilet_dadooing3"/>
      <sheetName val="toilet_dadooing_(2)3"/>
      <sheetName val="staircase_finishes_3"/>
      <sheetName val="Block_work_3"/>
      <sheetName val="Cover_Blocks3"/>
      <sheetName val="Rate_Analysis_Cover_Blocks3"/>
      <sheetName val="Aluminium_templates3"/>
      <sheetName val="water_proofing3"/>
      <sheetName val="cills,lintels,chejjas&amp;_nib_col3"/>
      <sheetName val="EARTH_PIT3"/>
      <sheetName val="TRANSFORMER_YARD3"/>
      <sheetName val="Percolation_pit_with_Chamber3"/>
      <sheetName val="openings_3"/>
      <sheetName val="Bore_(2)3"/>
      <sheetName val="Break_up_Sheet3"/>
      <sheetName val="rcc(_sub)2"/>
      <sheetName val="July_071"/>
      <sheetName val="Project_Information1"/>
      <sheetName val="cost_&amp;_profit1"/>
      <sheetName val="final_estimate1"/>
      <sheetName val="Tot_Qty1"/>
      <sheetName val="SS_inlay1"/>
      <sheetName val="hard_finishes_New1"/>
      <sheetName val="kitchen_equip_1"/>
      <sheetName val="tiling_labour_cost1"/>
      <sheetName val="hard_finishes1"/>
      <sheetName val="hard_finishes_(2)1"/>
      <sheetName val="fire_fighting1"/>
      <sheetName val="BOQ-ALU__works1"/>
      <sheetName val="BOQ-SS_railing1"/>
      <sheetName val="BOQ_railling_&amp;_inlay1"/>
      <sheetName val="shower_partition1"/>
      <sheetName val="P&amp;M_Master_Latest_1"/>
      <sheetName val="footing_concrete1"/>
      <sheetName val="Retainingwall_conc1"/>
      <sheetName val="column_concrete_BF_1"/>
      <sheetName val="GFbeam_concrete1"/>
      <sheetName val="other_civil_works1"/>
      <sheetName val="UG_sump,STP,Laundry_sump,OHT1"/>
      <sheetName val="Plinth_beam1"/>
      <sheetName val="column_reft_Bf_1"/>
      <sheetName val="column_reft_GF1"/>
      <sheetName val="column_upper_floors1"/>
      <sheetName val="Ret_wall_steel_1"/>
      <sheetName val="ret_wall_reft1"/>
      <sheetName val="OHT_rfmt1"/>
      <sheetName val="STP_rfmt1"/>
      <sheetName val="Staircase_rfmt1"/>
      <sheetName val="UG_sump_rfmt1"/>
      <sheetName val="LMR_rfmt1"/>
      <sheetName val="Plinth_Beam_Rft1"/>
      <sheetName val="false_ceiling_1"/>
      <sheetName val="baesment_ceiling_1"/>
      <sheetName val="ground_ceiling1"/>
      <sheetName val="FF_Ceiling1"/>
      <sheetName val="toilet_dadooing1"/>
      <sheetName val="toilet_dadooing_(2)1"/>
      <sheetName val="staircase_finishes_1"/>
      <sheetName val="Block_work_1"/>
      <sheetName val="Cover_Blocks1"/>
      <sheetName val="Rate_Analysis_Cover_Blocks1"/>
      <sheetName val="Aluminium_templates1"/>
      <sheetName val="water_proofing1"/>
      <sheetName val="cills,lintels,chejjas&amp;_nib_col1"/>
      <sheetName val="EARTH_PIT1"/>
      <sheetName val="TRANSFORMER_YARD1"/>
      <sheetName val="Percolation_pit_with_Chamber1"/>
      <sheetName val="openings_1"/>
      <sheetName val="Bore_(2)1"/>
      <sheetName val="Break_up_Sheet1"/>
      <sheetName val="rcc(_sub)"/>
      <sheetName val="July_072"/>
      <sheetName val="Project_Information2"/>
      <sheetName val="cost_&amp;_profit2"/>
      <sheetName val="final_estimate2"/>
      <sheetName val="Tot_Qty2"/>
      <sheetName val="SS_inlay2"/>
      <sheetName val="hard_finishes_New2"/>
      <sheetName val="kitchen_equip_2"/>
      <sheetName val="tiling_labour_cost2"/>
      <sheetName val="hard_finishes2"/>
      <sheetName val="hard_finishes_(2)2"/>
      <sheetName val="fire_fighting2"/>
      <sheetName val="BOQ-ALU__works2"/>
      <sheetName val="BOQ-SS_railing2"/>
      <sheetName val="BOQ_railling_&amp;_inlay2"/>
      <sheetName val="shower_partition2"/>
      <sheetName val="P&amp;M_Master_Latest_2"/>
      <sheetName val="footing_concrete2"/>
      <sheetName val="Retainingwall_conc2"/>
      <sheetName val="column_concrete_BF_2"/>
      <sheetName val="GFbeam_concrete2"/>
      <sheetName val="other_civil_works2"/>
      <sheetName val="UG_sump,STP,Laundry_sump,OHT2"/>
      <sheetName val="Plinth_beam2"/>
      <sheetName val="column_reft_Bf_2"/>
      <sheetName val="column_reft_GF2"/>
      <sheetName val="column_upper_floors2"/>
      <sheetName val="Ret_wall_steel_2"/>
      <sheetName val="ret_wall_reft2"/>
      <sheetName val="OHT_rfmt2"/>
      <sheetName val="STP_rfmt2"/>
      <sheetName val="Staircase_rfmt2"/>
      <sheetName val="UG_sump_rfmt2"/>
      <sheetName val="LMR_rfmt2"/>
      <sheetName val="Plinth_Beam_Rft2"/>
      <sheetName val="false_ceiling_2"/>
      <sheetName val="baesment_ceiling_2"/>
      <sheetName val="ground_ceiling2"/>
      <sheetName val="FF_Ceiling2"/>
      <sheetName val="toilet_dadooing2"/>
      <sheetName val="toilet_dadooing_(2)2"/>
      <sheetName val="staircase_finishes_2"/>
      <sheetName val="Block_work_2"/>
      <sheetName val="Cover_Blocks2"/>
      <sheetName val="Rate_Analysis_Cover_Blocks2"/>
      <sheetName val="Aluminium_templates2"/>
      <sheetName val="water_proofing2"/>
      <sheetName val="cills,lintels,chejjas&amp;_nib_col2"/>
      <sheetName val="EARTH_PIT2"/>
      <sheetName val="TRANSFORMER_YARD2"/>
      <sheetName val="Percolation_pit_with_Chamber2"/>
      <sheetName val="openings_2"/>
      <sheetName val="Bore_(2)2"/>
      <sheetName val="Break_up_Sheet2"/>
      <sheetName val="rcc(_sub)1"/>
      <sheetName val="rcc(_sub)3"/>
      <sheetName val="July_075"/>
      <sheetName val="Project_Information5"/>
      <sheetName val="cost_&amp;_profit5"/>
      <sheetName val="final_estimate5"/>
      <sheetName val="Tot_Qty5"/>
      <sheetName val="SS_inlay5"/>
      <sheetName val="hard_finishes_New5"/>
      <sheetName val="kitchen_equip_5"/>
      <sheetName val="tiling_labour_cost5"/>
      <sheetName val="hard_finishes5"/>
      <sheetName val="hard_finishes_(2)5"/>
      <sheetName val="fire_fighting5"/>
      <sheetName val="BOQ-ALU__works5"/>
      <sheetName val="BOQ-SS_railing5"/>
      <sheetName val="BOQ_railling_&amp;_inlay5"/>
      <sheetName val="shower_partition5"/>
      <sheetName val="P&amp;M_Master_Latest_5"/>
      <sheetName val="footing_concrete5"/>
      <sheetName val="Retainingwall_conc5"/>
      <sheetName val="column_concrete_BF_5"/>
      <sheetName val="GFbeam_concrete5"/>
      <sheetName val="other_civil_works5"/>
      <sheetName val="UG_sump,STP,Laundry_sump,OHT5"/>
      <sheetName val="Plinth_beam5"/>
      <sheetName val="column_reft_Bf_5"/>
      <sheetName val="column_reft_GF5"/>
      <sheetName val="column_upper_floors5"/>
      <sheetName val="Ret_wall_steel_5"/>
      <sheetName val="ret_wall_reft5"/>
      <sheetName val="OHT_rfmt5"/>
      <sheetName val="STP_rfmt5"/>
      <sheetName val="Staircase_rfmt5"/>
      <sheetName val="UG_sump_rfmt5"/>
      <sheetName val="LMR_rfmt5"/>
      <sheetName val="Plinth_Beam_Rft5"/>
      <sheetName val="false_ceiling_5"/>
      <sheetName val="baesment_ceiling_5"/>
      <sheetName val="ground_ceiling5"/>
      <sheetName val="FF_Ceiling5"/>
      <sheetName val="toilet_dadooing5"/>
      <sheetName val="toilet_dadooing_(2)5"/>
      <sheetName val="staircase_finishes_5"/>
      <sheetName val="Block_work_5"/>
      <sheetName val="Cover_Blocks5"/>
      <sheetName val="Rate_Analysis_Cover_Blocks5"/>
      <sheetName val="Aluminium_templates5"/>
      <sheetName val="water_proofing5"/>
      <sheetName val="cills,lintels,chejjas&amp;_nib_col5"/>
      <sheetName val="EARTH_PIT5"/>
      <sheetName val="TRANSFORMER_YARD5"/>
      <sheetName val="Percolation_pit_with_Chamber5"/>
      <sheetName val="openings_5"/>
      <sheetName val="Bore_(2)5"/>
      <sheetName val="Break_up_Sheet5"/>
      <sheetName val="rcc(_sub)4"/>
      <sheetName val="rcc(_sub)5"/>
      <sheetName val="July_077"/>
      <sheetName val="Project_Information7"/>
      <sheetName val="cost_&amp;_profit7"/>
      <sheetName val="final_estimate7"/>
      <sheetName val="Tot_Qty7"/>
      <sheetName val="SS_inlay7"/>
      <sheetName val="hard_finishes_New7"/>
      <sheetName val="kitchen_equip_7"/>
      <sheetName val="tiling_labour_cost7"/>
      <sheetName val="hard_finishes7"/>
      <sheetName val="hard_finishes_(2)7"/>
      <sheetName val="fire_fighting7"/>
      <sheetName val="BOQ-ALU__works7"/>
      <sheetName val="BOQ-SS_railing7"/>
      <sheetName val="BOQ_railling_&amp;_inlay7"/>
      <sheetName val="shower_partition7"/>
      <sheetName val="P&amp;M_Master_Latest_7"/>
      <sheetName val="footing_concrete7"/>
      <sheetName val="Retainingwall_conc7"/>
      <sheetName val="column_concrete_BF_7"/>
      <sheetName val="GFbeam_concrete7"/>
      <sheetName val="other_civil_works7"/>
      <sheetName val="UG_sump,STP,Laundry_sump,OHT7"/>
      <sheetName val="Plinth_beam7"/>
      <sheetName val="column_reft_Bf_7"/>
      <sheetName val="column_reft_GF7"/>
      <sheetName val="column_upper_floors7"/>
      <sheetName val="Ret_wall_steel_7"/>
      <sheetName val="ret_wall_reft7"/>
      <sheetName val="OHT_rfmt7"/>
      <sheetName val="STP_rfmt7"/>
      <sheetName val="Staircase_rfmt7"/>
      <sheetName val="UG_sump_rfmt7"/>
      <sheetName val="LMR_rfmt7"/>
      <sheetName val="Plinth_Beam_Rft7"/>
      <sheetName val="false_ceiling_7"/>
      <sheetName val="baesment_ceiling_7"/>
      <sheetName val="ground_ceiling7"/>
      <sheetName val="FF_Ceiling7"/>
      <sheetName val="toilet_dadooing7"/>
      <sheetName val="toilet_dadooing_(2)7"/>
      <sheetName val="staircase_finishes_7"/>
      <sheetName val="Block_work_7"/>
      <sheetName val="Cover_Blocks7"/>
      <sheetName val="Rate_Analysis_Cover_Blocks7"/>
      <sheetName val="Aluminium_templates7"/>
      <sheetName val="water_proofing7"/>
      <sheetName val="cills,lintels,chejjas&amp;_nib_col7"/>
      <sheetName val="EARTH_PIT7"/>
      <sheetName val="TRANSFORMER_YARD7"/>
      <sheetName val="Percolation_pit_with_Chamber7"/>
      <sheetName val="openings_7"/>
      <sheetName val="Bore_(2)7"/>
      <sheetName val="Break_up_Sheet7"/>
      <sheetName val="rcc(_sub)6"/>
      <sheetName val="updated_est_04_04_08"/>
      <sheetName val="tuong"/>
      <sheetName val="Activity Consumables"/>
      <sheetName val="meas-wp"/>
      <sheetName val="Report"/>
      <sheetName val="beam-reinft"/>
      <sheetName val="July_0710"/>
      <sheetName val="Project_Information10"/>
      <sheetName val="cost_&amp;_profit10"/>
      <sheetName val="final_estimate10"/>
      <sheetName val="Tot_Qty10"/>
      <sheetName val="SS_inlay10"/>
      <sheetName val="hard_finishes_New10"/>
      <sheetName val="kitchen_equip_10"/>
      <sheetName val="tiling_labour_cost10"/>
      <sheetName val="hard_finishes10"/>
      <sheetName val="hard_finishes_(2)10"/>
      <sheetName val="fire_fighting10"/>
      <sheetName val="BOQ-ALU__works10"/>
      <sheetName val="BOQ-SS_railing10"/>
      <sheetName val="BOQ_railling_&amp;_inlay10"/>
      <sheetName val="shower_partition10"/>
      <sheetName val="P&amp;M_Master_Latest_10"/>
      <sheetName val="footing_concrete10"/>
      <sheetName val="Retainingwall_conc10"/>
      <sheetName val="column_concrete_BF_10"/>
      <sheetName val="GFbeam_concrete10"/>
      <sheetName val="other_civil_works10"/>
      <sheetName val="UG_sump,STP,Laundry_sump,OHT10"/>
      <sheetName val="Plinth_beam10"/>
      <sheetName val="column_reft_Bf_10"/>
      <sheetName val="column_reft_GF10"/>
      <sheetName val="column_upper_floors10"/>
      <sheetName val="Ret_wall_steel_10"/>
      <sheetName val="ret_wall_reft10"/>
      <sheetName val="OHT_rfmt10"/>
      <sheetName val="STP_rfmt10"/>
      <sheetName val="Staircase_rfmt10"/>
      <sheetName val="UG_sump_rfmt10"/>
      <sheetName val="LMR_rfmt10"/>
      <sheetName val="Plinth_Beam_Rft10"/>
      <sheetName val="false_ceiling_10"/>
      <sheetName val="baesment_ceiling_10"/>
      <sheetName val="ground_ceiling10"/>
      <sheetName val="FF_Ceiling10"/>
      <sheetName val="toilet_dadooing10"/>
      <sheetName val="toilet_dadooing_(2)10"/>
      <sheetName val="staircase_finishes_10"/>
      <sheetName val="Block_work_10"/>
      <sheetName val="Cover_Blocks10"/>
      <sheetName val="Rate_Analysis_Cover_Blocks10"/>
      <sheetName val="Aluminium_templates10"/>
      <sheetName val="water_proofing10"/>
      <sheetName val="cills,lintels,chejjas&amp;_nib_co10"/>
      <sheetName val="EARTH_PIT10"/>
      <sheetName val="TRANSFORMER_YARD10"/>
      <sheetName val="Percolation_pit_with_Chamber10"/>
      <sheetName val="openings_10"/>
      <sheetName val="Bore_(2)10"/>
      <sheetName val="Break_up_Sheet10"/>
      <sheetName val="rcc(_sub)9"/>
      <sheetName val="updated_est_04_04_083"/>
      <sheetName val="Activity_Consumables2"/>
      <sheetName val="July_079"/>
      <sheetName val="Project_Information9"/>
      <sheetName val="cost_&amp;_profit9"/>
      <sheetName val="final_estimate9"/>
      <sheetName val="Tot_Qty9"/>
      <sheetName val="SS_inlay9"/>
      <sheetName val="hard_finishes_New9"/>
      <sheetName val="kitchen_equip_9"/>
      <sheetName val="tiling_labour_cost9"/>
      <sheetName val="hard_finishes9"/>
      <sheetName val="hard_finishes_(2)9"/>
      <sheetName val="fire_fighting9"/>
      <sheetName val="BOQ-ALU__works9"/>
      <sheetName val="BOQ-SS_railing9"/>
      <sheetName val="BOQ_railling_&amp;_inlay9"/>
      <sheetName val="shower_partition9"/>
      <sheetName val="P&amp;M_Master_Latest_9"/>
      <sheetName val="footing_concrete9"/>
      <sheetName val="Retainingwall_conc9"/>
      <sheetName val="column_concrete_BF_9"/>
      <sheetName val="GFbeam_concrete9"/>
      <sheetName val="other_civil_works9"/>
      <sheetName val="UG_sump,STP,Laundry_sump,OHT9"/>
      <sheetName val="Plinth_beam9"/>
      <sheetName val="column_reft_Bf_9"/>
      <sheetName val="column_reft_GF9"/>
      <sheetName val="column_upper_floors9"/>
      <sheetName val="Ret_wall_steel_9"/>
      <sheetName val="ret_wall_reft9"/>
      <sheetName val="OHT_rfmt9"/>
      <sheetName val="STP_rfmt9"/>
      <sheetName val="Staircase_rfmt9"/>
      <sheetName val="UG_sump_rfmt9"/>
      <sheetName val="LMR_rfmt9"/>
      <sheetName val="Plinth_Beam_Rft9"/>
      <sheetName val="false_ceiling_9"/>
      <sheetName val="baesment_ceiling_9"/>
      <sheetName val="ground_ceiling9"/>
      <sheetName val="FF_Ceiling9"/>
      <sheetName val="toilet_dadooing9"/>
      <sheetName val="toilet_dadooing_(2)9"/>
      <sheetName val="staircase_finishes_9"/>
      <sheetName val="Block_work_9"/>
      <sheetName val="Cover_Blocks9"/>
      <sheetName val="Rate_Analysis_Cover_Blocks9"/>
      <sheetName val="Aluminium_templates9"/>
      <sheetName val="water_proofing9"/>
      <sheetName val="cills,lintels,chejjas&amp;_nib_col9"/>
      <sheetName val="EARTH_PIT9"/>
      <sheetName val="TRANSFORMER_YARD9"/>
      <sheetName val="Percolation_pit_with_Chamber9"/>
      <sheetName val="openings_9"/>
      <sheetName val="Bore_(2)9"/>
      <sheetName val="Break_up_Sheet9"/>
      <sheetName val="rcc(_sub)8"/>
      <sheetName val="updated_est_04_04_082"/>
      <sheetName val="Activity_Consumables1"/>
      <sheetName val="July_078"/>
      <sheetName val="Project_Information8"/>
      <sheetName val="cost_&amp;_profit8"/>
      <sheetName val="final_estimate8"/>
      <sheetName val="Tot_Qty8"/>
      <sheetName val="SS_inlay8"/>
      <sheetName val="hard_finishes_New8"/>
      <sheetName val="kitchen_equip_8"/>
      <sheetName val="tiling_labour_cost8"/>
      <sheetName val="hard_finishes8"/>
      <sheetName val="hard_finishes_(2)8"/>
      <sheetName val="fire_fighting8"/>
      <sheetName val="BOQ-ALU__works8"/>
      <sheetName val="BOQ-SS_railing8"/>
      <sheetName val="BOQ_railling_&amp;_inlay8"/>
      <sheetName val="shower_partition8"/>
      <sheetName val="P&amp;M_Master_Latest_8"/>
      <sheetName val="footing_concrete8"/>
      <sheetName val="Retainingwall_conc8"/>
      <sheetName val="column_concrete_BF_8"/>
      <sheetName val="GFbeam_concrete8"/>
      <sheetName val="other_civil_works8"/>
      <sheetName val="UG_sump,STP,Laundry_sump,OHT8"/>
      <sheetName val="Plinth_beam8"/>
      <sheetName val="column_reft_Bf_8"/>
      <sheetName val="column_reft_GF8"/>
      <sheetName val="column_upper_floors8"/>
      <sheetName val="Ret_wall_steel_8"/>
      <sheetName val="ret_wall_reft8"/>
      <sheetName val="OHT_rfmt8"/>
      <sheetName val="STP_rfmt8"/>
      <sheetName val="Staircase_rfmt8"/>
      <sheetName val="UG_sump_rfmt8"/>
      <sheetName val="LMR_rfmt8"/>
      <sheetName val="Plinth_Beam_Rft8"/>
      <sheetName val="false_ceiling_8"/>
      <sheetName val="baesment_ceiling_8"/>
      <sheetName val="ground_ceiling8"/>
      <sheetName val="FF_Ceiling8"/>
      <sheetName val="toilet_dadooing8"/>
      <sheetName val="toilet_dadooing_(2)8"/>
      <sheetName val="staircase_finishes_8"/>
      <sheetName val="Block_work_8"/>
      <sheetName val="Cover_Blocks8"/>
      <sheetName val="Rate_Analysis_Cover_Blocks8"/>
      <sheetName val="Aluminium_templates8"/>
      <sheetName val="water_proofing8"/>
      <sheetName val="cills,lintels,chejjas&amp;_nib_col8"/>
      <sheetName val="EARTH_PIT8"/>
      <sheetName val="TRANSFORMER_YARD8"/>
      <sheetName val="Percolation_pit_with_Chamber8"/>
      <sheetName val="openings_8"/>
      <sheetName val="Bore_(2)8"/>
      <sheetName val="Break_up_Sheet8"/>
      <sheetName val="rcc(_sub)7"/>
      <sheetName val="updated_est_04_04_081"/>
      <sheetName val="Activity_Consum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 Form"/>
      <sheetName val="Headings"/>
      <sheetName val="Conc"/>
      <sheetName val="EST-CIVIL"/>
      <sheetName val="INDIGINEOUS ITEMS "/>
      <sheetName val="final estimate"/>
      <sheetName val="Micro"/>
      <sheetName val="Macro"/>
      <sheetName val="Scaff-Rose"/>
      <sheetName val="Detail"/>
      <sheetName val="CFForecast detail"/>
      <sheetName val="BOQ"/>
      <sheetName val="HEAD"/>
      <sheetName val="재1"/>
      <sheetName val="Report"/>
      <sheetName val="Design"/>
      <sheetName val="Cal"/>
      <sheetName val="Data"/>
      <sheetName val="Voucher"/>
      <sheetName val="beam-reinft"/>
      <sheetName val="Break up Sheet"/>
      <sheetName val="analysis"/>
      <sheetName val="fco"/>
      <sheetName val="Beam at Ground flr lvl(Steel)"/>
      <sheetName val="Timesheet"/>
      <sheetName val="A-General"/>
      <sheetName val="PROG_DATA"/>
      <sheetName val="Sump_cal"/>
      <sheetName val="Balustrade"/>
      <sheetName val="Site Dev BOQ"/>
      <sheetName val="loadcal"/>
      <sheetName val="Material "/>
      <sheetName val="Intro"/>
      <sheetName val="Labour &amp; Plant"/>
      <sheetName val="Erection grider"/>
      <sheetName val="LOCAL RATES"/>
      <sheetName val="concrete"/>
      <sheetName val="Basement Budget"/>
      <sheetName val="horizontal"/>
      <sheetName val="Staircase-All Floors"/>
      <sheetName val="IO LIST"/>
      <sheetName val="BLOCK-A (MEA.SHEET)"/>
      <sheetName val="DSLP"/>
      <sheetName val="Set"/>
      <sheetName val="INPUT SHEET"/>
      <sheetName val="RES-PLANNING"/>
      <sheetName val="meas-wp"/>
      <sheetName val="RA-markate"/>
      <sheetName val="RA_markate"/>
      <sheetName val="EST_CIVIL"/>
      <sheetName val="Shuttering costing-Annex-IV"/>
      <sheetName val="電気設備表"/>
      <sheetName val="SB - reinf"/>
      <sheetName val="Format F-8 (T-05)"/>
      <sheetName val="TBAL9697 -group wise  sdpl"/>
      <sheetName val="Sheet1"/>
      <sheetName val="Sheet2"/>
      <sheetName val="Sheet3"/>
      <sheetName val="except wiring"/>
      <sheetName val="hist&amp;proj"/>
      <sheetName val="KALK"/>
      <sheetName val="sheeet7"/>
      <sheetName val="INDEX"/>
      <sheetName val="AREAS"/>
      <sheetName val="Model"/>
      <sheetName val="CONSTRUCTION COMPONENT"/>
      <sheetName val="labour rates"/>
      <sheetName val="Extra Item"/>
      <sheetName val="Outgoing"/>
      <sheetName val="Incoming"/>
      <sheetName val="RA"/>
      <sheetName val="BOQ "/>
      <sheetName val="Flooring"/>
      <sheetName val="ELEC_BOQ"/>
      <sheetName val="LIST OF MAKES"/>
      <sheetName val="Sheet14"/>
      <sheetName val="Sheet15"/>
      <sheetName val="BookingForm jcs"/>
      <sheetName val="XREF"/>
      <sheetName val="Fin Sum"/>
      <sheetName val="Ass4"/>
      <sheetName val="DCF"/>
      <sheetName val="Key Ass"/>
      <sheetName val="Vehicles"/>
      <sheetName val="Variables"/>
      <sheetName val="INTSHEET"/>
      <sheetName val="INTSHEET3"/>
      <sheetName val="Factor Sheet"/>
      <sheetName val="External"/>
      <sheetName val="SUPPLY -Sanitary Fixtures"/>
      <sheetName val="ITEMS FOR CIVIL TENDER"/>
      <sheetName val="Booking_Form"/>
      <sheetName val="INDIGINEOUS_ITEMS_"/>
      <sheetName val="2.0 Floor Area Summary"/>
      <sheetName val="Sch. Areas"/>
      <sheetName val="WORKING boq"/>
      <sheetName val="S &amp; A"/>
      <sheetName val="HALOL"/>
      <sheetName val="Top Sheet-Civil-Revised"/>
      <sheetName val="Estimate"/>
      <sheetName val="Booking_Form1"/>
      <sheetName val="Booking_Form2"/>
      <sheetName val="Electrical"/>
      <sheetName val="FY00Budget info"/>
      <sheetName val="pivot"/>
      <sheetName val="MASTER_RATE ANALYSIS"/>
      <sheetName val="GF Columns"/>
      <sheetName val="월선수금"/>
      <sheetName val="GBW"/>
      <sheetName val="Macro1"/>
      <sheetName val="Estimation"/>
      <sheetName val="GVL"/>
      <sheetName val="Cost summary"/>
      <sheetName val="Msht-Int-Msht-GF"/>
      <sheetName val="Überblick"/>
      <sheetName val="GN_ST_10"/>
      <sheetName val="PPA Summary"/>
      <sheetName val="PHE"/>
      <sheetName val="sq ftg detail"/>
      <sheetName val="lookup"/>
      <sheetName val="girder"/>
      <sheetName val="Fin. Assumpt. - Sensitivities"/>
      <sheetName val="Abstract Sheet"/>
      <sheetName val="RCC,Ret. Wall"/>
      <sheetName val="HPL"/>
      <sheetName val="Site_Dev_BOQ"/>
      <sheetName val="MASTER_RATE_ANALYSIS"/>
      <sheetName val="Material_"/>
      <sheetName val="Labour_&amp;_Plant"/>
      <sheetName val="CFForecast_detail"/>
      <sheetName val="Basement_Budget"/>
      <sheetName val="Erection_grider"/>
      <sheetName val="LOCAL_RATES"/>
      <sheetName val="Break_up_Sheet"/>
      <sheetName val="Staircase-All_Floors"/>
      <sheetName val="IO_LIST"/>
      <sheetName val="INPUT_SHEET"/>
      <sheetName val="Extra_Item"/>
      <sheetName val="Abstract_Sheet"/>
      <sheetName val="Site_Dev_BOQ1"/>
      <sheetName val="INDIGINEOUS_ITEMS_1"/>
      <sheetName val="MASTER_RATE_ANALYSIS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Basic"/>
      <sheetName val="WBS Actuals"/>
      <sheetName val="electr_ work CA "/>
      <sheetName val="Basic Rates"/>
      <sheetName val="WING - A RAFT (23-08-09)"/>
      <sheetName val="1st -vpd"/>
      <sheetName val="Inputs"/>
      <sheetName val="Intro."/>
      <sheetName val="Delhi"/>
      <sheetName val="final_estimate"/>
      <sheetName val="Beam_at_Ground_flr_lvl(Steel)"/>
      <sheetName val="BLOCK-A_(MEA_SHEET)"/>
      <sheetName val="Calendar"/>
      <sheetName val="Rate analysis"/>
      <sheetName val="Rate_analysis"/>
      <sheetName val="final_estimate1"/>
      <sheetName val="Rate_analysis1"/>
      <sheetName val="final_estimate2"/>
      <sheetName val="Rate_analysis2"/>
      <sheetName val="u_rates"/>
      <sheetName val="rcc( sub)"/>
    </sheetNames>
    <sheetDataSet>
      <sheetData sheetId="0">
        <row r="2">
          <cell r="A2" t="str">
            <v>FormTitle</v>
          </cell>
        </row>
      </sheetData>
      <sheetData sheetId="1">
        <row r="2">
          <cell r="A2" t="str">
            <v>FormTitle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2">
          <cell r="A2" t="str">
            <v>FormTitle</v>
          </cell>
        </row>
      </sheetData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 refreshError="1"/>
      <sheetData sheetId="17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Headings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s"/>
      <sheetName val="Overall Summary"/>
      <sheetName val="Basement Summary"/>
      <sheetName val="Basement Budget"/>
      <sheetName val="Podium Summary"/>
      <sheetName val="Podium Budgets"/>
      <sheetName val="Guestroom Summary"/>
      <sheetName val="Guestroom Budget"/>
      <sheetName val="Sitework Summary"/>
      <sheetName val="Sitework Budget"/>
      <sheetName val="GM &amp; TA"/>
      <sheetName val="beam-reinft"/>
      <sheetName val="Break up Sheet"/>
      <sheetName val="Micro"/>
      <sheetName val="Macro"/>
      <sheetName val="Scaff-Rose"/>
      <sheetName val="Rate analysis"/>
      <sheetName val="dBase"/>
      <sheetName val="Indices"/>
      <sheetName val="Data"/>
      <sheetName val="Lead"/>
      <sheetName val="LIST OF MAKES"/>
      <sheetName val="TBAL9697 -group wise  sdpl"/>
      <sheetName val="INPUT SHEET"/>
      <sheetName val="RES-PLANNING"/>
      <sheetName val="Conc"/>
      <sheetName val="Headings"/>
      <sheetName val="E150-4"/>
      <sheetName val="PRECAST lightconc-II"/>
      <sheetName val="PCS"/>
      <sheetName val="Cost summary"/>
      <sheetName val="Estimate"/>
      <sheetName val="Material "/>
      <sheetName val="Labour &amp; Plant"/>
      <sheetName val="Site Dev BOQ"/>
      <sheetName val="Master Sheet"/>
      <sheetName val="Balustrade"/>
      <sheetName val="Voucher"/>
      <sheetName val="Sheet4"/>
      <sheetName val="CFForecast detail"/>
      <sheetName val="Design"/>
      <sheetName val="3. Elemental Summary"/>
      <sheetName val="9. Package split - Cost "/>
      <sheetName val="12a. CFTable"/>
      <sheetName val="Legend"/>
      <sheetName val="10. &amp; 11. Rate Code &amp; BQ"/>
      <sheetName val="Input"/>
      <sheetName val="Break_Up"/>
      <sheetName val="RESULT"/>
      <sheetName val="dlvoid"/>
      <sheetName val="GBW"/>
      <sheetName val="Testing"/>
      <sheetName val="BOQ"/>
      <sheetName val="FACTOR"/>
      <sheetName val="PANEL ANNEXURE"/>
      <sheetName val="Sheet1"/>
      <sheetName val="ESTIMATE for approval"/>
      <sheetName val="Fill this out first..."/>
      <sheetName val="HPL"/>
      <sheetName val="Timesheet"/>
      <sheetName val="Staff Acco."/>
      <sheetName val="Macro1"/>
      <sheetName val="Sheet2"/>
      <sheetName val="Masters"/>
      <sheetName val="Fin"/>
      <sheetName val="Area"/>
      <sheetName val="Intro"/>
      <sheetName val="월선수금"/>
      <sheetName val="final estimate"/>
      <sheetName val="预算"/>
      <sheetName val="X rate"/>
      <sheetName val="Base data Security Procedures"/>
      <sheetName val="Fin. Assumpt. - Sensitivities"/>
      <sheetName val="Template-Design Devt Estimate"/>
      <sheetName val="Project Budget Worksheet"/>
      <sheetName val="Codes"/>
      <sheetName val="horizontal"/>
      <sheetName val="RMZ Summary"/>
      <sheetName val="96수출"/>
      <sheetName val="analysis"/>
      <sheetName val="Sheet3"/>
      <sheetName val="07016, Master List-Major Minor"/>
      <sheetName val="PUMP"/>
      <sheetName val="Misc.Liq"/>
      <sheetName val="Results"/>
      <sheetName val="Invoice"/>
      <sheetName val="Working"/>
      <sheetName val="S 2"/>
      <sheetName val="I-CO"/>
      <sheetName val="loadcal"/>
      <sheetName val="P&amp;L"/>
      <sheetName val="Phase 1"/>
      <sheetName val="Phase 2"/>
      <sheetName val="Pay_Sep06"/>
      <sheetName val="Pay Rec"/>
      <sheetName val="External"/>
      <sheetName val="SUPPLY -Sanitary Fixtures"/>
      <sheetName val="ITEMS FOR CIVIL TENDER"/>
      <sheetName val="Global Assm."/>
      <sheetName val="PointNo.5"/>
      <sheetName val="Summary"/>
      <sheetName val="Assumptions"/>
      <sheetName val="Other Inc"/>
      <sheetName val="F&amp;B"/>
      <sheetName val="Admin"/>
      <sheetName val="Room Rev"/>
      <sheetName val="SMS Format"/>
      <sheetName val="HEAD"/>
      <sheetName val="GF Columns"/>
      <sheetName val="IO LIST"/>
      <sheetName val="Basic Rates"/>
      <sheetName val="ABB"/>
      <sheetName val="NPV"/>
      <sheetName val="Construction"/>
      <sheetName val="GreenSheet"/>
      <sheetName val="Build-up"/>
      <sheetName val="MASTER_RATE ANALYSIS"/>
      <sheetName val="Summary year Plan"/>
      <sheetName val="Factors"/>
      <sheetName val="VALIDATIONS"/>
      <sheetName val="Costing"/>
      <sheetName val="Background"/>
      <sheetName val="Overall_Summary"/>
      <sheetName val="Basement_Summary"/>
      <sheetName val="Basement_Budget"/>
      <sheetName val="Podium_Summary"/>
      <sheetName val="Podium_Budgets"/>
      <sheetName val="Guestroom_Summary"/>
      <sheetName val="Guestroom_Budget"/>
      <sheetName val="Sitework_Summary"/>
      <sheetName val="Sitework_Budget"/>
      <sheetName val="TBAL9697_-group_wise__sdpl"/>
      <sheetName val="Cost_summary"/>
      <sheetName val="GM_&amp;_TA"/>
      <sheetName val="PANEL_ANNEXURE"/>
      <sheetName val="Break_up_Sheet"/>
      <sheetName val="Rate_analysis"/>
      <sheetName val="INPUT_SHEET"/>
      <sheetName val="LIST_OF_MAKES"/>
      <sheetName val="Material_"/>
      <sheetName val="Labour_&amp;_Plant"/>
      <sheetName val="Master_Sheet"/>
      <sheetName val="Site_Dev_BOQ"/>
      <sheetName val="Substation"/>
      <sheetName val="introduction"/>
      <sheetName val="INDIGINEOUS ITEMS "/>
      <sheetName val="os liabilities analysis"/>
      <sheetName val="#REF"/>
      <sheetName val="Maint"/>
      <sheetName val="Kitchen"/>
      <sheetName val="Housek"/>
      <sheetName val="Intaccrual"/>
      <sheetName val="SBU"/>
      <sheetName val="tdint"/>
      <sheetName val="LOM_MOD"/>
      <sheetName val="Extra Item"/>
      <sheetName val="Database"/>
      <sheetName val="SCHEDULE"/>
      <sheetName val="schedule nos"/>
      <sheetName val=" B3"/>
      <sheetName val=" B1"/>
      <sheetName val="Sump_cal"/>
      <sheetName val="AutoOpen Stub Data"/>
      <sheetName val="Guidelines"/>
      <sheetName val="FORM7"/>
      <sheetName val="sept-plan"/>
      <sheetName val="Civil Boq"/>
      <sheetName val="Variables"/>
      <sheetName val="3cd Annexure"/>
      <sheetName val="Detail"/>
      <sheetName val="Reference Information"/>
      <sheetName val="Employee List"/>
      <sheetName val="Sales Office"/>
      <sheetName val="HVAC1"/>
      <sheetName val="SECURITY 1"/>
      <sheetName val="협조전"/>
      <sheetName val="Sheet14"/>
      <sheetName val="Sheet15"/>
      <sheetName val="Assumption Inputs"/>
      <sheetName val="Wordsdata"/>
      <sheetName val="item"/>
      <sheetName val="sqn_ldr_3 Unit_2_"/>
      <sheetName val="Traffic"/>
      <sheetName val="Area St"/>
      <sheetName val="collections plan 0401"/>
      <sheetName val="DB_REL_SIDC_UP"/>
      <sheetName val="Cal"/>
      <sheetName val="labour coeff"/>
      <sheetName val="Estimation"/>
      <sheetName val="adp-budget"/>
      <sheetName val="Fill_this_out_first___"/>
      <sheetName val="p&amp;m"/>
      <sheetName val="PROG_DATA"/>
      <sheetName val="Masonry"/>
      <sheetName val="Risk &amp; Opportunities"/>
      <sheetName val="type ahead combo"/>
      <sheetName val="Msht-Int-Msht-GF"/>
      <sheetName val="ISO RECON"/>
      <sheetName val="Back filling"/>
      <sheetName val="NT items summary"/>
      <sheetName val="Vehicles"/>
      <sheetName val="VCH-SLC"/>
      <sheetName val="Supplier"/>
      <sheetName val="LOCAL RATES"/>
      <sheetName val="Meas.-Hotel Part"/>
      <sheetName val="Constants"/>
      <sheetName val="labour rates"/>
      <sheetName val="Msht 5F"/>
      <sheetName val="Cont"/>
      <sheetName val="DATA BOQ"/>
      <sheetName val="COST"/>
      <sheetName val="Master"/>
      <sheetName val="RCC,Ret. Wall"/>
      <sheetName val="PEDESB"/>
      <sheetName val="FTE Totals_Plan"/>
      <sheetName val="電気設備表"/>
      <sheetName val="Assmpns"/>
      <sheetName val="Erection grider"/>
      <sheetName val="doq"/>
      <sheetName val="keyword"/>
      <sheetName val="PA- Consutant "/>
      <sheetName val="Order Info"/>
      <sheetName val="Status Control Sheet"/>
      <sheetName val="재1"/>
      <sheetName val="BoQ-1"/>
      <sheetName val="BoQ-2"/>
      <sheetName val="INDEX"/>
      <sheetName val="HOLIDAY LIST"/>
      <sheetName val="DASH BOARD"/>
      <sheetName val="Hardware"/>
      <sheetName val="Dimensions"/>
      <sheetName val="crews"/>
      <sheetName val="maing1"/>
      <sheetName val="Approved MTD Proj #'s"/>
      <sheetName val="M"/>
      <sheetName val="N"/>
      <sheetName val="BASIS -DEC 08"/>
      <sheetName val="Block A - BOQ"/>
      <sheetName val="Cover"/>
      <sheetName val="Material"/>
      <sheetName val="zone-8"/>
      <sheetName val="MHNO_LEV"/>
      <sheetName val="electr_ work CA "/>
      <sheetName val="Ext Works"/>
      <sheetName val="F1a-Pile"/>
      <sheetName val="Overall_Summary3"/>
      <sheetName val="Basement_Summary3"/>
      <sheetName val="Basement_Budget3"/>
      <sheetName val="Podium_Summary3"/>
      <sheetName val="Podium_Budgets3"/>
      <sheetName val="Guestroom_Summary3"/>
      <sheetName val="Guestroom_Budget3"/>
      <sheetName val="Sitework_Summary3"/>
      <sheetName val="Sitework_Budget3"/>
      <sheetName val="GM_&amp;_TA3"/>
      <sheetName val="TBAL9697_-group_wise__sdpl3"/>
      <sheetName val="X_rate1"/>
      <sheetName val="Cost_summary3"/>
      <sheetName val="PANEL_ANNEXURE3"/>
      <sheetName val="LIST_OF_MAKES3"/>
      <sheetName val="Break_up_Sheet3"/>
      <sheetName val="Rate_analysis3"/>
      <sheetName val="INPUT_SHEET3"/>
      <sheetName val="Master_Sheet3"/>
      <sheetName val="Material_3"/>
      <sheetName val="Labour_&amp;_Plant3"/>
      <sheetName val="Site_Dev_BOQ3"/>
      <sheetName val="CFForecast_detail1"/>
      <sheetName val="3__Elemental_Summary1"/>
      <sheetName val="9__Package_split_-_Cost_1"/>
      <sheetName val="12a__CFTable1"/>
      <sheetName val="10__&amp;_11__Rate_Code_&amp;_BQ1"/>
      <sheetName val="PRECAST_lightconc-II1"/>
      <sheetName val="Fill_this_out_first___1"/>
      <sheetName val="final_estimate1"/>
      <sheetName val="Base_data_Security_Procedures1"/>
      <sheetName val="Fin__Assumpt__-_Sensitivities1"/>
      <sheetName val="Template-Design_Devt_Estimate1"/>
      <sheetName val="Staff_Acco_1"/>
      <sheetName val="Project_Budget_Worksheet1"/>
      <sheetName val="RMZ_Summary1"/>
      <sheetName val="SUPPLY_-Sanitary_Fixtures1"/>
      <sheetName val="ITEMS_FOR_CIVIL_TENDER1"/>
      <sheetName val="Global_Assm_1"/>
      <sheetName val="PointNo_51"/>
      <sheetName val="ESTIMATE_for_approval1"/>
      <sheetName val="Misc_Liq1"/>
      <sheetName val="GF_Columns1"/>
      <sheetName val="IO_LIST1"/>
      <sheetName val="Phase_11"/>
      <sheetName val="Phase_21"/>
      <sheetName val="Pay_Rec1"/>
      <sheetName val="S_21"/>
      <sheetName val="07016,_Master_List-Major_Minor1"/>
      <sheetName val="Other_Inc1"/>
      <sheetName val="Room_Rev1"/>
      <sheetName val="SMS_Format1"/>
      <sheetName val="Basic_Rates1"/>
      <sheetName val="Summary_year_Plan1"/>
      <sheetName val="MASTER_RATE_ANALYSIS1"/>
      <sheetName val="AutoOpen_Stub_Data1"/>
      <sheetName val="INDIGINEOUS_ITEMS_1"/>
      <sheetName val="Extra_Item1"/>
      <sheetName val="schedule_nos1"/>
      <sheetName val="_B31"/>
      <sheetName val="_B11"/>
      <sheetName val="collections_plan_04011"/>
      <sheetName val="SECURITY_11"/>
      <sheetName val="Reference_Information1"/>
      <sheetName val="Employee_List1"/>
      <sheetName val="Sales_Office1"/>
      <sheetName val="3cd_Annexure1"/>
      <sheetName val="Risk_&amp;_Opportunities1"/>
      <sheetName val="Civil_Boq1"/>
      <sheetName val="type_ahead_combo1"/>
      <sheetName val="Assumption_Inputs1"/>
      <sheetName val="os_liabilities_analysis1"/>
      <sheetName val="Area_St1"/>
      <sheetName val="sqn_ldr_3_Unit_2_1"/>
      <sheetName val="labour_coeff1"/>
      <sheetName val="Msht_5F1"/>
      <sheetName val="Overall_Summary1"/>
      <sheetName val="Basement_Summary1"/>
      <sheetName val="Basement_Budget1"/>
      <sheetName val="Podium_Summary1"/>
      <sheetName val="Podium_Budgets1"/>
      <sheetName val="Guestroom_Summary1"/>
      <sheetName val="Guestroom_Budget1"/>
      <sheetName val="Sitework_Summary1"/>
      <sheetName val="Sitework_Budget1"/>
      <sheetName val="GM_&amp;_TA1"/>
      <sheetName val="Break_up_Sheet1"/>
      <sheetName val="Rate_analysis1"/>
      <sheetName val="LIST_OF_MAKES1"/>
      <sheetName val="Cost_summary1"/>
      <sheetName val="Master_Sheet1"/>
      <sheetName val="TBAL9697_-group_wise__sdpl1"/>
      <sheetName val="INPUT_SHEET1"/>
      <sheetName val="PANEL_ANNEXURE1"/>
      <sheetName val="Site_Dev_BOQ1"/>
      <sheetName val="Staff_Acco_"/>
      <sheetName val="Template-Design_Devt_Estimate"/>
      <sheetName val="Material_1"/>
      <sheetName val="Labour_&amp;_Plant1"/>
      <sheetName val="final_estimate"/>
      <sheetName val="CFForecast_detail"/>
      <sheetName val="3__Elemental_Summary"/>
      <sheetName val="9__Package_split_-_Cost_"/>
      <sheetName val="12a__CFTable"/>
      <sheetName val="10__&amp;_11__Rate_Code_&amp;_BQ"/>
      <sheetName val="PRECAST_lightconc-II"/>
      <sheetName val="Fin__Assumpt__-_Sensitivities"/>
      <sheetName val="SUPPLY_-Sanitary_Fixtures"/>
      <sheetName val="ITEMS_FOR_CIVIL_TENDER"/>
      <sheetName val="Global_Assm_"/>
      <sheetName val="X_rate"/>
      <sheetName val="PointNo_5"/>
      <sheetName val="Misc_Liq"/>
      <sheetName val="RMZ_Summary"/>
      <sheetName val="Project_Budget_Worksheet"/>
      <sheetName val="Base_data_Security_Procedures"/>
      <sheetName val="GF_Columns"/>
      <sheetName val="IO_LIST"/>
      <sheetName val="AutoOpen_Stub_Data"/>
      <sheetName val="Phase_1"/>
      <sheetName val="Phase_2"/>
      <sheetName val="Pay_Rec"/>
      <sheetName val="Other_Inc"/>
      <sheetName val="Room_Rev"/>
      <sheetName val="SMS_Format"/>
      <sheetName val="S_2"/>
      <sheetName val="ESTIMATE_for_approval"/>
      <sheetName val="Summary_year_Plan"/>
      <sheetName val="07016,_Master_List-Major_Minor"/>
      <sheetName val="Basic_Rates"/>
      <sheetName val="MASTER_RATE_ANALYSIS"/>
      <sheetName val="INDIGINEOUS_ITEMS_"/>
      <sheetName val="Extra_Item"/>
      <sheetName val="schedule_nos"/>
      <sheetName val="_B3"/>
      <sheetName val="_B1"/>
      <sheetName val="collections_plan_0401"/>
      <sheetName val="SECURITY_1"/>
      <sheetName val="Reference_Information"/>
      <sheetName val="Employee_List"/>
      <sheetName val="Sales_Office"/>
      <sheetName val="3cd_Annexure"/>
      <sheetName val="Assumption_Inputs"/>
      <sheetName val="Civil_Boq"/>
      <sheetName val="Risk_&amp;_Opportunities"/>
      <sheetName val="type_ahead_combo"/>
      <sheetName val="os_liabilities_analysis"/>
      <sheetName val="Area_St"/>
      <sheetName val="Msht_5F"/>
      <sheetName val="sqn_ldr_3_Unit_2_"/>
      <sheetName val="labour_coeff"/>
      <sheetName val="Overall_Summary2"/>
      <sheetName val="Basement_Summary2"/>
      <sheetName val="Basement_Budget2"/>
      <sheetName val="Podium_Summary2"/>
      <sheetName val="Podium_Budgets2"/>
      <sheetName val="Guestroom_Summary2"/>
      <sheetName val="Guestroom_Budget2"/>
      <sheetName val="Sitework_Summary2"/>
      <sheetName val="Sitework_Budget2"/>
      <sheetName val="GM_&amp;_TA2"/>
      <sheetName val="TBAL9697_-group_wise__sdpl2"/>
      <sheetName val="PANEL_ANNEXURE2"/>
      <sheetName val="Cost_summary2"/>
      <sheetName val="Break_up_Sheet2"/>
      <sheetName val="Rate_analysis2"/>
      <sheetName val="INPUT_SHEET2"/>
      <sheetName val="LIST_OF_MAKES2"/>
      <sheetName val="Material_2"/>
      <sheetName val="Labour_&amp;_Plant2"/>
      <sheetName val="Master_Sheet2"/>
      <sheetName val="Site_Dev_BOQ2"/>
      <sheetName val="#REF!"/>
      <sheetName val="d-safe DELUXE"/>
      <sheetName val="Diawise steel abstract"/>
      <sheetName val="RA"/>
      <sheetName val="ISO_RECON"/>
      <sheetName val="Back_filling"/>
      <sheetName val="NT_items_summary"/>
      <sheetName val="LOCAL_RATES"/>
      <sheetName val="Meas_-Hotel_Part"/>
      <sheetName val="labour_rates"/>
      <sheetName val="DATA_BOQ"/>
      <sheetName val="CIF COST ITEM"/>
      <sheetName val="OpRes"/>
      <sheetName val="Position Class"/>
      <sheetName val="Timeoffice"/>
      <sheetName val="L.Chg"/>
      <sheetName val="Budgetary office area"/>
      <sheetName val="RA-markate"/>
      <sheetName val="Register"/>
      <sheetName val="beam-reinft-IIInd floor"/>
      <sheetName val="Lowside"/>
      <sheetName val="Other_Input"/>
      <sheetName val="Building 1"/>
      <sheetName val="PPA Summary"/>
      <sheetName val="PA-_Consutant_"/>
      <sheetName val="RCC,Ret__Wall"/>
      <sheetName val="Erection_grider"/>
      <sheetName val="FTE_Totals_Plan"/>
      <sheetName val="Order_Info"/>
      <sheetName val="Report"/>
      <sheetName val="Fill_this_out_first___2"/>
      <sheetName val="LOCAL_RATES1"/>
      <sheetName val="PA-_Consutant_1"/>
      <sheetName val="ISO_RECON1"/>
      <sheetName val="Back_filling1"/>
      <sheetName val="NT_items_summary1"/>
      <sheetName val="Meas_-Hotel_Part1"/>
      <sheetName val="labour_rates1"/>
      <sheetName val="RCC,Ret__Wall1"/>
      <sheetName val="Erection_grider1"/>
      <sheetName val="FTE_Totals_Plan1"/>
      <sheetName val="DATA_BOQ1"/>
      <sheetName val="Order_Info1"/>
      <sheetName val="CFForecast_detail2"/>
      <sheetName val="3__Elemental_Summary2"/>
      <sheetName val="9__Package_split_-_Cost_2"/>
      <sheetName val="12a__CFTable2"/>
      <sheetName val="10__&amp;_11__Rate_Code_&amp;_BQ2"/>
      <sheetName val="PRECAST_lightconc-II2"/>
      <sheetName val="Fill_this_out_first___3"/>
      <sheetName val="X_rate2"/>
      <sheetName val="final_estimate2"/>
      <sheetName val="Base_data_Security_Procedures2"/>
      <sheetName val="Fin__Assumpt__-_Sensitivities2"/>
      <sheetName val="Template-Design_Devt_Estimate2"/>
      <sheetName val="Staff_Acco_2"/>
      <sheetName val="Project_Budget_Worksheet2"/>
      <sheetName val="RMZ_Summary2"/>
      <sheetName val="Misc_Liq2"/>
      <sheetName val="SUPPLY_-Sanitary_Fixtures2"/>
      <sheetName val="ITEMS_FOR_CIVIL_TENDER2"/>
      <sheetName val="Global_Assm_2"/>
      <sheetName val="PointNo_52"/>
      <sheetName val="ESTIMATE_for_approval2"/>
      <sheetName val="Phase_12"/>
      <sheetName val="Phase_22"/>
      <sheetName val="Pay_Rec2"/>
      <sheetName val="S_22"/>
      <sheetName val="07016,_Master_List-Major_Minor2"/>
      <sheetName val="Other_Inc2"/>
      <sheetName val="Room_Rev2"/>
      <sheetName val="SMS_Format2"/>
      <sheetName val="MASTER_RATE_ANALYSIS2"/>
      <sheetName val="GF_Columns2"/>
      <sheetName val="IO_LIST2"/>
      <sheetName val="Basic_Rates2"/>
      <sheetName val="Summary_year_Plan2"/>
      <sheetName val="INDIGINEOUS_ITEMS_2"/>
      <sheetName val="Extra_Item2"/>
      <sheetName val="schedule_nos2"/>
      <sheetName val="_B32"/>
      <sheetName val="_B12"/>
      <sheetName val="AutoOpen_Stub_Data2"/>
      <sheetName val="os_liabilities_analysis2"/>
      <sheetName val="3cd_Annexure2"/>
      <sheetName val="Civil_Boq2"/>
      <sheetName val="Assumption_Inputs2"/>
      <sheetName val="labour_coeff2"/>
      <sheetName val="sqn_ldr_3_Unit_2_2"/>
      <sheetName val="Reference_Information2"/>
      <sheetName val="Employee_List2"/>
      <sheetName val="Sales_Office2"/>
      <sheetName val="SECURITY_12"/>
      <sheetName val="Area_St2"/>
      <sheetName val="collections_plan_04012"/>
      <sheetName val="LOCAL_RATES2"/>
      <sheetName val="Msht_5F2"/>
      <sheetName val="Risk_&amp;_Opportunities2"/>
      <sheetName val="PA-_Consutant_2"/>
      <sheetName val="ISO_RECON2"/>
      <sheetName val="BBS"/>
      <sheetName val="Back_filling2"/>
      <sheetName val="NT_items_summary2"/>
      <sheetName val="Meas_-Hotel_Part2"/>
      <sheetName val="type_ahead_combo2"/>
      <sheetName val="labour_rates2"/>
      <sheetName val="RCC,Ret__Wall2"/>
      <sheetName val="Erection_grider2"/>
      <sheetName val="FTE_Totals_Plan2"/>
      <sheetName val="DATA_BOQ2"/>
      <sheetName val="Order_Info2"/>
      <sheetName val="Overall_Summary4"/>
      <sheetName val="Basement_Summary4"/>
      <sheetName val="Basement_Budget4"/>
      <sheetName val="Podium_Summary4"/>
      <sheetName val="Podium_Budgets4"/>
      <sheetName val="Guestroom_Summary4"/>
      <sheetName val="Guestroom_Budget4"/>
      <sheetName val="Sitework_Summary4"/>
      <sheetName val="Sitework_Budget4"/>
      <sheetName val="Master_Sheet4"/>
      <sheetName val="GM_&amp;_TA4"/>
      <sheetName val="Cost_summary4"/>
      <sheetName val="TBAL9697_-group_wise__sdpl4"/>
      <sheetName val="Material_4"/>
      <sheetName val="Labour_&amp;_Plant4"/>
      <sheetName val="LIST_OF_MAKES4"/>
      <sheetName val="INPUT_SHEET4"/>
      <sheetName val="Site_Dev_BOQ4"/>
      <sheetName val="CFForecast_detail3"/>
      <sheetName val="3__Elemental_Summary3"/>
      <sheetName val="9__Package_split_-_Cost_3"/>
      <sheetName val="12a__CFTable3"/>
      <sheetName val="10__&amp;_11__Rate_Code_&amp;_BQ3"/>
      <sheetName val="Break_up_Sheet4"/>
      <sheetName val="PRECAST_lightconc-II3"/>
      <sheetName val="PANEL_ANNEXURE4"/>
      <sheetName val="Rate_analysis4"/>
      <sheetName val="Fill_this_out_first___4"/>
      <sheetName val="X_rate3"/>
      <sheetName val="final_estimate3"/>
      <sheetName val="Base_data_Security_Procedures3"/>
      <sheetName val="Fin__Assumpt__-_Sensitivities3"/>
      <sheetName val="Template-Design_Devt_Estimate3"/>
      <sheetName val="Staff_Acco_3"/>
      <sheetName val="Project_Budget_Worksheet3"/>
      <sheetName val="RMZ_Summary3"/>
      <sheetName val="Misc_Liq3"/>
      <sheetName val="SUPPLY_-Sanitary_Fixtures3"/>
      <sheetName val="ITEMS_FOR_CIVIL_TENDER3"/>
      <sheetName val="Global_Assm_3"/>
      <sheetName val="PointNo_53"/>
      <sheetName val="ESTIMATE_for_approval3"/>
      <sheetName val="Phase_13"/>
      <sheetName val="Phase_23"/>
      <sheetName val="Pay_Rec3"/>
      <sheetName val="S_23"/>
      <sheetName val="07016,_Master_List-Major_Minor3"/>
      <sheetName val="Other_Inc3"/>
      <sheetName val="Room_Rev3"/>
      <sheetName val="SMS_Format3"/>
      <sheetName val="MASTER_RATE_ANALYSIS3"/>
      <sheetName val="GF_Columns3"/>
      <sheetName val="IO_LIST3"/>
      <sheetName val="Basic_Rates3"/>
      <sheetName val="Summary_year_Plan3"/>
      <sheetName val="INDIGINEOUS_ITEMS_3"/>
      <sheetName val="Extra_Item3"/>
      <sheetName val="schedule_nos3"/>
      <sheetName val="_B33"/>
      <sheetName val="_B13"/>
      <sheetName val="AutoOpen_Stub_Data3"/>
      <sheetName val="os_liabilities_analysis3"/>
      <sheetName val="3cd_Annexure3"/>
      <sheetName val="Civil_Boq3"/>
      <sheetName val="Assumption_Inputs3"/>
      <sheetName val="labour_coeff3"/>
      <sheetName val="sqn_ldr_3_Unit_2_3"/>
      <sheetName val="Reference_Information3"/>
      <sheetName val="Employee_List3"/>
      <sheetName val="Sales_Office3"/>
      <sheetName val="SECURITY_13"/>
      <sheetName val="Area_St3"/>
      <sheetName val="collections_plan_04013"/>
      <sheetName val="LOCAL_RATES3"/>
      <sheetName val="Msht_5F3"/>
      <sheetName val="Risk_&amp;_Opportunities3"/>
      <sheetName val="PA-_Consutant_3"/>
      <sheetName val="ISO_RECON3"/>
      <sheetName val="Back_filling3"/>
      <sheetName val="NT_items_summary3"/>
      <sheetName val="Meas_-Hotel_Part3"/>
      <sheetName val="type_ahead_combo3"/>
      <sheetName val="labour_rates3"/>
      <sheetName val="RCC,Ret__Wall3"/>
      <sheetName val="Erection_grider3"/>
      <sheetName val="FTE_Totals_Plan3"/>
      <sheetName val="DATA_BOQ3"/>
      <sheetName val="Order_Info3"/>
      <sheetName val="Driveway Beams"/>
      <sheetName val="65 FINANCE"/>
      <sheetName val="Pacakges split"/>
      <sheetName val="Quotation"/>
      <sheetName val="대비내역"/>
      <sheetName val="appendix A"/>
      <sheetName val="Sqn_Abs"/>
      <sheetName val="Mat_Cost"/>
      <sheetName val="Controls"/>
      <sheetName val="CCB"/>
      <sheetName val="Config"/>
      <sheetName val="Break Dw"/>
      <sheetName val="DSLP"/>
      <sheetName val="Overall_Summary5"/>
      <sheetName val="Basement_Summary5"/>
      <sheetName val="Basement_Budget5"/>
      <sheetName val="Podium_Summary5"/>
      <sheetName val="Podium_Budgets5"/>
      <sheetName val="Guestroom_Summary5"/>
      <sheetName val="Guestroom_Budget5"/>
      <sheetName val="Sitework_Summary5"/>
      <sheetName val="Sitework_Budget5"/>
      <sheetName val="Master_Sheet5"/>
      <sheetName val="GM_&amp;_TA5"/>
      <sheetName val="Cost_summary5"/>
      <sheetName val="TBAL9697_-group_wise__sdpl5"/>
      <sheetName val="Material_5"/>
      <sheetName val="Labour_&amp;_Plant5"/>
      <sheetName val="LIST_OF_MAKES5"/>
      <sheetName val="INPUT_SHEET5"/>
      <sheetName val="Site_Dev_BOQ5"/>
      <sheetName val="CFForecast_detail4"/>
      <sheetName val="3__Elemental_Summary4"/>
      <sheetName val="9__Package_split_-_Cost_4"/>
      <sheetName val="12a__CFTable4"/>
      <sheetName val="10__&amp;_11__Rate_Code_&amp;_BQ4"/>
      <sheetName val="Break_up_Sheet5"/>
      <sheetName val="PRECAST_lightconc-II4"/>
      <sheetName val="PANEL_ANNEXURE5"/>
      <sheetName val="Rate_analysis5"/>
      <sheetName val="Fill_this_out_first___5"/>
      <sheetName val="X_rate4"/>
      <sheetName val="final_estimate4"/>
      <sheetName val="Base_data_Security_Procedures4"/>
      <sheetName val="Fin__Assumpt__-_Sensitivities4"/>
      <sheetName val="Template-Design_Devt_Estimate4"/>
      <sheetName val="Staff_Acco_4"/>
      <sheetName val="Project_Budget_Worksheet4"/>
      <sheetName val="RMZ_Summary4"/>
      <sheetName val="Misc_Liq4"/>
      <sheetName val="SUPPLY_-Sanitary_Fixtures4"/>
      <sheetName val="ITEMS_FOR_CIVIL_TENDER4"/>
      <sheetName val="Global_Assm_4"/>
      <sheetName val="PointNo_54"/>
      <sheetName val="ESTIMATE_for_approval4"/>
      <sheetName val="Phase_14"/>
      <sheetName val="Phase_24"/>
      <sheetName val="Pay_Rec4"/>
      <sheetName val="S_24"/>
      <sheetName val="07016,_Master_List-Major_Minor4"/>
      <sheetName val="Other_Inc4"/>
      <sheetName val="Room_Rev4"/>
      <sheetName val="SMS_Format4"/>
      <sheetName val="MASTER_RATE_ANALYSIS4"/>
      <sheetName val="GF_Columns4"/>
      <sheetName val="IO_LIST4"/>
      <sheetName val="Basic_Rates4"/>
      <sheetName val="Summary_year_Plan4"/>
      <sheetName val="INDIGINEOUS_ITEMS_4"/>
      <sheetName val="Extra_Item4"/>
      <sheetName val="schedule_nos4"/>
      <sheetName val="_B34"/>
      <sheetName val="_B14"/>
      <sheetName val="AutoOpen_Stub_Data4"/>
      <sheetName val="os_liabilities_analysis4"/>
      <sheetName val="3cd_Annexure4"/>
      <sheetName val="Civil_Boq4"/>
      <sheetName val="Assumption_Inputs4"/>
      <sheetName val="labour_coeff4"/>
      <sheetName val="sqn_ldr_3_Unit_2_4"/>
      <sheetName val="Reference_Information4"/>
      <sheetName val="Employee_List4"/>
      <sheetName val="Sales_Office4"/>
      <sheetName val="SECURITY_14"/>
      <sheetName val="Area_St4"/>
      <sheetName val="collections_plan_04014"/>
      <sheetName val="LOCAL_RATES4"/>
      <sheetName val="Msht_5F4"/>
      <sheetName val="Risk_&amp;_Opportunities4"/>
      <sheetName val="PA-_Consutant_4"/>
      <sheetName val="ISO_RECON4"/>
      <sheetName val="Back_filling4"/>
      <sheetName val="NT_items_summary4"/>
      <sheetName val="Meas_-Hotel_Part4"/>
      <sheetName val="type_ahead_combo4"/>
      <sheetName val="labour_rates4"/>
      <sheetName val="RCC,Ret__Wall4"/>
      <sheetName val="Erection_grider4"/>
      <sheetName val="FTE_Totals_Plan4"/>
      <sheetName val="DATA_BOQ4"/>
      <sheetName val="Order_Info4"/>
      <sheetName val="BASIS_-DEC_08"/>
      <sheetName val="Block_A_-_BOQ"/>
      <sheetName val="Approved_MTD_Proj_#'s"/>
      <sheetName val="Status_Control_Sheet"/>
      <sheetName val="HOLIDAY_LIST"/>
      <sheetName val="DASH_BOARD"/>
      <sheetName val="Overall_Summary6"/>
      <sheetName val="Basement_Summary6"/>
      <sheetName val="Basement_Budget6"/>
      <sheetName val="Podium_Summary6"/>
      <sheetName val="Podium_Budgets6"/>
      <sheetName val="Guestroom_Summary6"/>
      <sheetName val="Guestroom_Budget6"/>
      <sheetName val="Sitework_Summary6"/>
      <sheetName val="Sitework_Budget6"/>
      <sheetName val="Master_Sheet6"/>
      <sheetName val="GM_&amp;_TA6"/>
      <sheetName val="Cost_summary6"/>
      <sheetName val="TBAL9697_-group_wise__sdpl6"/>
      <sheetName val="Material_6"/>
      <sheetName val="Labour_&amp;_Plant6"/>
      <sheetName val="LIST_OF_MAKES6"/>
      <sheetName val="INPUT_SHEET6"/>
      <sheetName val="Site_Dev_BOQ6"/>
      <sheetName val="CFForecast_detail5"/>
      <sheetName val="3__Elemental_Summary5"/>
      <sheetName val="9__Package_split_-_Cost_5"/>
      <sheetName val="12a__CFTable5"/>
      <sheetName val="10__&amp;_11__Rate_Code_&amp;_BQ5"/>
      <sheetName val="Break_up_Sheet6"/>
      <sheetName val="PRECAST_lightconc-II5"/>
      <sheetName val="PANEL_ANNEXURE6"/>
      <sheetName val="Rate_analysis6"/>
      <sheetName val="Fill_this_out_first___6"/>
      <sheetName val="X_rate5"/>
      <sheetName val="final_estimate5"/>
      <sheetName val="Base_data_Security_Procedures5"/>
      <sheetName val="Fin__Assumpt__-_Sensitivities5"/>
      <sheetName val="Template-Design_Devt_Estimate5"/>
      <sheetName val="Staff_Acco_5"/>
      <sheetName val="Project_Budget_Worksheet5"/>
      <sheetName val="RMZ_Summary5"/>
      <sheetName val="Misc_Liq5"/>
      <sheetName val="SUPPLY_-Sanitary_Fixtures5"/>
      <sheetName val="ITEMS_FOR_CIVIL_TENDER5"/>
      <sheetName val="Global_Assm_5"/>
      <sheetName val="PointNo_55"/>
      <sheetName val="ESTIMATE_for_approval5"/>
      <sheetName val="Phase_15"/>
      <sheetName val="Phase_25"/>
      <sheetName val="Pay_Rec5"/>
      <sheetName val="S_25"/>
      <sheetName val="07016,_Master_List-Major_Minor5"/>
      <sheetName val="Other_Inc5"/>
      <sheetName val="Room_Rev5"/>
      <sheetName val="SMS_Format5"/>
      <sheetName val="MASTER_RATE_ANALYSIS5"/>
      <sheetName val="GF_Columns5"/>
      <sheetName val="IO_LIST5"/>
      <sheetName val="Basic_Rates5"/>
      <sheetName val="Summary_year_Plan5"/>
      <sheetName val="INDIGINEOUS_ITEMS_5"/>
      <sheetName val="Extra_Item5"/>
      <sheetName val="schedule_nos5"/>
      <sheetName val="_B35"/>
      <sheetName val="_B15"/>
      <sheetName val="AutoOpen_Stub_Data5"/>
      <sheetName val="os_liabilities_analysis5"/>
      <sheetName val="3cd_Annexure5"/>
      <sheetName val="Civil_Boq5"/>
      <sheetName val="Assumption_Inputs5"/>
      <sheetName val="labour_coeff5"/>
      <sheetName val="sqn_ldr_3_Unit_2_5"/>
      <sheetName val="Reference_Information5"/>
      <sheetName val="Employee_List5"/>
      <sheetName val="Sales_Office5"/>
      <sheetName val="SECURITY_15"/>
      <sheetName val="Area_St5"/>
      <sheetName val="collections_plan_04015"/>
      <sheetName val="LOCAL_RATES5"/>
      <sheetName val="Msht_5F5"/>
      <sheetName val="Risk_&amp;_Opportunities5"/>
      <sheetName val="PA-_Consutant_5"/>
      <sheetName val="ISO_RECON5"/>
      <sheetName val="Back_filling5"/>
      <sheetName val="NT_items_summary5"/>
      <sheetName val="Meas_-Hotel_Part5"/>
      <sheetName val="type_ahead_combo5"/>
      <sheetName val="labour_rates5"/>
      <sheetName val="RCC,Ret__Wall5"/>
      <sheetName val="Erection_grider5"/>
      <sheetName val="FTE_Totals_Plan5"/>
      <sheetName val="DATA_BOQ5"/>
      <sheetName val="Order_Info5"/>
      <sheetName val="BASIS_-DEC_081"/>
      <sheetName val="Block_A_-_BOQ1"/>
      <sheetName val="Approved_MTD_Proj_#'s1"/>
      <sheetName val="Status_Control_Sheet1"/>
      <sheetName val="HOLIDAY_LIST1"/>
      <sheetName val="DASH_BOARD1"/>
      <sheetName val="Overall_Summary7"/>
      <sheetName val="Basement_Summary7"/>
      <sheetName val="Basement_Budget7"/>
      <sheetName val="Podium_Summary7"/>
      <sheetName val="Podium_Budgets7"/>
      <sheetName val="Guestroom_Summary7"/>
      <sheetName val="Guestroom_Budget7"/>
      <sheetName val="Sitework_Summary7"/>
      <sheetName val="Sitework_Budget7"/>
      <sheetName val="Master_Sheet7"/>
      <sheetName val="GM_&amp;_TA7"/>
      <sheetName val="Cost_summary7"/>
      <sheetName val="TBAL9697_-group_wise__sdpl7"/>
      <sheetName val="Material_7"/>
      <sheetName val="Labour_&amp;_Plant7"/>
      <sheetName val="LIST_OF_MAKES7"/>
      <sheetName val="INPUT_SHEET7"/>
      <sheetName val="Site_Dev_BOQ7"/>
      <sheetName val="CFForecast_detail6"/>
      <sheetName val="3__Elemental_Summary6"/>
      <sheetName val="9__Package_split_-_Cost_6"/>
      <sheetName val="12a__CFTable6"/>
      <sheetName val="10__&amp;_11__Rate_Code_&amp;_BQ6"/>
      <sheetName val="Break_up_Sheet7"/>
      <sheetName val="PRECAST_lightconc-II6"/>
      <sheetName val="PANEL_ANNEXURE7"/>
      <sheetName val="Rate_analysis7"/>
      <sheetName val="Fill_this_out_first___7"/>
      <sheetName val="X_rate6"/>
      <sheetName val="final_estimate6"/>
      <sheetName val="Base_data_Security_Procedures6"/>
      <sheetName val="Fin__Assumpt__-_Sensitivities6"/>
      <sheetName val="Template-Design_Devt_Estimate6"/>
      <sheetName val="Staff_Acco_6"/>
      <sheetName val="Project_Budget_Worksheet6"/>
      <sheetName val="RMZ_Summary6"/>
      <sheetName val="Misc_Liq6"/>
      <sheetName val="SUPPLY_-Sanitary_Fixtures6"/>
      <sheetName val="ITEMS_FOR_CIVIL_TENDER6"/>
      <sheetName val="Global_Assm_6"/>
      <sheetName val="PointNo_56"/>
      <sheetName val="ESTIMATE_for_approval6"/>
      <sheetName val="Phase_16"/>
      <sheetName val="Phase_26"/>
      <sheetName val="Pay_Rec6"/>
      <sheetName val="S_26"/>
      <sheetName val="07016,_Master_List-Major_Minor6"/>
      <sheetName val="Other_Inc6"/>
      <sheetName val="Room_Rev6"/>
      <sheetName val="SMS_Format6"/>
      <sheetName val="MASTER_RATE_ANALYSIS6"/>
      <sheetName val="GF_Columns6"/>
      <sheetName val="IO_LIST6"/>
      <sheetName val="Basic_Rates6"/>
      <sheetName val="Summary_year_Plan6"/>
      <sheetName val="INDIGINEOUS_ITEMS_6"/>
      <sheetName val="Extra_Item6"/>
      <sheetName val="schedule_nos6"/>
      <sheetName val="_B36"/>
      <sheetName val="_B16"/>
      <sheetName val="AutoOpen_Stub_Data6"/>
      <sheetName val="os_liabilities_analysis6"/>
      <sheetName val="3cd_Annexure6"/>
      <sheetName val="Civil_Boq6"/>
      <sheetName val="Assumption_Inputs6"/>
      <sheetName val="labour_coeff6"/>
      <sheetName val="sqn_ldr_3_Unit_2_6"/>
      <sheetName val="Reference_Information6"/>
      <sheetName val="Employee_List6"/>
      <sheetName val="Sales_Office6"/>
      <sheetName val="SECURITY_16"/>
      <sheetName val="Area_St6"/>
      <sheetName val="collections_plan_04016"/>
      <sheetName val="LOCAL_RATES6"/>
      <sheetName val="Msht_5F6"/>
      <sheetName val="Risk_&amp;_Opportunities6"/>
      <sheetName val="PA-_Consutant_6"/>
      <sheetName val="ISO_RECON6"/>
      <sheetName val="Back_filling6"/>
      <sheetName val="NT_items_summary6"/>
      <sheetName val="Meas_-Hotel_Part6"/>
      <sheetName val="type_ahead_combo6"/>
      <sheetName val="labour_rates6"/>
      <sheetName val="RCC,Ret__Wall6"/>
      <sheetName val="Erection_grider6"/>
      <sheetName val="FTE_Totals_Plan6"/>
      <sheetName val="DATA_BOQ6"/>
      <sheetName val="Order_Info6"/>
      <sheetName val="BASIS_-DEC_082"/>
      <sheetName val="Block_A_-_BOQ2"/>
      <sheetName val="Approved_MTD_Proj_#'s2"/>
      <sheetName val="Status_Control_Sheet2"/>
      <sheetName val="HOLIDAY_LIST2"/>
      <sheetName val="DASH_BOARD2"/>
      <sheetName val="Modular"/>
      <sheetName val="Reference Values"/>
      <sheetName val="LANGUAGE"/>
      <sheetName val="Hot"/>
      <sheetName val="cashflow"/>
      <sheetName val="Break_Up (bc)"/>
      <sheetName val="Break_Up (bc1)"/>
      <sheetName val="Break_Up (bc2)"/>
      <sheetName val="Status"/>
      <sheetName val="A"/>
      <sheetName val="except wiring"/>
      <sheetName val="grid"/>
      <sheetName val="Material Current"/>
      <sheetName val="SITE OVERHEADS"/>
      <sheetName val="환율"/>
      <sheetName val="storm water1"/>
      <sheetName val="MB.Prod"/>
      <sheetName val="Detail In Door Stad"/>
      <sheetName val="BLOCK-E"/>
      <sheetName val="Data base"/>
      <sheetName val="Senorita Project information"/>
      <sheetName val="sheet6"/>
      <sheetName val="WORK TABLE"/>
      <sheetName val="sheeet7"/>
      <sheetName val="BLKs_C"/>
      <sheetName val="Field Values"/>
      <sheetName val="D1_CO"/>
      <sheetName val="ABSTRACT"/>
      <sheetName val="sq ftg detail"/>
      <sheetName val="lookup"/>
      <sheetName val="Step 7"/>
      <sheetName val="WING - A RAFT (23-08-09)"/>
      <sheetName val="4.총괄(통합)"/>
      <sheetName val="System"/>
      <sheetName val="General input"/>
      <sheetName val="G.1-AV SYSTEM"/>
      <sheetName val="electr__work_CA_"/>
      <sheetName val="Basic Resources"/>
      <sheetName val="FORM-16"/>
      <sheetName val="LT internal works"/>
      <sheetName val="office"/>
      <sheetName val="Lab"/>
      <sheetName val="Material&amp;equipment"/>
      <sheetName val=""/>
      <sheetName val="F4.13"/>
      <sheetName val="Formula"/>
      <sheetName val="CABLE DATA"/>
      <sheetName val="A.CIVIL AND INTERIOR WORKS"/>
      <sheetName val="입찰내역 발주처 양식"/>
      <sheetName val="Comparative at bid opening"/>
      <sheetName val="S &amp; A"/>
      <sheetName val="Electrical-Line Items"/>
      <sheetName val="Material Inventory"/>
      <sheetName val="Overall_Summary8"/>
      <sheetName val="Basement_Summary8"/>
      <sheetName val="Basement_Budget8"/>
      <sheetName val="Podium_Summary8"/>
      <sheetName val="Podium_Budgets8"/>
      <sheetName val="Guestroom_Summary8"/>
      <sheetName val="Guestroom_Budget8"/>
      <sheetName val="Sitework_Summary8"/>
      <sheetName val="Sitework_Budget8"/>
      <sheetName val="GM_&amp;_TA8"/>
      <sheetName val="TBAL9697_-group_wise__sdpl8"/>
      <sheetName val="Overall_Summary9"/>
      <sheetName val="Basement_Summary9"/>
      <sheetName val="Basement_Budget9"/>
      <sheetName val="Podium_Summary9"/>
      <sheetName val="Podium_Budgets9"/>
      <sheetName val="Guestroom_Summary9"/>
      <sheetName val="Guestroom_Budget9"/>
      <sheetName val="Sitework_Summary9"/>
      <sheetName val="Sitework_Budget9"/>
      <sheetName val="GM_&amp;_TA9"/>
      <sheetName val="TBAL9697_-group_wise__sdpl9"/>
      <sheetName val="Break_up_Sheet8"/>
      <sheetName val="LIST_OF_MAKES8"/>
      <sheetName val="INPUT_SHEET8"/>
      <sheetName val="Overall_Summary10"/>
      <sheetName val="Basement_Summary10"/>
      <sheetName val="Basement_Budget10"/>
      <sheetName val="Podium_Summary10"/>
      <sheetName val="Podium_Budgets10"/>
      <sheetName val="Guestroom_Summary10"/>
      <sheetName val="Guestroom_Budget10"/>
      <sheetName val="Sitework_Summary10"/>
      <sheetName val="Sitework_Budget10"/>
      <sheetName val="GM_&amp;_TA10"/>
      <sheetName val="TBAL9697_-group_wise__sdpl10"/>
      <sheetName val="Break_up_Sheet9"/>
      <sheetName val="LIST_OF_MAKES9"/>
      <sheetName val="INPUT_SHEET9"/>
      <sheetName val="Overall_Summary11"/>
      <sheetName val="Basement_Summary11"/>
      <sheetName val="Basement_Budget11"/>
      <sheetName val="Podium_Summary11"/>
      <sheetName val="Podium_Budgets11"/>
      <sheetName val="Guestroom_Summary11"/>
      <sheetName val="Guestroom_Budget11"/>
      <sheetName val="Sitework_Summary11"/>
      <sheetName val="Sitework_Budget11"/>
      <sheetName val="GM_&amp;_TA11"/>
      <sheetName val="TBAL9697_-group_wise__sdpl11"/>
      <sheetName val="Break_up_Sheet10"/>
      <sheetName val="LIST_OF_MAKES10"/>
      <sheetName val="INPUT_SHEET10"/>
      <sheetName val="Overall_Summary15"/>
      <sheetName val="Basement_Summary15"/>
      <sheetName val="Basement_Budget15"/>
      <sheetName val="Podium_Summary15"/>
      <sheetName val="Podium_Budgets15"/>
      <sheetName val="Guestroom_Summary15"/>
      <sheetName val="Guestroom_Budget15"/>
      <sheetName val="Sitework_Summary15"/>
      <sheetName val="Sitework_Budget15"/>
      <sheetName val="GM_&amp;_TA15"/>
      <sheetName val="TBAL9697_-group_wise__sdpl15"/>
      <sheetName val="Break_up_Sheet14"/>
      <sheetName val="LIST_OF_MAKES14"/>
      <sheetName val="INPUT_SHEET14"/>
      <sheetName val="Overall_Summary12"/>
      <sheetName val="Basement_Summary12"/>
      <sheetName val="Basement_Budget12"/>
      <sheetName val="Podium_Summary12"/>
      <sheetName val="Podium_Budgets12"/>
      <sheetName val="Guestroom_Summary12"/>
      <sheetName val="Guestroom_Budget12"/>
      <sheetName val="Sitework_Summary12"/>
      <sheetName val="Sitework_Budget12"/>
      <sheetName val="GM_&amp;_TA12"/>
      <sheetName val="TBAL9697_-group_wise__sdpl12"/>
      <sheetName val="Break_up_Sheet11"/>
      <sheetName val="LIST_OF_MAKES11"/>
      <sheetName val="INPUT_SHEET11"/>
      <sheetName val="Overall_Summary13"/>
      <sheetName val="Basement_Summary13"/>
      <sheetName val="Basement_Budget13"/>
      <sheetName val="Podium_Summary13"/>
      <sheetName val="Podium_Budgets13"/>
      <sheetName val="Guestroom_Summary13"/>
      <sheetName val="Guestroom_Budget13"/>
      <sheetName val="Sitework_Summary13"/>
      <sheetName val="Sitework_Budget13"/>
      <sheetName val="GM_&amp;_TA13"/>
      <sheetName val="TBAL9697_-group_wise__sdpl13"/>
      <sheetName val="Break_up_Sheet12"/>
      <sheetName val="LIST_OF_MAKES12"/>
      <sheetName val="INPUT_SHEET12"/>
      <sheetName val="Overall_Summary14"/>
      <sheetName val="Basement_Summary14"/>
      <sheetName val="Basement_Budget14"/>
      <sheetName val="Podium_Summary14"/>
      <sheetName val="Podium_Budgets14"/>
      <sheetName val="Guestroom_Summary14"/>
      <sheetName val="Guestroom_Budget14"/>
      <sheetName val="Sitework_Summary14"/>
      <sheetName val="Sitework_Budget14"/>
      <sheetName val="GM_&amp;_TA14"/>
      <sheetName val="TBAL9697_-group_wise__sdpl14"/>
      <sheetName val="Break_up_Sheet13"/>
      <sheetName val="LIST_OF_MAKES13"/>
      <sheetName val="INPUT_SHEET13"/>
      <sheetName val="Overall_Summary16"/>
      <sheetName val="Basement_Summary16"/>
      <sheetName val="Basement_Budget16"/>
      <sheetName val="Podium_Summary16"/>
      <sheetName val="Podium_Budgets16"/>
      <sheetName val="Guestroom_Summary16"/>
      <sheetName val="Guestroom_Budget16"/>
      <sheetName val="Sitework_Summary16"/>
      <sheetName val="Sitework_Budget16"/>
      <sheetName val="GM_&amp;_TA16"/>
      <sheetName val="TBAL9697_-group_wise__sdpl16"/>
      <sheetName val="Break_up_Sheet15"/>
      <sheetName val="LIST_OF_MAKES15"/>
      <sheetName val="INPUT_SHEET15"/>
      <sheetName val="Overall_Summary17"/>
      <sheetName val="Basement_Summary17"/>
      <sheetName val="Basement_Budget17"/>
      <sheetName val="Podium_Summary17"/>
      <sheetName val="Podium_Budgets17"/>
      <sheetName val="Guestroom_Summary17"/>
      <sheetName val="Guestroom_Budget17"/>
      <sheetName val="Sitework_Summary17"/>
      <sheetName val="Sitework_Budget17"/>
      <sheetName val="GM_&amp;_TA17"/>
      <sheetName val="TBAL9697_-group_wise__sdpl17"/>
      <sheetName val="Break_up_Sheet16"/>
      <sheetName val="LIST_OF_MAKES16"/>
      <sheetName val="INPUT_SHEET16"/>
      <sheetName val="Overall_Summary18"/>
      <sheetName val="Basement_Summary18"/>
      <sheetName val="Basement_Budget18"/>
      <sheetName val="Podium_Summary18"/>
      <sheetName val="Podium_Budgets18"/>
      <sheetName val="Guestroom_Summary18"/>
      <sheetName val="Guestroom_Budget18"/>
      <sheetName val="Sitework_Summary18"/>
      <sheetName val="Sitework_Budget18"/>
      <sheetName val="GM_&amp;_TA18"/>
      <sheetName val="TBAL9697_-group_wise__sdpl18"/>
      <sheetName val="Break_up_Sheet17"/>
      <sheetName val="LIST_OF_MAKES17"/>
      <sheetName val="INPUT_SHEET17"/>
      <sheetName val="Overall_Summary20"/>
      <sheetName val="Basement_Summary20"/>
      <sheetName val="Basement_Budget20"/>
      <sheetName val="Podium_Summary20"/>
      <sheetName val="Podium_Budgets20"/>
      <sheetName val="Guestroom_Summary20"/>
      <sheetName val="Guestroom_Budget20"/>
      <sheetName val="Sitework_Summary20"/>
      <sheetName val="Sitework_Budget20"/>
      <sheetName val="GM_&amp;_TA20"/>
      <sheetName val="TBAL9697_-group_wise__sdpl20"/>
      <sheetName val="Break_up_Sheet19"/>
      <sheetName val="LIST_OF_MAKES19"/>
      <sheetName val="INPUT_SHEET19"/>
      <sheetName val="Overall_Summary19"/>
      <sheetName val="Basement_Summary19"/>
      <sheetName val="Basement_Budget19"/>
      <sheetName val="Podium_Summary19"/>
      <sheetName val="Podium_Budgets19"/>
      <sheetName val="Guestroom_Summary19"/>
      <sheetName val="Guestroom_Budget19"/>
      <sheetName val="Sitework_Summary19"/>
      <sheetName val="Sitework_Budget19"/>
      <sheetName val="GM_&amp;_TA19"/>
      <sheetName val="TBAL9697_-group_wise__sdpl19"/>
      <sheetName val="Break_up_Sheet18"/>
      <sheetName val="LIST_OF_MAKES18"/>
      <sheetName val="INPUT_SHEET18"/>
      <sheetName val="Overall_Summary21"/>
      <sheetName val="Basement_Summary21"/>
      <sheetName val="Basement_Budget21"/>
      <sheetName val="Podium_Summary21"/>
      <sheetName val="Podium_Budgets21"/>
      <sheetName val="Guestroom_Summary21"/>
      <sheetName val="Guestroom_Budget21"/>
      <sheetName val="Sitework_Summary21"/>
      <sheetName val="Sitework_Budget21"/>
      <sheetName val="GM_&amp;_TA21"/>
      <sheetName val="TBAL9697_-group_wise__sdpl21"/>
      <sheetName val="Break_up_Sheet20"/>
      <sheetName val="LIST_OF_MAKES20"/>
      <sheetName val="INPUT_SHEET20"/>
      <sheetName val="Overall_Summary22"/>
      <sheetName val="Basement_Summary22"/>
      <sheetName val="Basement_Budget22"/>
      <sheetName val="Podium_Summary22"/>
      <sheetName val="Podium_Budgets22"/>
      <sheetName val="Guestroom_Summary22"/>
      <sheetName val="Guestroom_Budget22"/>
      <sheetName val="Sitework_Summary22"/>
      <sheetName val="Sitework_Budget22"/>
      <sheetName val="GM_&amp;_TA22"/>
      <sheetName val="TBAL9697_-group_wise__sdpl22"/>
      <sheetName val="Break_up_Sheet21"/>
      <sheetName val="LIST_OF_MAKES21"/>
      <sheetName val="INPUT_SHEET21"/>
      <sheetName val="Overall_Summary23"/>
      <sheetName val="Basement_Summary23"/>
      <sheetName val="Basement_Budget23"/>
      <sheetName val="Podium_Summary23"/>
      <sheetName val="Podium_Budgets23"/>
      <sheetName val="Guestroom_Summary23"/>
      <sheetName val="Guestroom_Budget23"/>
      <sheetName val="Sitework_Summary23"/>
      <sheetName val="Sitework_Budget23"/>
      <sheetName val="GM_&amp;_TA23"/>
      <sheetName val="TBAL9697_-group_wise__sdpl23"/>
      <sheetName val="Break_up_Sheet22"/>
      <sheetName val="LIST_OF_MAKES22"/>
      <sheetName val="INPUT_SHEET22"/>
      <sheetName val="-"/>
      <sheetName val="사진"/>
      <sheetName val="PANEL_ANNEXURE8"/>
      <sheetName val="Cost_summary8"/>
      <sheetName val="Master_Sheet8"/>
      <sheetName val="Rate_analysis8"/>
      <sheetName val="Material_8"/>
      <sheetName val="Labour_&amp;_Plant8"/>
      <sheetName val="Site_Dev_BOQ8"/>
      <sheetName val="Fill_this_out_first___8"/>
      <sheetName val="X_rate7"/>
      <sheetName val="CFForecast_detail7"/>
      <sheetName val="3__Elemental_Summary7"/>
      <sheetName val="9__Package_split_-_Cost_7"/>
      <sheetName val="12a__CFTable7"/>
      <sheetName val="10__&amp;_11__Rate_Code_&amp;_BQ7"/>
      <sheetName val="PRECAST_lightconc-II7"/>
      <sheetName val="final_estimate7"/>
      <sheetName val="Template-Design_Devt_Estimate7"/>
      <sheetName val="RMZ_Summary7"/>
      <sheetName val="Staff_Acco_7"/>
      <sheetName val="Fin__Assumpt__-_Sensitivities7"/>
      <sheetName val="Misc_Liq7"/>
      <sheetName val="S_27"/>
      <sheetName val="Base_data_Security_Procedures7"/>
      <sheetName val="Project_Budget_Worksheet7"/>
      <sheetName val="GF_Columns7"/>
      <sheetName val="IO_LIST7"/>
      <sheetName val="SUPPLY_-Sanitary_Fixtures7"/>
      <sheetName val="ITEMS_FOR_CIVIL_TENDER7"/>
      <sheetName val="Other_Inc7"/>
      <sheetName val="Room_Rev7"/>
      <sheetName val="SMS_Format7"/>
      <sheetName val="Global_Assm_7"/>
      <sheetName val="PointNo_57"/>
      <sheetName val="Summary_year_Plan7"/>
      <sheetName val="ESTIMATE_for_approval7"/>
      <sheetName val="Phase_17"/>
      <sheetName val="Phase_27"/>
      <sheetName val="Pay_Rec7"/>
      <sheetName val="07016,_Master_List-Major_Minor7"/>
      <sheetName val="MASTER_RATE_ANALYSIS7"/>
      <sheetName val="Basic_Rates7"/>
      <sheetName val="INDIGINEOUS_ITEMS_7"/>
      <sheetName val="_B37"/>
      <sheetName val="_B17"/>
      <sheetName val="Extra_Item7"/>
      <sheetName val="schedule_nos7"/>
      <sheetName val="os_liabilities_analysis7"/>
      <sheetName val="AutoOpen_Stub_Data7"/>
      <sheetName val="3cd_Annexure7"/>
      <sheetName val="Reference_Information7"/>
      <sheetName val="Employee_List7"/>
      <sheetName val="Sales_Office7"/>
      <sheetName val="SECURITY_17"/>
      <sheetName val="labour_coeff7"/>
      <sheetName val="Civil_Boq7"/>
      <sheetName val="Assumption_Inputs7"/>
      <sheetName val="sqn_ldr_3_Unit_2_7"/>
      <sheetName val="Area_St7"/>
      <sheetName val="collections_plan_04017"/>
      <sheetName val="Risk_&amp;_Opportunities7"/>
      <sheetName val="type_ahead_combo7"/>
      <sheetName val="LOCAL_RATES7"/>
      <sheetName val="Msht_5F7"/>
      <sheetName val="ISO_RECON7"/>
      <sheetName val="Back_filling7"/>
      <sheetName val="NT_items_summary7"/>
      <sheetName val="DATA_BOQ7"/>
      <sheetName val="Meas_-Hotel_Part7"/>
      <sheetName val="labour_rates7"/>
      <sheetName val="RCC,Ret__Wall7"/>
      <sheetName val="FTE_Totals_Plan7"/>
      <sheetName val="Erection_grider7"/>
      <sheetName val="PA-_Consutant_7"/>
      <sheetName val="Order_Info7"/>
      <sheetName val="Status_Control_Sheet3"/>
      <sheetName val="HOLIDAY_LIST3"/>
      <sheetName val="DASH_BOARD3"/>
      <sheetName val="Approved_MTD_Proj_#'s3"/>
      <sheetName val="BASIS_-DEC_083"/>
      <sheetName val="Block_A_-_BOQ3"/>
      <sheetName val="electr__work_CA_1"/>
      <sheetName val="beam-reinft-IIInd_floor"/>
      <sheetName val="L_Chg"/>
      <sheetName val="Building_1"/>
      <sheetName val="PPA_Summary"/>
      <sheetName val="OS"/>
      <sheetName val="一発シート"/>
      <sheetName val="Boiler&amp;TG"/>
      <sheetName val="reference"/>
      <sheetName val="PLANNING"/>
      <sheetName val="Labour"/>
      <sheetName val="Overall_Summary_x0003_"/>
      <sheetName val="Overall_Summary°"/>
      <sheetName val="Sch-3"/>
      <sheetName val="Tables"/>
      <sheetName val="INTERIOR"/>
      <sheetName val="KALK"/>
      <sheetName val="Rate_analysis13"/>
      <sheetName val="ESTIMATE_for_approval12"/>
      <sheetName val="PRECAST_lightconc-II12"/>
      <sheetName val="Cost_summary13"/>
      <sheetName val="Material_13"/>
      <sheetName val="Labour_&amp;_Plant13"/>
      <sheetName val="Site_Dev_BOQ13"/>
      <sheetName val="Master_Sheet13"/>
      <sheetName val="CFForecast_detail12"/>
      <sheetName val="3__Elemental_Summary12"/>
      <sheetName val="9__Package_split_-_Cost_12"/>
      <sheetName val="12a__CFTable12"/>
      <sheetName val="10__&amp;_11__Rate_Code_&amp;_BQ12"/>
      <sheetName val="PANEL_ANNEXURE13"/>
      <sheetName val="final_estimate12"/>
      <sheetName val="Fill_this_out_first___13"/>
      <sheetName val="X_rate12"/>
      <sheetName val="Base_data_Security_Procedures12"/>
      <sheetName val="Fin__Assumpt__-_Sensitivities12"/>
      <sheetName val="Template-Design_Devt_Estimate12"/>
      <sheetName val="Staff_Acco_12"/>
      <sheetName val="Project_Budget_Worksheet12"/>
      <sheetName val="RMZ_Summary12"/>
      <sheetName val="07016,_Master_List-Major_Mino12"/>
      <sheetName val="Misc_Liq12"/>
      <sheetName val="S_212"/>
      <sheetName val="Phase_112"/>
      <sheetName val="Phase_212"/>
      <sheetName val="Pay_Rec12"/>
      <sheetName val="SUPPLY_-Sanitary_Fixtures12"/>
      <sheetName val="ITEMS_FOR_CIVIL_TENDER12"/>
      <sheetName val="Global_Assm_12"/>
      <sheetName val="PointNo_512"/>
      <sheetName val="Other_Inc12"/>
      <sheetName val="Room_Rev12"/>
      <sheetName val="SMS_Format12"/>
      <sheetName val="GF_Columns12"/>
      <sheetName val="IO_LIST12"/>
      <sheetName val="Basic_Rates12"/>
      <sheetName val="MASTER_RATE_ANALYSIS12"/>
      <sheetName val="Summary_year_Plan12"/>
      <sheetName val="INDIGINEOUS_ITEMS_12"/>
      <sheetName val="os_liabilities_analysis12"/>
      <sheetName val="Extra_Item12"/>
      <sheetName val="schedule_nos12"/>
      <sheetName val="_B312"/>
      <sheetName val="_B112"/>
      <sheetName val="AutoOpen_Stub_Data12"/>
      <sheetName val="Civil_Boq12"/>
      <sheetName val="3cd_Annexure12"/>
      <sheetName val="Reference_Information12"/>
      <sheetName val="Employee_List12"/>
      <sheetName val="Sales_Office12"/>
      <sheetName val="SECURITY_112"/>
      <sheetName val="Assumption_Inputs12"/>
      <sheetName val="sqn_ldr_3_Unit_2_12"/>
      <sheetName val="Area_St12"/>
      <sheetName val="collections_plan_040112"/>
      <sheetName val="labour_coeff12"/>
      <sheetName val="Risk_&amp;_Opportunities12"/>
      <sheetName val="type_ahead_combo12"/>
      <sheetName val="ISO_RECON12"/>
      <sheetName val="Back_filling12"/>
      <sheetName val="NT_items_summary12"/>
      <sheetName val="LOCAL_RATES12"/>
      <sheetName val="Meas_-Hotel_Part12"/>
      <sheetName val="labour_rates12"/>
      <sheetName val="Msht_5F12"/>
      <sheetName val="DATA_BOQ12"/>
      <sheetName val="RCC,Ret__Wall12"/>
      <sheetName val="FTE_Totals_Plan12"/>
      <sheetName val="Erection_grider12"/>
      <sheetName val="PA-_Consutant_12"/>
      <sheetName val="d-safe_DELUXE5"/>
      <sheetName val="Diawise_steel_abstract5"/>
      <sheetName val="Order_Info12"/>
      <sheetName val="Status_Control_Sheet8"/>
      <sheetName val="HOLIDAY_LIST8"/>
      <sheetName val="DASH_BOARD8"/>
      <sheetName val="Approved_MTD_Proj_#'s8"/>
      <sheetName val="BASIS_-DEC_088"/>
      <sheetName val="Block_A_-_BOQ8"/>
      <sheetName val="electr__work_CA_6"/>
      <sheetName val="Ext_Works5"/>
      <sheetName val="Position_Class5"/>
      <sheetName val="L_Chg5"/>
      <sheetName val="Budgetary_office_area5"/>
      <sheetName val="beam-reinft-IIInd_floor5"/>
      <sheetName val="CIF_COST_ITEM5"/>
      <sheetName val="Building_15"/>
      <sheetName val="PPA_Summary5"/>
      <sheetName val="Rate_analysis11"/>
      <sheetName val="PRECAST_lightconc-II10"/>
      <sheetName val="Cost_summary11"/>
      <sheetName val="Material_11"/>
      <sheetName val="Labour_&amp;_Plant11"/>
      <sheetName val="Site_Dev_BOQ11"/>
      <sheetName val="Master_Sheet11"/>
      <sheetName val="CFForecast_detail10"/>
      <sheetName val="3__Elemental_Summary10"/>
      <sheetName val="9__Package_split_-_Cost_10"/>
      <sheetName val="12a__CFTable10"/>
      <sheetName val="10__&amp;_11__Rate_Code_&amp;_BQ10"/>
      <sheetName val="ESTIMATE_for_approval10"/>
      <sheetName val="Fill_this_out_first___11"/>
      <sheetName val="Staff_Acco_10"/>
      <sheetName val="PANEL_ANNEXURE11"/>
      <sheetName val="final_estimate10"/>
      <sheetName val="X_rate10"/>
      <sheetName val="Base_data_Security_Procedures10"/>
      <sheetName val="Fin__Assumpt__-_Sensitivities10"/>
      <sheetName val="Template-Design_Devt_Estimate10"/>
      <sheetName val="Project_Budget_Worksheet10"/>
      <sheetName val="RMZ_Summary10"/>
      <sheetName val="07016,_Master_List-Major_Mino10"/>
      <sheetName val="Misc_Liq10"/>
      <sheetName val="S_210"/>
      <sheetName val="Phase_110"/>
      <sheetName val="Phase_210"/>
      <sheetName val="Pay_Rec10"/>
      <sheetName val="SUPPLY_-Sanitary_Fixtures10"/>
      <sheetName val="ITEMS_FOR_CIVIL_TENDER10"/>
      <sheetName val="Global_Assm_10"/>
      <sheetName val="PointNo_510"/>
      <sheetName val="Other_Inc10"/>
      <sheetName val="Room_Rev10"/>
      <sheetName val="SMS_Format10"/>
      <sheetName val="GF_Columns10"/>
      <sheetName val="IO_LIST10"/>
      <sheetName val="Basic_Rates10"/>
      <sheetName val="MASTER_RATE_ANALYSIS10"/>
      <sheetName val="Summary_year_Plan10"/>
      <sheetName val="INDIGINEOUS_ITEMS_10"/>
      <sheetName val="os_liabilities_analysis10"/>
      <sheetName val="Extra_Item10"/>
      <sheetName val="schedule_nos10"/>
      <sheetName val="_B310"/>
      <sheetName val="_B110"/>
      <sheetName val="AutoOpen_Stub_Data10"/>
      <sheetName val="Civil_Boq10"/>
      <sheetName val="3cd_Annexure10"/>
      <sheetName val="Reference_Information10"/>
      <sheetName val="Employee_List10"/>
      <sheetName val="Sales_Office10"/>
      <sheetName val="SECURITY_110"/>
      <sheetName val="Assumption_Inputs10"/>
      <sheetName val="sqn_ldr_3_Unit_2_10"/>
      <sheetName val="Area_St10"/>
      <sheetName val="collections_plan_040110"/>
      <sheetName val="labour_coeff10"/>
      <sheetName val="Risk_&amp;_Opportunities10"/>
      <sheetName val="type_ahead_combo10"/>
      <sheetName val="ISO_RECON10"/>
      <sheetName val="Back_filling10"/>
      <sheetName val="NT_items_summary10"/>
      <sheetName val="LOCAL_RATES10"/>
      <sheetName val="Meas_-Hotel_Part10"/>
      <sheetName val="labour_rates10"/>
      <sheetName val="Msht_5F10"/>
      <sheetName val="DATA_BOQ10"/>
      <sheetName val="RCC,Ret__Wall10"/>
      <sheetName val="FTE_Totals_Plan10"/>
      <sheetName val="Erection_grider10"/>
      <sheetName val="PA-_Consutant_10"/>
      <sheetName val="Order_Info10"/>
      <sheetName val="Status_Control_Sheet6"/>
      <sheetName val="HOLIDAY_LIST6"/>
      <sheetName val="DASH_BOARD6"/>
      <sheetName val="Approved_MTD_Proj_#'s6"/>
      <sheetName val="BASIS_-DEC_086"/>
      <sheetName val="Block_A_-_BOQ6"/>
      <sheetName val="electr__work_CA_4"/>
      <sheetName val="Ext_Works3"/>
      <sheetName val="d-safe_DELUXE3"/>
      <sheetName val="Diawise_steel_abstract3"/>
      <sheetName val="Position_Class3"/>
      <sheetName val="L_Chg3"/>
      <sheetName val="Budgetary_office_area3"/>
      <sheetName val="beam-reinft-IIInd_floor3"/>
      <sheetName val="CIF_COST_ITEM3"/>
      <sheetName val="Building_13"/>
      <sheetName val="PPA_Summary3"/>
      <sheetName val="Driveway_Beams3"/>
      <sheetName val="65_FINANCE3"/>
      <sheetName val="Pacakges_split3"/>
      <sheetName val="appendix_A3"/>
      <sheetName val="Break_Dw3"/>
      <sheetName val="Reference_Values3"/>
      <sheetName val="Rate_analysis10"/>
      <sheetName val="PRECAST_lightconc-II9"/>
      <sheetName val="Cost_summary10"/>
      <sheetName val="Material_10"/>
      <sheetName val="Labour_&amp;_Plant10"/>
      <sheetName val="Site_Dev_BOQ10"/>
      <sheetName val="Master_Sheet10"/>
      <sheetName val="CFForecast_detail9"/>
      <sheetName val="3__Elemental_Summary9"/>
      <sheetName val="9__Package_split_-_Cost_9"/>
      <sheetName val="12a__CFTable9"/>
      <sheetName val="10__&amp;_11__Rate_Code_&amp;_BQ9"/>
      <sheetName val="ESTIMATE_for_approval9"/>
      <sheetName val="Fill_this_out_first___10"/>
      <sheetName val="Staff_Acco_9"/>
      <sheetName val="PANEL_ANNEXURE10"/>
      <sheetName val="final_estimate9"/>
      <sheetName val="X_rate9"/>
      <sheetName val="Base_data_Security_Procedures9"/>
      <sheetName val="Fin__Assumpt__-_Sensitivities9"/>
      <sheetName val="Template-Design_Devt_Estimate9"/>
      <sheetName val="Project_Budget_Worksheet9"/>
      <sheetName val="RMZ_Summary9"/>
      <sheetName val="07016,_Master_List-Major_Minor9"/>
      <sheetName val="Misc_Liq9"/>
      <sheetName val="S_29"/>
      <sheetName val="Phase_19"/>
      <sheetName val="Phase_29"/>
      <sheetName val="Pay_Rec9"/>
      <sheetName val="SUPPLY_-Sanitary_Fixtures9"/>
      <sheetName val="ITEMS_FOR_CIVIL_TENDER9"/>
      <sheetName val="Global_Assm_9"/>
      <sheetName val="PointNo_59"/>
      <sheetName val="Other_Inc9"/>
      <sheetName val="Room_Rev9"/>
      <sheetName val="SMS_Format9"/>
      <sheetName val="GF_Columns9"/>
      <sheetName val="IO_LIST9"/>
      <sheetName val="Basic_Rates9"/>
      <sheetName val="MASTER_RATE_ANALYSIS9"/>
      <sheetName val="Summary_year_Plan9"/>
      <sheetName val="INDIGINEOUS_ITEMS_9"/>
      <sheetName val="os_liabilities_analysis9"/>
      <sheetName val="Extra_Item9"/>
      <sheetName val="schedule_nos9"/>
      <sheetName val="_B39"/>
      <sheetName val="_B19"/>
      <sheetName val="AutoOpen_Stub_Data9"/>
      <sheetName val="Civil_Boq9"/>
      <sheetName val="3cd_Annexure9"/>
      <sheetName val="Reference_Information9"/>
      <sheetName val="Employee_List9"/>
      <sheetName val="Sales_Office9"/>
      <sheetName val="SECURITY_19"/>
      <sheetName val="Assumption_Inputs9"/>
      <sheetName val="sqn_ldr_3_Unit_2_9"/>
      <sheetName val="Area_St9"/>
      <sheetName val="collections_plan_04019"/>
      <sheetName val="labour_coeff9"/>
      <sheetName val="Risk_&amp;_Opportunities9"/>
      <sheetName val="type_ahead_combo9"/>
      <sheetName val="ISO_RECON9"/>
      <sheetName val="Back_filling9"/>
      <sheetName val="NT_items_summary9"/>
      <sheetName val="LOCAL_RATES9"/>
      <sheetName val="Meas_-Hotel_Part9"/>
      <sheetName val="labour_rates9"/>
      <sheetName val="Msht_5F9"/>
      <sheetName val="DATA_BOQ9"/>
      <sheetName val="RCC,Ret__Wall9"/>
      <sheetName val="FTE_Totals_Plan9"/>
      <sheetName val="Erection_grider9"/>
      <sheetName val="PA-_Consutant_9"/>
      <sheetName val="Order_Info9"/>
      <sheetName val="Status_Control_Sheet5"/>
      <sheetName val="HOLIDAY_LIST5"/>
      <sheetName val="DASH_BOARD5"/>
      <sheetName val="Approved_MTD_Proj_#'s5"/>
      <sheetName val="BASIS_-DEC_085"/>
      <sheetName val="Block_A_-_BOQ5"/>
      <sheetName val="electr__work_CA_3"/>
      <sheetName val="Ext_Works2"/>
      <sheetName val="d-safe_DELUXE2"/>
      <sheetName val="Diawise_steel_abstract2"/>
      <sheetName val="Position_Class2"/>
      <sheetName val="L_Chg2"/>
      <sheetName val="Budgetary_office_area2"/>
      <sheetName val="beam-reinft-IIInd_floor2"/>
      <sheetName val="CIF_COST_ITEM2"/>
      <sheetName val="Building_12"/>
      <sheetName val="PPA_Summary2"/>
      <sheetName val="Ext_Works"/>
      <sheetName val="d-safe_DELUXE"/>
      <sheetName val="Diawise_steel_abstract"/>
      <sheetName val="Position_Class"/>
      <sheetName val="Budgetary_office_area"/>
      <sheetName val="CIF_COST_ITEM"/>
      <sheetName val="Driveway_Beams"/>
      <sheetName val="65_FINANCE"/>
      <sheetName val="Pacakges_split"/>
      <sheetName val="appendix_A"/>
      <sheetName val="Break_Dw"/>
      <sheetName val="Reference_Values"/>
      <sheetName val="Break_Up_(bc)"/>
      <sheetName val="Break_Up_(bc1)"/>
      <sheetName val="Break_Up_(bc2)"/>
      <sheetName val="except_wiring"/>
      <sheetName val="Material_Current"/>
      <sheetName val="SITE_OVERHEADS"/>
      <sheetName val="storm_water1"/>
      <sheetName val="MB_Prod"/>
      <sheetName val="Detail_In_Door_Stad"/>
      <sheetName val="Data_base"/>
      <sheetName val="Senorita_Project_information"/>
      <sheetName val="WORK_TABLE"/>
      <sheetName val="Field_Values"/>
      <sheetName val="G_1-AV_SYSTEM"/>
      <sheetName val="sq_ftg_detail"/>
      <sheetName val="Step_7"/>
      <sheetName val="WING_-_A_RAFT_(23-08-09)"/>
      <sheetName val="4_총괄(통합)"/>
      <sheetName val="General_input"/>
      <sheetName val="Basic_Resources"/>
      <sheetName val="LT_internal_works"/>
      <sheetName val="F4_13"/>
      <sheetName val="CABLE_DATA"/>
      <sheetName val="A_CIVIL_AND_INTERIOR_WORKS"/>
      <sheetName val="입찰내역_발주처_양식"/>
      <sheetName val="Comparative_at_bid_opening"/>
      <sheetName val="S_&amp;_A"/>
      <sheetName val="Electrical-Line_Items"/>
      <sheetName val="Material_Inventory"/>
      <sheetName val="Rate_analysis9"/>
      <sheetName val="PRECAST_lightconc-II8"/>
      <sheetName val="Cost_summary9"/>
      <sheetName val="Material_9"/>
      <sheetName val="Labour_&amp;_Plant9"/>
      <sheetName val="Site_Dev_BOQ9"/>
      <sheetName val="Master_Sheet9"/>
      <sheetName val="CFForecast_detail8"/>
      <sheetName val="3__Elemental_Summary8"/>
      <sheetName val="9__Package_split_-_Cost_8"/>
      <sheetName val="12a__CFTable8"/>
      <sheetName val="10__&amp;_11__Rate_Code_&amp;_BQ8"/>
      <sheetName val="ESTIMATE_for_approval8"/>
      <sheetName val="Fill_this_out_first___9"/>
      <sheetName val="Staff_Acco_8"/>
      <sheetName val="PANEL_ANNEXURE9"/>
      <sheetName val="final_estimate8"/>
      <sheetName val="X_rate8"/>
      <sheetName val="Base_data_Security_Procedures8"/>
      <sheetName val="Fin__Assumpt__-_Sensitivities8"/>
      <sheetName val="Template-Design_Devt_Estimate8"/>
      <sheetName val="Project_Budget_Worksheet8"/>
      <sheetName val="RMZ_Summary8"/>
      <sheetName val="07016,_Master_List-Major_Minor8"/>
      <sheetName val="Misc_Liq8"/>
      <sheetName val="S_28"/>
      <sheetName val="Phase_18"/>
      <sheetName val="Phase_28"/>
      <sheetName val="Pay_Rec8"/>
      <sheetName val="SUPPLY_-Sanitary_Fixtures8"/>
      <sheetName val="ITEMS_FOR_CIVIL_TENDER8"/>
      <sheetName val="Global_Assm_8"/>
      <sheetName val="PointNo_58"/>
      <sheetName val="Other_Inc8"/>
      <sheetName val="Room_Rev8"/>
      <sheetName val="SMS_Format8"/>
      <sheetName val="GF_Columns8"/>
      <sheetName val="IO_LIST8"/>
      <sheetName val="Basic_Rates8"/>
      <sheetName val="MASTER_RATE_ANALYSIS8"/>
      <sheetName val="Summary_year_Plan8"/>
      <sheetName val="INDIGINEOUS_ITEMS_8"/>
      <sheetName val="os_liabilities_analysis8"/>
      <sheetName val="Extra_Item8"/>
      <sheetName val="schedule_nos8"/>
      <sheetName val="_B38"/>
      <sheetName val="_B18"/>
      <sheetName val="AutoOpen_Stub_Data8"/>
      <sheetName val="Civil_Boq8"/>
      <sheetName val="3cd_Annexure8"/>
      <sheetName val="Reference_Information8"/>
      <sheetName val="Employee_List8"/>
      <sheetName val="Sales_Office8"/>
      <sheetName val="SECURITY_18"/>
      <sheetName val="Assumption_Inputs8"/>
      <sheetName val="sqn_ldr_3_Unit_2_8"/>
      <sheetName val="Area_St8"/>
      <sheetName val="collections_plan_04018"/>
      <sheetName val="labour_coeff8"/>
      <sheetName val="Risk_&amp;_Opportunities8"/>
      <sheetName val="type_ahead_combo8"/>
      <sheetName val="ISO_RECON8"/>
      <sheetName val="Back_filling8"/>
      <sheetName val="NT_items_summary8"/>
      <sheetName val="LOCAL_RATES8"/>
      <sheetName val="Meas_-Hotel_Part8"/>
      <sheetName val="labour_rates8"/>
      <sheetName val="Msht_5F8"/>
      <sheetName val="DATA_BOQ8"/>
      <sheetName val="RCC,Ret__Wall8"/>
      <sheetName val="FTE_Totals_Plan8"/>
      <sheetName val="Erection_grider8"/>
      <sheetName val="PA-_Consutant_8"/>
      <sheetName val="Order_Info8"/>
      <sheetName val="Status_Control_Sheet4"/>
      <sheetName val="HOLIDAY_LIST4"/>
      <sheetName val="DASH_BOARD4"/>
      <sheetName val="Approved_MTD_Proj_#'s4"/>
      <sheetName val="BASIS_-DEC_084"/>
      <sheetName val="Block_A_-_BOQ4"/>
      <sheetName val="electr__work_CA_2"/>
      <sheetName val="Ext_Works1"/>
      <sheetName val="d-safe_DELUXE1"/>
      <sheetName val="Diawise_steel_abstract1"/>
      <sheetName val="Position_Class1"/>
      <sheetName val="L_Chg1"/>
      <sheetName val="Budgetary_office_area1"/>
      <sheetName val="beam-reinft-IIInd_floor1"/>
      <sheetName val="CIF_COST_ITEM1"/>
      <sheetName val="Building_11"/>
      <sheetName val="PPA_Summary1"/>
      <sheetName val="Driveway_Beams1"/>
      <sheetName val="65_FINANCE1"/>
      <sheetName val="Pacakges_split1"/>
      <sheetName val="appendix_A1"/>
      <sheetName val="Break_Dw1"/>
      <sheetName val="Reference_Values1"/>
      <sheetName val="Break_Up_(bc)1"/>
      <sheetName val="Break_Up_(bc1)1"/>
      <sheetName val="Break_Up_(bc2)1"/>
      <sheetName val="except_wiring1"/>
      <sheetName val="Material_Current1"/>
      <sheetName val="SITE_OVERHEADS1"/>
      <sheetName val="storm_water11"/>
      <sheetName val="MB_Prod1"/>
      <sheetName val="Detail_In_Door_Stad1"/>
      <sheetName val="Data_base1"/>
      <sheetName val="Senorita_Project_information1"/>
      <sheetName val="WORK_TABLE1"/>
      <sheetName val="Field_Values1"/>
      <sheetName val="G_1-AV_SYSTEM1"/>
      <sheetName val="sq_ftg_detail1"/>
      <sheetName val="Step_71"/>
      <sheetName val="WING_-_A_RAFT_(23-08-09)1"/>
      <sheetName val="4_총괄(통합)1"/>
      <sheetName val="General_input1"/>
      <sheetName val="Basic_Resources1"/>
      <sheetName val="LT_internal_works1"/>
      <sheetName val="F4_131"/>
      <sheetName val="CABLE_DATA1"/>
      <sheetName val="A_CIVIL_AND_INTERIOR_WORKS1"/>
      <sheetName val="입찰내역_발주처_양식1"/>
      <sheetName val="Comparative_at_bid_opening1"/>
      <sheetName val="S_&amp;_A1"/>
      <sheetName val="Electrical-Line_Items1"/>
      <sheetName val="Material_Inventory1"/>
      <sheetName val="Driveway_Beams2"/>
      <sheetName val="65_FINANCE2"/>
      <sheetName val="Pacakges_split2"/>
      <sheetName val="appendix_A2"/>
      <sheetName val="Break_Dw2"/>
      <sheetName val="Reference_Values2"/>
      <sheetName val="Break_Up_(bc)2"/>
      <sheetName val="Break_Up_(bc1)2"/>
      <sheetName val="Break_Up_(bc2)2"/>
      <sheetName val="except_wiring2"/>
      <sheetName val="Material_Current2"/>
      <sheetName val="SITE_OVERHEADS2"/>
      <sheetName val="storm_water12"/>
      <sheetName val="MB_Prod2"/>
      <sheetName val="Detail_In_Door_Stad2"/>
      <sheetName val="Data_base2"/>
      <sheetName val="Senorita_Project_information2"/>
      <sheetName val="WORK_TABLE2"/>
      <sheetName val="Field_Values2"/>
      <sheetName val="G_1-AV_SYSTEM2"/>
      <sheetName val="sq_ftg_detail2"/>
      <sheetName val="Step_72"/>
      <sheetName val="WING_-_A_RAFT_(23-08-09)2"/>
      <sheetName val="4_총괄(통합)2"/>
      <sheetName val="General_input2"/>
      <sheetName val="Basic_Resources2"/>
      <sheetName val="LT_internal_works2"/>
      <sheetName val="F4_132"/>
      <sheetName val="CABLE_DATA2"/>
      <sheetName val="A_CIVIL_AND_INTERIOR_WORKS2"/>
      <sheetName val="입찰내역_발주처_양식2"/>
      <sheetName val="Comparative_at_bid_opening2"/>
      <sheetName val="S_&amp;_A2"/>
      <sheetName val="Electrical-Line_Items2"/>
      <sheetName val="Material_Inventory2"/>
      <sheetName val="Rate_analysis12"/>
      <sheetName val="PRECAST_lightconc-II11"/>
      <sheetName val="Cost_summary12"/>
      <sheetName val="Material_12"/>
      <sheetName val="Labour_&amp;_Plant12"/>
      <sheetName val="Site_Dev_BOQ12"/>
      <sheetName val="Master_Sheet12"/>
      <sheetName val="CFForecast_detail11"/>
      <sheetName val="3__Elemental_Summary11"/>
      <sheetName val="9__Package_split_-_Cost_11"/>
      <sheetName val="12a__CFTable11"/>
      <sheetName val="10__&amp;_11__Rate_Code_&amp;_BQ11"/>
      <sheetName val="ESTIMATE_for_approval11"/>
      <sheetName val="Fill_this_out_first___12"/>
      <sheetName val="Staff_Acco_11"/>
      <sheetName val="PANEL_ANNEXURE12"/>
      <sheetName val="final_estimate11"/>
      <sheetName val="X_rate11"/>
      <sheetName val="Base_data_Security_Procedures11"/>
      <sheetName val="Fin__Assumpt__-_Sensitivities11"/>
      <sheetName val="Template-Design_Devt_Estimate11"/>
      <sheetName val="Project_Budget_Worksheet11"/>
      <sheetName val="RMZ_Summary11"/>
      <sheetName val="07016,_Master_List-Major_Mino11"/>
      <sheetName val="Misc_Liq11"/>
      <sheetName val="S_211"/>
      <sheetName val="Phase_111"/>
      <sheetName val="Phase_211"/>
      <sheetName val="Pay_Rec11"/>
      <sheetName val="SUPPLY_-Sanitary_Fixtures11"/>
      <sheetName val="ITEMS_FOR_CIVIL_TENDER11"/>
      <sheetName val="Global_Assm_11"/>
      <sheetName val="PointNo_511"/>
      <sheetName val="Other_Inc11"/>
      <sheetName val="Room_Rev11"/>
      <sheetName val="SMS_Format11"/>
      <sheetName val="GF_Columns11"/>
      <sheetName val="IO_LIST11"/>
      <sheetName val="Basic_Rates11"/>
      <sheetName val="MASTER_RATE_ANALYSIS11"/>
      <sheetName val="Summary_year_Plan11"/>
      <sheetName val="INDIGINEOUS_ITEMS_11"/>
      <sheetName val="os_liabilities_analysis11"/>
      <sheetName val="Extra_Item11"/>
      <sheetName val="schedule_nos11"/>
      <sheetName val="_B311"/>
      <sheetName val="_B111"/>
      <sheetName val="AutoOpen_Stub_Data11"/>
      <sheetName val="Civil_Boq11"/>
      <sheetName val="3cd_Annexure11"/>
      <sheetName val="Reference_Information11"/>
      <sheetName val="Employee_List11"/>
      <sheetName val="Sales_Office11"/>
      <sheetName val="SECURITY_111"/>
      <sheetName val="Assumption_Inputs11"/>
      <sheetName val="sqn_ldr_3_Unit_2_11"/>
      <sheetName val="Area_St11"/>
      <sheetName val="collections_plan_040111"/>
      <sheetName val="labour_coeff11"/>
      <sheetName val="Risk_&amp;_Opportunities11"/>
      <sheetName val="type_ahead_combo11"/>
      <sheetName val="ISO_RECON11"/>
      <sheetName val="Back_filling11"/>
      <sheetName val="NT_items_summary11"/>
      <sheetName val="LOCAL_RATES11"/>
      <sheetName val="Meas_-Hotel_Part11"/>
      <sheetName val="labour_rates11"/>
      <sheetName val="Msht_5F11"/>
      <sheetName val="DATA_BOQ11"/>
      <sheetName val="RCC,Ret__Wall11"/>
      <sheetName val="FTE_Totals_Plan11"/>
      <sheetName val="Erection_grider11"/>
      <sheetName val="PA-_Consutant_11"/>
      <sheetName val="Order_Info11"/>
      <sheetName val="Status_Control_Sheet7"/>
      <sheetName val="HOLIDAY_LIST7"/>
      <sheetName val="DASH_BOARD7"/>
      <sheetName val="Approved_MTD_Proj_#'s7"/>
      <sheetName val="BASIS_-DEC_087"/>
      <sheetName val="Block_A_-_BOQ7"/>
      <sheetName val="electr__work_CA_5"/>
      <sheetName val="Ext_Works4"/>
      <sheetName val="d-safe_DELUXE4"/>
      <sheetName val="Diawise_steel_abstract4"/>
      <sheetName val="Position_Class4"/>
      <sheetName val="L_Chg4"/>
      <sheetName val="Budgetary_office_area4"/>
      <sheetName val="beam-reinft-IIInd_floor4"/>
      <sheetName val="CIF_COST_ITEM4"/>
      <sheetName val="Building_14"/>
      <sheetName val="PPA_Summary4"/>
      <sheetName val="Latest est"/>
      <sheetName val="EST-CIVIL"/>
      <sheetName val="P&amp;M Final"/>
      <sheetName val="XREF"/>
      <sheetName val="India F&amp;S Template"/>
      <sheetName val="IBD"/>
      <sheetName val="NEW Main"/>
      <sheetName val="BM"/>
      <sheetName val="list"/>
      <sheetName val="Rising Main"/>
      <sheetName val="ACS(1)"/>
      <sheetName val="FAS-C(4)"/>
      <sheetName val="CCTV(old)"/>
      <sheetName val="starter"/>
      <sheetName val="Electrical"/>
      <sheetName val="INTERIORS"/>
      <sheetName val="Fire Pumps"/>
      <sheetName val="B - E"/>
      <sheetName val="Civil Works"/>
      <sheetName val="Name Manager"/>
      <sheetName val="p1-costg"/>
      <sheetName val="PLGroupings"/>
      <sheetName val="prsch"/>
      <sheetName val="Parameter"/>
      <sheetName val="35892-1254"/>
      <sheetName val="Weightage-Sub Sht"/>
      <sheetName val="concrete"/>
      <sheetName val="FA BOQ"/>
      <sheetName val="d-safe specs"/>
      <sheetName val="Global factors"/>
      <sheetName val="Detail Top Sheet"/>
      <sheetName val="MLCP Connection Details"/>
      <sheetName val="measersheet"/>
      <sheetName val="JACKWELL"/>
      <sheetName val="CABLERET"/>
      <sheetName val="Measurement Sheet"/>
      <sheetName val="Start"/>
      <sheetName val="SEW4"/>
      <sheetName val="S1BOQ"/>
      <sheetName val="Overall_Summary24"/>
      <sheetName val="Basement_Summary24"/>
      <sheetName val="Basement_Budget24"/>
      <sheetName val="Podium_Summary24"/>
      <sheetName val="Podium_Budgets24"/>
      <sheetName val="Guestroom_Summary24"/>
      <sheetName val="Guestroom_Budget24"/>
      <sheetName val="Sitework_Summary24"/>
      <sheetName val="Sitework_Budget24"/>
      <sheetName val="GM_&amp;_TA24"/>
      <sheetName val="Break_up_Sheet23"/>
      <sheetName val="Rate_analysis14"/>
      <sheetName val="LIST_OF_MAKES23"/>
      <sheetName val="TBAL9697_-group_wise__sdpl24"/>
      <sheetName val="INPUT_SHEET23"/>
      <sheetName val="ESTIMATE_for_approval13"/>
      <sheetName val="PRECAST_lightconc-II13"/>
      <sheetName val="Cost_summary14"/>
      <sheetName val="Material_14"/>
      <sheetName val="Labour_&amp;_Plant14"/>
      <sheetName val="Site_Dev_BOQ14"/>
      <sheetName val="Master_Sheet14"/>
      <sheetName val="CFForecast_detail13"/>
      <sheetName val="3__Elemental_Summary13"/>
      <sheetName val="9__Package_split_-_Cost_13"/>
      <sheetName val="12a__CFTable13"/>
      <sheetName val="10__&amp;_11__Rate_Code_&amp;_BQ13"/>
      <sheetName val="Fill_this_out_first___14"/>
      <sheetName val="Staff_Acco_13"/>
      <sheetName val="PANEL_ANNEXURE14"/>
      <sheetName val="final_estimate13"/>
      <sheetName val="X_rate13"/>
      <sheetName val="Base_data_Security_Procedures13"/>
      <sheetName val="Fin__Assumpt__-_Sensitivities13"/>
      <sheetName val="Template-Design_Devt_Estimate13"/>
      <sheetName val="Project_Budget_Worksheet13"/>
      <sheetName val="RMZ_Summary13"/>
      <sheetName val="07016,_Master_List-Major_Mino13"/>
      <sheetName val="Misc_Liq13"/>
      <sheetName val="S_213"/>
      <sheetName val="Phase_113"/>
      <sheetName val="Phase_213"/>
      <sheetName val="Pay_Rec13"/>
      <sheetName val="SUPPLY_-Sanitary_Fixtures13"/>
      <sheetName val="ITEMS_FOR_CIVIL_TENDER13"/>
      <sheetName val="Global_Assm_13"/>
      <sheetName val="PointNo_513"/>
      <sheetName val="Other_Inc13"/>
      <sheetName val="Room_Rev13"/>
      <sheetName val="SMS_Format13"/>
      <sheetName val="GF_Columns13"/>
      <sheetName val="IO_LIST13"/>
      <sheetName val="Basic_Rates13"/>
      <sheetName val="MASTER_RATE_ANALYSIS13"/>
      <sheetName val="Summary_year_Plan13"/>
      <sheetName val="INDIGINEOUS_ITEMS_13"/>
      <sheetName val="os_liabilities_analysis13"/>
      <sheetName val="Extra_Item13"/>
      <sheetName val="schedule_nos13"/>
      <sheetName val="_B313"/>
      <sheetName val="_B113"/>
      <sheetName val="AutoOpen_Stub_Data13"/>
      <sheetName val="Civil_Boq13"/>
      <sheetName val="3cd_Annexure13"/>
      <sheetName val="Reference_Information13"/>
      <sheetName val="Employee_List13"/>
      <sheetName val="Sales_Office13"/>
      <sheetName val="SECURITY_113"/>
      <sheetName val="Assumption_Inputs13"/>
      <sheetName val="sqn_ldr_3_Unit_2_13"/>
      <sheetName val="Area_St13"/>
      <sheetName val="collections_plan_040113"/>
      <sheetName val="labour_coeff13"/>
      <sheetName val="Risk_&amp;_Opportunities13"/>
      <sheetName val="type_ahead_combo13"/>
      <sheetName val="ISO_RECON13"/>
      <sheetName val="Back_filling13"/>
      <sheetName val="NT_items_summary13"/>
      <sheetName val="LOCAL_RATES13"/>
      <sheetName val="Meas_-Hotel_Part13"/>
      <sheetName val="labour_rates13"/>
      <sheetName val="Msht_5F13"/>
      <sheetName val="DATA_BOQ13"/>
      <sheetName val="RCC,Ret__Wall13"/>
      <sheetName val="FTE_Totals_Plan13"/>
      <sheetName val="Erection_grider13"/>
      <sheetName val="PA-_Consutant_13"/>
      <sheetName val="Order_Info13"/>
      <sheetName val="Status_Control_Sheet9"/>
      <sheetName val="HOLIDAY_LIST9"/>
      <sheetName val="DASH_BOARD9"/>
      <sheetName val="Approved_MTD_Proj_#'s9"/>
      <sheetName val="BASIS_-DEC_089"/>
      <sheetName val="Block_A_-_BOQ9"/>
      <sheetName val="electr__work_CA_7"/>
      <sheetName val="Ext_Works6"/>
      <sheetName val="d-safe_DELUXE6"/>
      <sheetName val="Diawise_steel_abstract6"/>
      <sheetName val="Position_Class6"/>
      <sheetName val="L_Chg6"/>
      <sheetName val="Budgetary_office_area6"/>
      <sheetName val="beam-reinft-IIInd_floor6"/>
      <sheetName val="CIF_COST_ITEM6"/>
      <sheetName val="Building_16"/>
      <sheetName val="PPA_Summary6"/>
      <sheetName val="Driveway_Beams4"/>
      <sheetName val="65_FINANCE4"/>
      <sheetName val="Pacakges_split4"/>
      <sheetName val="appendix_A4"/>
      <sheetName val="Break_Dw4"/>
      <sheetName val="Reference_Values4"/>
      <sheetName val="Break_Up_(bc)3"/>
      <sheetName val="Break_Up_(bc1)3"/>
      <sheetName val="Break_Up_(bc2)3"/>
      <sheetName val="except_wiring3"/>
      <sheetName val="Material_Current3"/>
      <sheetName val="SITE_OVERHEADS3"/>
      <sheetName val="storm_water13"/>
      <sheetName val="MB_Prod3"/>
      <sheetName val="Detail_In_Door_Stad3"/>
      <sheetName val="Data_base3"/>
      <sheetName val="Senorita_Project_information3"/>
      <sheetName val="WORK_TABLE3"/>
      <sheetName val="Field_Values3"/>
      <sheetName val="G_1-AV_SYSTEM3"/>
      <sheetName val="sq_ftg_detail3"/>
      <sheetName val="Step_73"/>
      <sheetName val="WING_-_A_RAFT_(23-08-09)3"/>
      <sheetName val="4_총괄(통합)3"/>
      <sheetName val="General_input3"/>
      <sheetName val="Basic_Resources3"/>
      <sheetName val="LT_internal_works3"/>
      <sheetName val="F4_133"/>
      <sheetName val="CABLE_DATA3"/>
      <sheetName val="A_CIVIL_AND_INTERIOR_WORKS3"/>
      <sheetName val="입찰내역_발주처_양식3"/>
      <sheetName val="Comparative_at_bid_opening3"/>
      <sheetName val="S_&amp;_A3"/>
      <sheetName val="Electrical-Line_Items3"/>
      <sheetName val="Material_Inventory3"/>
      <sheetName val="Latest_est"/>
      <sheetName val="P&amp;M_Final"/>
      <sheetName val="Execution Plan"/>
      <sheetName val="tuong"/>
      <sheetName val="Sheet1 (2)"/>
      <sheetName val="Sheet5"/>
      <sheetName val="Risk Assessment"/>
      <sheetName val="col-reinft1"/>
      <sheetName val="Vind-BtB"/>
      <sheetName val="Set"/>
      <sheetName val="C23"/>
      <sheetName val="31st_Oct"/>
      <sheetName val="01st_Nov"/>
      <sheetName val="FX"/>
      <sheetName val="Architect"/>
      <sheetName val="Work"/>
      <sheetName val="Mechanical"/>
      <sheetName val="Structural"/>
      <sheetName val="PAYWORK"/>
      <sheetName val="InterCoBala"/>
      <sheetName val="Basement Budget:Podium Summary"/>
      <sheetName val="SP Break Up"/>
      <sheetName val="jobhist"/>
      <sheetName val="Overall_Summary_x0000_"/>
      <sheetName val="PhaDoMong"/>
      <sheetName val="water prop."/>
      <sheetName val="Sheet 1"/>
      <sheetName val="Ass"/>
      <sheetName val="PRICE COMP"/>
      <sheetName val="Door &amp; Window"/>
      <sheetName val="Data sheet"/>
      <sheetName val="Cash Flow Working"/>
      <sheetName val="Publicbuilding"/>
      <sheetName val="細目"/>
      <sheetName val="공사비 내역 (가)"/>
      <sheetName val="T08-2102"/>
      <sheetName val="cover page"/>
      <sheetName val="gen"/>
      <sheetName val="Cat A Change Control"/>
      <sheetName val="Sch"/>
      <sheetName val="co.tax"/>
      <sheetName val="Groups"/>
      <sheetName val="Bsheet"/>
      <sheetName val="Beam at Ground flr lvl(Steel)"/>
      <sheetName val="sumary"/>
      <sheetName val="Phasewise Dev Summary"/>
      <sheetName val="1"/>
      <sheetName val="EAW Final Accounts - 99"/>
      <sheetName val="Outgoing"/>
      <sheetName val="Incoming"/>
      <sheetName val="20_002"/>
      <sheetName val="int-Dia-hdpe"/>
      <sheetName val="habs-list"/>
      <sheetName val="int-Dia-pvc"/>
      <sheetName val="segments-details"/>
      <sheetName val="Labels"/>
      <sheetName val="Debit_Transit"/>
      <sheetName val="Current Bill MB ref"/>
      <sheetName val="Footing"/>
      <sheetName val="info"/>
      <sheetName val="beam-reinft-machine rm"/>
      <sheetName val="Liability bill wise"/>
      <sheetName val="India_F&amp;S_Template"/>
      <sheetName val="fcstdwld"/>
      <sheetName val="Plandwld"/>
      <sheetName val="SWL SUMMARY"/>
      <sheetName val="Financing"/>
      <sheetName val="BOQ DG BQ PP"/>
      <sheetName val="Measurements"/>
      <sheetName val="Flooring"/>
      <sheetName val="Ceilings"/>
      <sheetName val="ACAD_Finishes"/>
      <sheetName val="Site_Details"/>
      <sheetName val="Chair"/>
      <sheetName val="Site_Area_Statement"/>
      <sheetName val="Doors"/>
      <sheetName val="TT35"/>
      <sheetName val="Staff Acco_"/>
      <sheetName val="Non-Factory"/>
      <sheetName val="margin"/>
      <sheetName val="Factors, Disc, Acces, Labour"/>
      <sheetName val="Basement Budget_Podium Summary"/>
      <sheetName val="SPT vs PHI"/>
      <sheetName val="calcul"/>
      <sheetName val="Project Profile"/>
      <sheetName val="Overall_Summaryð"/>
      <sheetName val="Walmart Budgetary Costing"/>
      <sheetName val="Costing Sheet"/>
      <sheetName val="Sheet3 (2)"/>
      <sheetName val="Groupings-final"/>
      <sheetName val="Sched"/>
      <sheetName val="Trial"/>
      <sheetName val="FA_Final"/>
      <sheetName val="Trial Bal"/>
      <sheetName val="Desc "/>
      <sheetName val="L.L Rates"/>
      <sheetName val="(7) RFI (Slab)"/>
      <sheetName val="Jan resp"/>
      <sheetName val="nglrpt042964858"/>
      <sheetName val="Mini"/>
      <sheetName val="FURNITURE"/>
      <sheetName val="2.DATA"/>
      <sheetName val="Overall_Summary`"/>
      <sheetName val="rcc( sub)"/>
      <sheetName val="lc 11"/>
      <sheetName val="lc 21"/>
      <sheetName val="BOQ (2)"/>
      <sheetName val="Service Function"/>
      <sheetName val="Fin Sum"/>
      <sheetName val="General"/>
      <sheetName val="column"/>
      <sheetName val="Bar Budget"/>
      <sheetName val="Machine HC - 19.08 "/>
      <sheetName val="Site Data"/>
      <sheetName val="Bar"/>
      <sheetName val="Analysed rate"/>
      <sheetName val="Shutter"/>
      <sheetName val="BOQ Backup"/>
      <sheetName val="Final Qty"/>
      <sheetName val="Next Weeks Plan"/>
      <sheetName val="girder"/>
      <sheetName val="Master Data Sheet"/>
      <sheetName val="Name List"/>
      <sheetName val="Sqn _Main_ Abs"/>
      <sheetName val="CASHFLOWS"/>
      <sheetName val="Builtup Area"/>
      <sheetName val="Dropdown lists"/>
      <sheetName val="FY Function"/>
      <sheetName val="ESC 10%"/>
      <sheetName val="ESC 12%"/>
      <sheetName val="Workings-Hyd"/>
      <sheetName val="co_5"/>
      <sheetName val="Überblick"/>
      <sheetName val="Costcal"/>
      <sheetName val="STEEL STRUCTURE"/>
      <sheetName val="SBI(Siliguri)"/>
      <sheetName val="Materials Cost"/>
      <sheetName val="Footings"/>
      <sheetName val="????"/>
      <sheetName val="Old"/>
      <sheetName val="DETA TABLE"/>
      <sheetName val="KQ Cost Controlling"/>
      <sheetName val="KQ Appropriation"/>
      <sheetName val="Canteen"/>
      <sheetName val="Measurment"/>
      <sheetName val="A.O.R."/>
      <sheetName val="BOQ Distribution"/>
      <sheetName val="NON-TOWER WATER TANK"/>
      <sheetName val="Sensitivity"/>
      <sheetName val="PC and Emp Details"/>
      <sheetName val="Code"/>
      <sheetName val="Main-Material"/>
      <sheetName val="Bulk check"/>
      <sheetName val="ridgewood"/>
      <sheetName val="Labor abs-NMR"/>
      <sheetName val="pri-com"/>
      <sheetName val="August TB"/>
      <sheetName val="CANDY BOQ"/>
      <sheetName val="Formulas"/>
      <sheetName val="____"/>
      <sheetName val="Basic Rate"/>
      <sheetName val="CCTV_EST1"/>
      <sheetName val="General Note"/>
      <sheetName val="DOOR-WIN SCH"/>
      <sheetName val="Global_factors"/>
      <sheetName val="Fire_Pumps"/>
      <sheetName val="B_-_E"/>
      <sheetName val="Detail_Top_Sheet"/>
      <sheetName val="Rising_Main"/>
      <sheetName val="Civil_Works"/>
      <sheetName val="Weightage-Sub_Sht"/>
      <sheetName val="FA_BOQ"/>
      <sheetName val="d-safe_specs"/>
      <sheetName val="Sheet_1"/>
      <sheetName val="Assump_Payroll"/>
      <sheetName val="Main"/>
      <sheetName val="meas-wp"/>
      <sheetName val="RCC Rates"/>
      <sheetName val="PLAN_FEB97"/>
      <sheetName val="SOR"/>
      <sheetName val="Phase 3b &amp; retail"/>
      <sheetName val="Ent"/>
      <sheetName val="Summ"/>
      <sheetName val="Fossil_DCF"/>
      <sheetName val="11400&amp;11405"/>
      <sheetName val="assumption"/>
      <sheetName val="Overall_Summary25"/>
      <sheetName val="Basement_Summary25"/>
      <sheetName val="Basement_Budget25"/>
      <sheetName val="Podium_Summary25"/>
      <sheetName val="Podium_Budgets25"/>
      <sheetName val="Guestroom_Summary25"/>
      <sheetName val="Guestroom_Budget25"/>
      <sheetName val="Sitework_Summary25"/>
      <sheetName val="Sitework_Budget25"/>
      <sheetName val="GM_&amp;_TA25"/>
      <sheetName val="TBAL9697_-group_wise__sdpl25"/>
      <sheetName val="LIST_OF_MAKES24"/>
      <sheetName val="INPUT_SHEET24"/>
      <sheetName val="Break_up_Sheet24"/>
      <sheetName val="WING_-_A_RAFT_(23-08-09)4"/>
      <sheetName val="General_input4"/>
      <sheetName val="Break_Up_(bc)4"/>
      <sheetName val="Break_Up_(bc1)4"/>
      <sheetName val="Break_Up_(bc2)4"/>
      <sheetName val="Field_Values4"/>
      <sheetName val="except_wiring4"/>
      <sheetName val="WORK_TABLE4"/>
      <sheetName val="SITE_OVERHEADS4"/>
      <sheetName val="storm_water14"/>
      <sheetName val="MB_Prod4"/>
      <sheetName val="Material_Current4"/>
      <sheetName val="Detail_In_Door_Stad4"/>
      <sheetName val="Senorita_Project_information4"/>
      <sheetName val="Data_base4"/>
      <sheetName val="Step_74"/>
      <sheetName val="G_1-AV_SYSTEM4"/>
      <sheetName val="India_F&amp;S_Template1"/>
      <sheetName val="Global_factors1"/>
      <sheetName val="Fire_Pumps1"/>
      <sheetName val="B_-_E1"/>
      <sheetName val="Detail_Top_Sheet1"/>
      <sheetName val="Rising_Main1"/>
      <sheetName val="Civil_Works1"/>
      <sheetName val="Weightage-Sub_Sht1"/>
      <sheetName val="FA_BOQ1"/>
      <sheetName val="d-safe_specs1"/>
      <sheetName val="Sheet_11"/>
      <sheetName val="Liability_bill_wise"/>
      <sheetName val="BOQ_DG_BQ_PP"/>
      <sheetName val="NEW_Main"/>
      <sheetName val="BOQ_(2)"/>
      <sheetName val="Overall_Summary26"/>
      <sheetName val="Basement_Summary26"/>
      <sheetName val="Basement_Budget26"/>
      <sheetName val="Podium_Summary26"/>
      <sheetName val="Podium_Budgets26"/>
      <sheetName val="Guestroom_Summary26"/>
      <sheetName val="Guestroom_Budget26"/>
      <sheetName val="Sitework_Summary26"/>
      <sheetName val="Sitework_Budget26"/>
      <sheetName val="GM_&amp;_TA26"/>
      <sheetName val="TBAL9697_-group_wise__sdpl26"/>
      <sheetName val="LIST_OF_MAKES25"/>
      <sheetName val="INPUT_SHEET25"/>
      <sheetName val="Break_up_Sheet25"/>
      <sheetName val="Driveway_Beams5"/>
      <sheetName val="appendix_A5"/>
      <sheetName val="Pacakges_split5"/>
      <sheetName val="65_FINANCE5"/>
      <sheetName val="except_wiring5"/>
      <sheetName val="Senorita_Project_information5"/>
      <sheetName val="Data_base5"/>
      <sheetName val="Material_Current5"/>
      <sheetName val="WING_-_A_RAFT_(23-08-09)5"/>
      <sheetName val="WORK_TABLE5"/>
      <sheetName val="Reference_Values5"/>
      <sheetName val="Break_Dw5"/>
      <sheetName val="Field_Values5"/>
      <sheetName val="Break_Up_(bc)5"/>
      <sheetName val="Break_Up_(bc1)5"/>
      <sheetName val="Break_Up_(bc2)5"/>
      <sheetName val="General_input5"/>
      <sheetName val="Step_75"/>
      <sheetName val="SITE_OVERHEADS5"/>
      <sheetName val="storm_water15"/>
      <sheetName val="MB_Prod5"/>
      <sheetName val="Detail_In_Door_Stad5"/>
      <sheetName val="G_1-AV_SYSTEM5"/>
      <sheetName val="India_F&amp;S_Template2"/>
      <sheetName val="Detail_Top_Sheet2"/>
      <sheetName val="Fire_Pumps2"/>
      <sheetName val="B_-_E2"/>
      <sheetName val="Global_factors2"/>
      <sheetName val="Civil_Works2"/>
      <sheetName val="Rising_Main2"/>
      <sheetName val="Weightage-Sub_Sht2"/>
      <sheetName val="FA_BOQ2"/>
      <sheetName val="d-safe_specs2"/>
      <sheetName val="Sheet_12"/>
      <sheetName val="Liability_bill_wise1"/>
      <sheetName val="Beam_at_Ground_flr_lvl(Steel)"/>
      <sheetName val="Phasewise_Dev_Summary"/>
      <sheetName val="Risk_Assessment"/>
      <sheetName val="Sheet1_(2)"/>
      <sheetName val="Basement_Budget:Podium_Summary"/>
      <sheetName val="SP_Break_Up"/>
      <sheetName val="MLCP_Connection_Details"/>
      <sheetName val="Trial_Bal"/>
      <sheetName val="Desc_"/>
      <sheetName val="water_prop_"/>
      <sheetName val="APPENDIX 4.1a"/>
      <sheetName val="Cat_A_Change_Control"/>
      <sheetName val="SWL_SUMMARY"/>
      <sheetName val="DETA_TABLE"/>
      <sheetName val="Risk_Assessment1"/>
      <sheetName val="Sheet1_(2)1"/>
      <sheetName val="MLCP_Connection_Details1"/>
      <sheetName val="water_prop_1"/>
      <sheetName val="Basement_Budget:Podium_Summary1"/>
      <sheetName val="SP_Break_Up1"/>
      <sheetName val="Beam_at_Ground_flr_lvl(Steel)1"/>
      <sheetName val="Phasewise_Dev_Summary1"/>
      <sheetName val="Trial_Bal1"/>
      <sheetName val="Desc_1"/>
      <sheetName val="Cat_A_Change_Control1"/>
      <sheetName val="SWL_SUMMARY1"/>
      <sheetName val="BOQ_DG_BQ_PP1"/>
      <sheetName val="NEW_Main1"/>
      <sheetName val="DETA_TABLE1"/>
      <sheetName val="Risk_Assessment2"/>
      <sheetName val="Sheet1_(2)2"/>
      <sheetName val="MLCP_Connection_Details2"/>
      <sheetName val="water_prop_2"/>
      <sheetName val="Basement_Budget:Podium_Summary2"/>
      <sheetName val="SP_Break_Up2"/>
      <sheetName val="Walmart_Budgetary_Costing1"/>
      <sheetName val="L_L_Rates1"/>
      <sheetName val="ESC_10%1"/>
      <sheetName val="ESC_12%1"/>
      <sheetName val="Measurement_Sheet1"/>
      <sheetName val="Sheet3_(2)"/>
      <sheetName val="Costing_Sheet"/>
      <sheetName val="Project_Profile"/>
      <sheetName val="Basement_Budget_Podium_Summary"/>
      <sheetName val="SPT_vs_PHI"/>
      <sheetName val="Factors,_Disc,_Acces,_Labour"/>
      <sheetName val="(7)_RFI_(Slab)"/>
      <sheetName val="beam-reinft-machine_rm"/>
      <sheetName val="Jan_resp"/>
      <sheetName val="EAW_Final_Accounts_-_99"/>
      <sheetName val="lc_11"/>
      <sheetName val="lc_21"/>
      <sheetName val="Name_Manager"/>
      <sheetName val="2_DATA"/>
      <sheetName val="Fin_Sum"/>
      <sheetName val="Walmart_Budgetary_Costing"/>
      <sheetName val="L_L_Rates"/>
      <sheetName val="ESC_10%"/>
      <sheetName val="ESC_12%"/>
      <sheetName val="Measurement_Sheet"/>
      <sheetName val="2.1 受電設備棟"/>
      <sheetName val="2.2 受・防火水槽"/>
      <sheetName val="2.3 排水処理設備棟"/>
      <sheetName val="2.4 倉庫棟"/>
      <sheetName val="2.5 守衛棟"/>
      <sheetName val="hdpe weights"/>
      <sheetName val="PVC weights"/>
      <sheetName val="excess calc"/>
      <sheetName val="Overall_Summary_x005f_x0003_"/>
      <sheetName val="KP1590_E"/>
      <sheetName val="2gii"/>
      <sheetName val="Detail P&amp;L"/>
      <sheetName val="Assumption Sheet"/>
      <sheetName val="FitOutConfCentre"/>
      <sheetName val="ACAD Finishes"/>
      <sheetName val="Site Details"/>
      <sheetName val="Site Area Statement"/>
      <sheetName val="key dates"/>
      <sheetName val="Actuals"/>
      <sheetName val="VIWSCo1"/>
      <sheetName val="final abstract"/>
      <sheetName val="Exc"/>
      <sheetName val="RCC"/>
      <sheetName val="site fab&amp;ernstr"/>
      <sheetName val="M.S."/>
      <sheetName val="1.Structure"/>
      <sheetName val="Indirect expenses"/>
      <sheetName val="MM"/>
      <sheetName val="DCF"/>
      <sheetName val="Names&amp;Cases"/>
      <sheetName val="opd"/>
      <sheetName val="Discount Rate "/>
      <sheetName val="04b_PHE BoQ"/>
      <sheetName val="_Template_Design_Devt_Estimat_2"/>
      <sheetName val="filling 75 mm"/>
      <sheetName val="Road - Kerb stone"/>
      <sheetName val="Civil&amp; sump"/>
      <sheetName val="Service_Function"/>
      <sheetName val="DetEst"/>
      <sheetName val="3BPA00132-5-3 W plan HVPNL"/>
      <sheetName val="New May"/>
      <sheetName val="Basic"/>
      <sheetName val="lineby line consolidation"/>
      <sheetName val="BUDGET"/>
      <sheetName val="SILICATE"/>
      <sheetName val="Overall_Summary_x005f_x0000_"/>
      <sheetName val="Hotel Summary"/>
      <sheetName val="Ironmongery "/>
      <sheetName val="Final"/>
      <sheetName val="Overall_Summary30"/>
      <sheetName val="Basement_Summary30"/>
      <sheetName val="Basement_Budget30"/>
      <sheetName val="Podium_Summary30"/>
      <sheetName val="Podium_Budgets30"/>
      <sheetName val="Guestroom_Summary30"/>
      <sheetName val="Guestroom_Budget30"/>
      <sheetName val="Sitework_Summary30"/>
      <sheetName val="Sitework_Budget30"/>
      <sheetName val="TBAL9697_-group_wise__sdpl30"/>
      <sheetName val="Cost_summary18"/>
      <sheetName val="PANEL_ANNEXURE18"/>
      <sheetName val="GM_&amp;_TA30"/>
      <sheetName val="Break_up_Sheet29"/>
      <sheetName val="Rate_analysis18"/>
      <sheetName val="INPUT_SHEET29"/>
      <sheetName val="LIST_OF_MAKES29"/>
      <sheetName val="Material_18"/>
      <sheetName val="Labour_&amp;_Plant18"/>
      <sheetName val="Master_Sheet18"/>
      <sheetName val="Site_Dev_BOQ18"/>
      <sheetName val="Fill_this_out_first___18"/>
      <sheetName val="X_rate17"/>
      <sheetName val="Summary_year_Plan17"/>
      <sheetName val="Template-Design_Devt_Estimate17"/>
      <sheetName val="CFForecast_detail17"/>
      <sheetName val="3__Elemental_Summary17"/>
      <sheetName val="9__Package_split_-_Cost_17"/>
      <sheetName val="12a__CFTable17"/>
      <sheetName val="10__&amp;_11__Rate_Code_&amp;_BQ17"/>
      <sheetName val="PRECAST_lightconc-II17"/>
      <sheetName val="final_estimate17"/>
      <sheetName val="Misc_Liq17"/>
      <sheetName val="RMZ_Summary17"/>
      <sheetName val="Staff_Acco_20"/>
      <sheetName val="Fin__Assumpt__-_Sensitivities17"/>
      <sheetName val="S_217"/>
      <sheetName val="Base_data_Security_Procedures17"/>
      <sheetName val="Project_Budget_Worksheet17"/>
      <sheetName val="GF_Columns17"/>
      <sheetName val="IO_LIST17"/>
      <sheetName val="Reference_Information17"/>
      <sheetName val="Employee_List17"/>
      <sheetName val="Sales_Office17"/>
      <sheetName val="Assumption_Inputs17"/>
      <sheetName val="Phase_117"/>
      <sheetName val="Phase_217"/>
      <sheetName val="Pay_Rec17"/>
      <sheetName val="SUPPLY_-Sanitary_Fixtures17"/>
      <sheetName val="ITEMS_FOR_CIVIL_TENDER17"/>
      <sheetName val="Global_Assm_17"/>
      <sheetName val="PointNo_517"/>
      <sheetName val="ESTIMATE_for_approval17"/>
      <sheetName val="07016,_Master_List-Major_Mino17"/>
      <sheetName val="Other_Inc17"/>
      <sheetName val="Room_Rev17"/>
      <sheetName val="SMS_Format17"/>
      <sheetName val="MASTER_RATE_ANALYSIS17"/>
      <sheetName val="Basic_Rates17"/>
      <sheetName val="SECURITY_117"/>
      <sheetName val="_B317"/>
      <sheetName val="_B117"/>
      <sheetName val="Extra_Item17"/>
      <sheetName val="schedule_nos17"/>
      <sheetName val="AutoOpen_Stub_Data17"/>
      <sheetName val="INDIGINEOUS_ITEMS_17"/>
      <sheetName val="os_liabilities_analysis17"/>
      <sheetName val="Civil_Boq17"/>
      <sheetName val="3cd_Annexure17"/>
      <sheetName val="collections_plan_040117"/>
      <sheetName val="Area_St17"/>
      <sheetName val="sqn_ldr_3_Unit_2_17"/>
      <sheetName val="labour_coeff17"/>
      <sheetName val="Meas_-Hotel_Part17"/>
      <sheetName val="Risk_&amp;_Opportunities17"/>
      <sheetName val="type_ahead_combo17"/>
      <sheetName val="labour_rates17"/>
      <sheetName val="Msht_5F17"/>
      <sheetName val="ISO_RECON17"/>
      <sheetName val="Back_filling17"/>
      <sheetName val="NT_items_summary17"/>
      <sheetName val="LOCAL_RATES17"/>
      <sheetName val="RCC,Ret__Wall17"/>
      <sheetName val="Erection_grider17"/>
      <sheetName val="PA-_Consutant_17"/>
      <sheetName val="FTE_Totals_Plan17"/>
      <sheetName val="Order_Info17"/>
      <sheetName val="DATA_BOQ17"/>
      <sheetName val="Status_Control_Sheet13"/>
      <sheetName val="HOLIDAY_LIST13"/>
      <sheetName val="DASH_BOARD13"/>
      <sheetName val="Approved_MTD_Proj_#'s13"/>
      <sheetName val="BASIS_-DEC_0813"/>
      <sheetName val="Block_A_-_BOQ13"/>
      <sheetName val="electr__work_CA_11"/>
      <sheetName val="Building_110"/>
      <sheetName val="PPA_Summary10"/>
      <sheetName val="L_Chg10"/>
      <sheetName val="Budgetary_office_area10"/>
      <sheetName val="Position_Class10"/>
      <sheetName val="Ext_Works10"/>
      <sheetName val="Break_Dw9"/>
      <sheetName val="Reference_Values9"/>
      <sheetName val="Driveway_Beams9"/>
      <sheetName val="WORK_TABLE9"/>
      <sheetName val="beam-reinft-IIInd_floor10"/>
      <sheetName val="65_FINANCE9"/>
      <sheetName val="Pacakges_split9"/>
      <sheetName val="d-safe_DELUXE10"/>
      <sheetName val="Diawise_steel_abstract10"/>
      <sheetName val="appendix_A9"/>
      <sheetName val="except_wiring9"/>
      <sheetName val="Field_Values9"/>
      <sheetName val="SITE_OVERHEADS9"/>
      <sheetName val="storm_water19"/>
      <sheetName val="MB_Prod9"/>
      <sheetName val="Material_Current9"/>
      <sheetName val="G_1-AV_SYSTEM9"/>
      <sheetName val="Break_Up_(bc)9"/>
      <sheetName val="Break_Up_(bc1)9"/>
      <sheetName val="Break_Up_(bc2)9"/>
      <sheetName val="Step_79"/>
      <sheetName val="General_input9"/>
      <sheetName val="LT_internal_works7"/>
      <sheetName val="Detail_In_Door_Stad9"/>
      <sheetName val="Senorita_Project_information9"/>
      <sheetName val="Data_base9"/>
      <sheetName val="WING_-_A_RAFT_(23-08-09)9"/>
      <sheetName val="A_CIVIL_AND_INTERIOR_WORKS7"/>
      <sheetName val="sq_ftg_detail7"/>
      <sheetName val="CIF_COST_ITEM10"/>
      <sheetName val="4_총괄(통합)7"/>
      <sheetName val="Basic_Resources7"/>
      <sheetName val="India_F&amp;S_Template6"/>
      <sheetName val="입찰내역_발주처_양식7"/>
      <sheetName val="Comparative_at_bid_opening7"/>
      <sheetName val="F4_137"/>
      <sheetName val="Electrical-Line_Items7"/>
      <sheetName val="CABLE_DATA7"/>
      <sheetName val="S_&amp;_A7"/>
      <sheetName val="Sheet1_(2)6"/>
      <sheetName val="Fire_Pumps6"/>
      <sheetName val="B_-_E6"/>
      <sheetName val="Civil_Works6"/>
      <sheetName val="MLCP_Connection_Details6"/>
      <sheetName val="Weightage-Sub_Sht6"/>
      <sheetName val="Rising_Main6"/>
      <sheetName val="FA_BOQ6"/>
      <sheetName val="Basement_Budget:Podium_Summary6"/>
      <sheetName val="Risk_Assessment6"/>
      <sheetName val="d-safe_specs6"/>
      <sheetName val="Global_factors6"/>
      <sheetName val="Detail_Top_Sheet6"/>
      <sheetName val="water_prop_6"/>
      <sheetName val="SP_Break_Up6"/>
      <sheetName val="Sheet_16"/>
      <sheetName val="SWL_SUMMARY5"/>
      <sheetName val="Door_&amp;_Window3"/>
      <sheetName val="Data_sheet3"/>
      <sheetName val="Cash_Flow_Working3"/>
      <sheetName val="공사비_내역_(가)3"/>
      <sheetName val="cover_page3"/>
      <sheetName val="PRICE_COMP3"/>
      <sheetName val="Cat_A_Change_Control5"/>
      <sheetName val="Beam_at_Ground_flr_lvl(Steel)5"/>
      <sheetName val="Phasewise_Dev_Summary5"/>
      <sheetName val="Name_List3"/>
      <sheetName val="Labor_abs-NMR3"/>
      <sheetName val="August_TB3"/>
      <sheetName val="Builtup_Area3"/>
      <sheetName val="CANDY_BOQ3"/>
      <sheetName val="Sheet3_(2)4"/>
      <sheetName val="BOQ_DG_BQ_PP5"/>
      <sheetName val="NEW_Main5"/>
      <sheetName val="Name_Manager4"/>
      <sheetName val="EAW_Final_Accounts_-_994"/>
      <sheetName val="beam-reinft-machine_rm4"/>
      <sheetName val="Project_Profile4"/>
      <sheetName val="Walmart_Budgetary_Costing5"/>
      <sheetName val="Basement_Budget_Podium_Summary4"/>
      <sheetName val="Staff_Acco_21"/>
      <sheetName val="SPT_vs_PHI4"/>
      <sheetName val="Factors,_Disc,_Acces,_Labour4"/>
      <sheetName val="Trial_Bal5"/>
      <sheetName val="Desc_5"/>
      <sheetName val="Jan_resp4"/>
      <sheetName val="L_L_Rates5"/>
      <sheetName val="(7)_RFI_(Slab)4"/>
      <sheetName val="Detail_P&amp;L3"/>
      <sheetName val="Assumption_Sheet3"/>
      <sheetName val="Overall_Summary28"/>
      <sheetName val="Basement_Summary28"/>
      <sheetName val="Basement_Budget28"/>
      <sheetName val="Podium_Summary28"/>
      <sheetName val="Podium_Budgets28"/>
      <sheetName val="Guestroom_Summary28"/>
      <sheetName val="Guestroom_Budget28"/>
      <sheetName val="Sitework_Summary28"/>
      <sheetName val="Sitework_Budget28"/>
      <sheetName val="TBAL9697_-group_wise__sdpl28"/>
      <sheetName val="GM_&amp;_TA28"/>
      <sheetName val="LIST_OF_MAKES27"/>
      <sheetName val="INPUT_SHEET27"/>
      <sheetName val="PRECAST_lightconc-II15"/>
      <sheetName val="Cost_summary16"/>
      <sheetName val="Material_16"/>
      <sheetName val="Labour_&amp;_Plant16"/>
      <sheetName val="Site_Dev_BOQ16"/>
      <sheetName val="Master_Sheet16"/>
      <sheetName val="CFForecast_detail15"/>
      <sheetName val="3__Elemental_Summary15"/>
      <sheetName val="9__Package_split_-_Cost_15"/>
      <sheetName val="12a__CFTable15"/>
      <sheetName val="10__&amp;_11__Rate_Code_&amp;_BQ15"/>
      <sheetName val="Break_up_Sheet27"/>
      <sheetName val="Rate_analysis16"/>
      <sheetName val="PANEL_ANNEXURE16"/>
      <sheetName val="final_estimate15"/>
      <sheetName val="Fill_this_out_first___16"/>
      <sheetName val="X_rate15"/>
      <sheetName val="Project_Budget_Worksheet15"/>
      <sheetName val="Base_data_Security_Procedures15"/>
      <sheetName val="Fin__Assumpt__-_Sensitivities15"/>
      <sheetName val="Template-Design_Devt_Estimate15"/>
      <sheetName val="Staff_Acco_16"/>
      <sheetName val="RMZ_Summary15"/>
      <sheetName val="Misc_Liq15"/>
      <sheetName val="S_215"/>
      <sheetName val="Phase_115"/>
      <sheetName val="Phase_215"/>
      <sheetName val="Pay_Rec15"/>
      <sheetName val="SUPPLY_-Sanitary_Fixtures15"/>
      <sheetName val="ITEMS_FOR_CIVIL_TENDER15"/>
      <sheetName val="Global_Assm_15"/>
      <sheetName val="PointNo_515"/>
      <sheetName val="ESTIMATE_for_approval15"/>
      <sheetName val="GF_Columns15"/>
      <sheetName val="IO_LIST15"/>
      <sheetName val="07016,_Master_List-Major_Mino15"/>
      <sheetName val="Other_Inc15"/>
      <sheetName val="Room_Rev15"/>
      <sheetName val="SMS_Format15"/>
      <sheetName val="MASTER_RATE_ANALYSIS15"/>
      <sheetName val="Basic_Rates15"/>
      <sheetName val="Summary_year_Plan15"/>
      <sheetName val="_B315"/>
      <sheetName val="_B115"/>
      <sheetName val="Extra_Item15"/>
      <sheetName val="schedule_nos15"/>
      <sheetName val="AutoOpen_Stub_Data15"/>
      <sheetName val="INDIGINEOUS_ITEMS_15"/>
      <sheetName val="os_liabilities_analysis15"/>
      <sheetName val="Civil_Boq15"/>
      <sheetName val="3cd_Annexure15"/>
      <sheetName val="Reference_Information15"/>
      <sheetName val="Employee_List15"/>
      <sheetName val="Sales_Office15"/>
      <sheetName val="SECURITY_115"/>
      <sheetName val="sqn_ldr_3_Unit_2_15"/>
      <sheetName val="Area_St15"/>
      <sheetName val="collections_plan_040115"/>
      <sheetName val="Assumption_Inputs15"/>
      <sheetName val="labour_coeff15"/>
      <sheetName val="ISO_RECON15"/>
      <sheetName val="Back_filling15"/>
      <sheetName val="NT_items_summary15"/>
      <sheetName val="LOCAL_RATES15"/>
      <sheetName val="Meas_-Hotel_Part15"/>
      <sheetName val="Risk_&amp;_Opportunities15"/>
      <sheetName val="type_ahead_combo15"/>
      <sheetName val="labour_rates15"/>
      <sheetName val="Msht_5F15"/>
      <sheetName val="RCC,Ret__Wall15"/>
      <sheetName val="FTE_Totals_Plan15"/>
      <sheetName val="Erection_grider15"/>
      <sheetName val="Order_Info15"/>
      <sheetName val="DATA_BOQ15"/>
      <sheetName val="PA-_Consutant_15"/>
      <sheetName val="HOLIDAY_LIST11"/>
      <sheetName val="DASH_BOARD11"/>
      <sheetName val="Status_Control_Sheet11"/>
      <sheetName val="Approved_MTD_Proj_#'s11"/>
      <sheetName val="BASIS_-DEC_0811"/>
      <sheetName val="Block_A_-_BOQ11"/>
      <sheetName val="Budgetary_office_area8"/>
      <sheetName val="Position_Class8"/>
      <sheetName val="electr__work_CA_9"/>
      <sheetName val="Ext_Works8"/>
      <sheetName val="Driveway_Beams7"/>
      <sheetName val="Building_18"/>
      <sheetName val="PPA_Summary8"/>
      <sheetName val="appendix_A7"/>
      <sheetName val="L_Chg8"/>
      <sheetName val="d-safe_DELUXE8"/>
      <sheetName val="Diawise_steel_abstract8"/>
      <sheetName val="beam-reinft-IIInd_floor8"/>
      <sheetName val="Break_Dw7"/>
      <sheetName val="65_FINANCE7"/>
      <sheetName val="Pacakges_split7"/>
      <sheetName val="Reference_Values7"/>
      <sheetName val="Field_Values7"/>
      <sheetName val="WORK_TABLE7"/>
      <sheetName val="General_input7"/>
      <sheetName val="WING_-_A_RAFT_(23-08-09)7"/>
      <sheetName val="except_wiring7"/>
      <sheetName val="Break_Up_(bc)7"/>
      <sheetName val="Break_Up_(bc1)7"/>
      <sheetName val="Break_Up_(bc2)7"/>
      <sheetName val="Data_base7"/>
      <sheetName val="Senorita_Project_information7"/>
      <sheetName val="Material_Current7"/>
      <sheetName val="SITE_OVERHEADS7"/>
      <sheetName val="storm_water17"/>
      <sheetName val="MB_Prod7"/>
      <sheetName val="Detail_In_Door_Stad7"/>
      <sheetName val="Step_77"/>
      <sheetName val="LT_internal_works5"/>
      <sheetName val="G_1-AV_SYSTEM7"/>
      <sheetName val="입찰내역_발주처_양식5"/>
      <sheetName val="Comparative_at_bid_opening5"/>
      <sheetName val="A_CIVIL_AND_INTERIOR_WORKS5"/>
      <sheetName val="sq_ftg_detail5"/>
      <sheetName val="India_F&amp;S_Template4"/>
      <sheetName val="F4_135"/>
      <sheetName val="CIF_COST_ITEM8"/>
      <sheetName val="Basic_Resources5"/>
      <sheetName val="CABLE_DATA5"/>
      <sheetName val="Fire_Pumps4"/>
      <sheetName val="B_-_E4"/>
      <sheetName val="4_총괄(통합)5"/>
      <sheetName val="Civil_Works4"/>
      <sheetName val="Electrical-Line_Items5"/>
      <sheetName val="Weightage-Sub_Sht4"/>
      <sheetName val="S_&amp;_A5"/>
      <sheetName val="FA_BOQ4"/>
      <sheetName val="Rising_Main4"/>
      <sheetName val="d-safe_specs4"/>
      <sheetName val="Risk_Assessment4"/>
      <sheetName val="Sheet1_(2)4"/>
      <sheetName val="MLCP_Connection_Details4"/>
      <sheetName val="Global_factors4"/>
      <sheetName val="Detail_Top_Sheet4"/>
      <sheetName val="water_prop_4"/>
      <sheetName val="Basement_Budget:Podium_Summary4"/>
      <sheetName val="SP_Break_Up4"/>
      <sheetName val="Sheet_14"/>
      <sheetName val="Beam_at_Ground_flr_lvl(Steel)3"/>
      <sheetName val="Phasewise_Dev_Summary3"/>
      <sheetName val="Trial_Bal3"/>
      <sheetName val="Desc_3"/>
      <sheetName val="Cat_A_Change_Control3"/>
      <sheetName val="SWL_SUMMARY3"/>
      <sheetName val="BOQ_DG_BQ_PP3"/>
      <sheetName val="NEW_Main3"/>
      <sheetName val="DETA_TABLE3"/>
      <sheetName val="Name_Manager2"/>
      <sheetName val="Staff_Acco_17"/>
      <sheetName val="Factors,_Disc,_Acces,_Labour2"/>
      <sheetName val="Basement_Budget_Podium_Summary2"/>
      <sheetName val="SPT_vs_PHI2"/>
      <sheetName val="Project_Profile2"/>
      <sheetName val="Walmart_Budgetary_Costing3"/>
      <sheetName val="Jan_resp2"/>
      <sheetName val="Costing_Sheet2"/>
      <sheetName val="beam-reinft-machine_rm2"/>
      <sheetName val="Sheet3_(2)2"/>
      <sheetName val="L_L_Rates3"/>
      <sheetName val="(7)_RFI_(Slab)2"/>
      <sheetName val="Measurement_Sheet3"/>
      <sheetName val="2_DATA2"/>
      <sheetName val="ESC_10%3"/>
      <sheetName val="ESC_12%3"/>
      <sheetName val="Fin_Sum2"/>
      <sheetName val="Material_Inventory5"/>
      <sheetName val="Latest_est2"/>
      <sheetName val="P&amp;M_Final2"/>
      <sheetName val="co_tax1"/>
      <sheetName val="EAW_Final_Accounts_-_992"/>
      <sheetName val="Current_Bill_MB_ref1"/>
      <sheetName val="Liability_bill_wise3"/>
      <sheetName val="lc_112"/>
      <sheetName val="lc_212"/>
      <sheetName val="BOQ_(2)2"/>
      <sheetName val="Service_Function1"/>
      <sheetName val="Bar_Budget1"/>
      <sheetName val="Machine_HC_-_19_08_1"/>
      <sheetName val="Site_Data1"/>
      <sheetName val="Analysed_rate1"/>
      <sheetName val="BOQ_Backup1"/>
      <sheetName val="Final_Qty1"/>
      <sheetName val="Door_&amp;_Window1"/>
      <sheetName val="Data_sheet1"/>
      <sheetName val="Cash_Flow_Working1"/>
      <sheetName val="PRICE_COMP1"/>
      <sheetName val="Name_List1"/>
      <sheetName val="Next_Weeks_Plan1"/>
      <sheetName val="Dropdown_lists1"/>
      <sheetName val="FY_Function1"/>
      <sheetName val="Master_Data_Sheet1"/>
      <sheetName val="공사비_내역_(가)1"/>
      <sheetName val="cover_page1"/>
      <sheetName val="Labor_abs-NMR1"/>
      <sheetName val="August_TB1"/>
      <sheetName val="Builtup_Area1"/>
      <sheetName val="CANDY_BOQ1"/>
      <sheetName val="PC_and_Emp_Details1"/>
      <sheetName val="site_fab&amp;ernstr1"/>
      <sheetName val="2_1_受電設備棟1"/>
      <sheetName val="2_2_受・防火水槽1"/>
      <sheetName val="2_3_排水処理設備棟1"/>
      <sheetName val="2_4_倉庫棟1"/>
      <sheetName val="2_5_守衛棟1"/>
      <sheetName val="DOOR-WIN_SCH1"/>
      <sheetName val="RCC_Rates1"/>
      <sheetName val="STEEL_STRUCTURE1"/>
      <sheetName val="A_O_R_1"/>
      <sheetName val="BOQ_Distribution1"/>
      <sheetName val="NON-TOWER_WATER_TANK1"/>
      <sheetName val="General_Note1"/>
      <sheetName val="Detail_P&amp;L1"/>
      <sheetName val="Assumption_Sheet1"/>
      <sheetName val="filling_75_mm1"/>
      <sheetName val="Road_-_Kerb_stone1"/>
      <sheetName val="Discount_Rate_1"/>
      <sheetName val="Overall_Summary27"/>
      <sheetName val="Basement_Summary27"/>
      <sheetName val="Basement_Budget27"/>
      <sheetName val="Podium_Summary27"/>
      <sheetName val="Podium_Budgets27"/>
      <sheetName val="Guestroom_Summary27"/>
      <sheetName val="Guestroom_Budget27"/>
      <sheetName val="Sitework_Summary27"/>
      <sheetName val="Sitework_Budget27"/>
      <sheetName val="TBAL9697_-group_wise__sdpl27"/>
      <sheetName val="GM_&amp;_TA27"/>
      <sheetName val="LIST_OF_MAKES26"/>
      <sheetName val="INPUT_SHEET26"/>
      <sheetName val="PRECAST_lightconc-II14"/>
      <sheetName val="Cost_summary15"/>
      <sheetName val="Material_15"/>
      <sheetName val="Labour_&amp;_Plant15"/>
      <sheetName val="Site_Dev_BOQ15"/>
      <sheetName val="Master_Sheet15"/>
      <sheetName val="CFForecast_detail14"/>
      <sheetName val="3__Elemental_Summary14"/>
      <sheetName val="9__Package_split_-_Cost_14"/>
      <sheetName val="12a__CFTable14"/>
      <sheetName val="10__&amp;_11__Rate_Code_&amp;_BQ14"/>
      <sheetName val="Break_up_Sheet26"/>
      <sheetName val="Rate_analysis15"/>
      <sheetName val="PANEL_ANNEXURE15"/>
      <sheetName val="final_estimate14"/>
      <sheetName val="Fill_this_out_first___15"/>
      <sheetName val="X_rate14"/>
      <sheetName val="Project_Budget_Worksheet14"/>
      <sheetName val="Base_data_Security_Procedures14"/>
      <sheetName val="Fin__Assumpt__-_Sensitivities14"/>
      <sheetName val="Template-Design_Devt_Estimate14"/>
      <sheetName val="Staff_Acco_14"/>
      <sheetName val="RMZ_Summary14"/>
      <sheetName val="Misc_Liq14"/>
      <sheetName val="S_214"/>
      <sheetName val="Phase_114"/>
      <sheetName val="Phase_214"/>
      <sheetName val="Pay_Rec14"/>
      <sheetName val="SUPPLY_-Sanitary_Fixtures14"/>
      <sheetName val="ITEMS_FOR_CIVIL_TENDER14"/>
      <sheetName val="Global_Assm_14"/>
      <sheetName val="PointNo_514"/>
      <sheetName val="ESTIMATE_for_approval14"/>
      <sheetName val="GF_Columns14"/>
      <sheetName val="IO_LIST14"/>
      <sheetName val="07016,_Master_List-Major_Mino14"/>
      <sheetName val="Other_Inc14"/>
      <sheetName val="Room_Rev14"/>
      <sheetName val="SMS_Format14"/>
      <sheetName val="MASTER_RATE_ANALYSIS14"/>
      <sheetName val="Basic_Rates14"/>
      <sheetName val="Summary_year_Plan14"/>
      <sheetName val="_B314"/>
      <sheetName val="_B114"/>
      <sheetName val="Extra_Item14"/>
      <sheetName val="schedule_nos14"/>
      <sheetName val="AutoOpen_Stub_Data14"/>
      <sheetName val="INDIGINEOUS_ITEMS_14"/>
      <sheetName val="os_liabilities_analysis14"/>
      <sheetName val="Civil_Boq14"/>
      <sheetName val="3cd_Annexure14"/>
      <sheetName val="Reference_Information14"/>
      <sheetName val="Employee_List14"/>
      <sheetName val="Sales_Office14"/>
      <sheetName val="SECURITY_114"/>
      <sheetName val="sqn_ldr_3_Unit_2_14"/>
      <sheetName val="Area_St14"/>
      <sheetName val="collections_plan_040114"/>
      <sheetName val="Assumption_Inputs14"/>
      <sheetName val="labour_coeff14"/>
      <sheetName val="ISO_RECON14"/>
      <sheetName val="Back_filling14"/>
      <sheetName val="NT_items_summary14"/>
      <sheetName val="LOCAL_RATES14"/>
      <sheetName val="Meas_-Hotel_Part14"/>
      <sheetName val="Risk_&amp;_Opportunities14"/>
      <sheetName val="type_ahead_combo14"/>
      <sheetName val="labour_rates14"/>
      <sheetName val="Msht_5F14"/>
      <sheetName val="RCC,Ret__Wall14"/>
      <sheetName val="FTE_Totals_Plan14"/>
      <sheetName val="Erection_grider14"/>
      <sheetName val="Order_Info14"/>
      <sheetName val="DATA_BOQ14"/>
      <sheetName val="PA-_Consutant_14"/>
      <sheetName val="HOLIDAY_LIST10"/>
      <sheetName val="DASH_BOARD10"/>
      <sheetName val="Status_Control_Sheet10"/>
      <sheetName val="Approved_MTD_Proj_#'s10"/>
      <sheetName val="BASIS_-DEC_0810"/>
      <sheetName val="Block_A_-_BOQ10"/>
      <sheetName val="Budgetary_office_area7"/>
      <sheetName val="Position_Class7"/>
      <sheetName val="electr__work_CA_8"/>
      <sheetName val="Ext_Works7"/>
      <sheetName val="Driveway_Beams6"/>
      <sheetName val="Building_17"/>
      <sheetName val="PPA_Summary7"/>
      <sheetName val="appendix_A6"/>
      <sheetName val="L_Chg7"/>
      <sheetName val="d-safe_DELUXE7"/>
      <sheetName val="Diawise_steel_abstract7"/>
      <sheetName val="beam-reinft-IIInd_floor7"/>
      <sheetName val="Break_Dw6"/>
      <sheetName val="65_FINANCE6"/>
      <sheetName val="Pacakges_split6"/>
      <sheetName val="Reference_Values6"/>
      <sheetName val="Field_Values6"/>
      <sheetName val="WORK_TABLE6"/>
      <sheetName val="General_input6"/>
      <sheetName val="WING_-_A_RAFT_(23-08-09)6"/>
      <sheetName val="except_wiring6"/>
      <sheetName val="Break_Up_(bc)6"/>
      <sheetName val="Break_Up_(bc1)6"/>
      <sheetName val="Break_Up_(bc2)6"/>
      <sheetName val="Data_base6"/>
      <sheetName val="Senorita_Project_information6"/>
      <sheetName val="Material_Current6"/>
      <sheetName val="SITE_OVERHEADS6"/>
      <sheetName val="storm_water16"/>
      <sheetName val="MB_Prod6"/>
      <sheetName val="Detail_In_Door_Stad6"/>
      <sheetName val="Step_76"/>
      <sheetName val="LT_internal_works4"/>
      <sheetName val="G_1-AV_SYSTEM6"/>
      <sheetName val="입찰내역_발주처_양식4"/>
      <sheetName val="Comparative_at_bid_opening4"/>
      <sheetName val="A_CIVIL_AND_INTERIOR_WORKS4"/>
      <sheetName val="sq_ftg_detail4"/>
      <sheetName val="India_F&amp;S_Template3"/>
      <sheetName val="F4_134"/>
      <sheetName val="CIF_COST_ITEM7"/>
      <sheetName val="Basic_Resources4"/>
      <sheetName val="CABLE_DATA4"/>
      <sheetName val="Fire_Pumps3"/>
      <sheetName val="B_-_E3"/>
      <sheetName val="4_총괄(통합)4"/>
      <sheetName val="Civil_Works3"/>
      <sheetName val="Electrical-Line_Items4"/>
      <sheetName val="Weightage-Sub_Sht3"/>
      <sheetName val="S_&amp;_A4"/>
      <sheetName val="FA_BOQ3"/>
      <sheetName val="Rising_Main3"/>
      <sheetName val="d-safe_specs3"/>
      <sheetName val="Risk_Assessment3"/>
      <sheetName val="Sheet1_(2)3"/>
      <sheetName val="MLCP_Connection_Details3"/>
      <sheetName val="Global_factors3"/>
      <sheetName val="Detail_Top_Sheet3"/>
      <sheetName val="water_prop_3"/>
      <sheetName val="Basement_Budget:Podium_Summary3"/>
      <sheetName val="SP_Break_Up3"/>
      <sheetName val="Sheet_13"/>
      <sheetName val="Beam_at_Ground_flr_lvl(Steel)2"/>
      <sheetName val="Phasewise_Dev_Summary2"/>
      <sheetName val="Trial_Bal2"/>
      <sheetName val="Desc_2"/>
      <sheetName val="Cat_A_Change_Control2"/>
      <sheetName val="SWL_SUMMARY2"/>
      <sheetName val="BOQ_DG_BQ_PP2"/>
      <sheetName val="NEW_Main2"/>
      <sheetName val="DETA_TABLE2"/>
      <sheetName val="Name_Manager1"/>
      <sheetName val="Staff_Acco_15"/>
      <sheetName val="Factors,_Disc,_Acces,_Labour1"/>
      <sheetName val="Basement_Budget_Podium_Summary1"/>
      <sheetName val="SPT_vs_PHI1"/>
      <sheetName val="Project_Profile1"/>
      <sheetName val="Walmart_Budgetary_Costing2"/>
      <sheetName val="Jan_resp1"/>
      <sheetName val="Costing_Sheet1"/>
      <sheetName val="beam-reinft-machine_rm1"/>
      <sheetName val="Sheet3_(2)1"/>
      <sheetName val="L_L_Rates2"/>
      <sheetName val="(7)_RFI_(Slab)1"/>
      <sheetName val="Measurement_Sheet2"/>
      <sheetName val="2_DATA1"/>
      <sheetName val="ESC_10%2"/>
      <sheetName val="ESC_12%2"/>
      <sheetName val="Fin_Sum1"/>
      <sheetName val="Material_Inventory4"/>
      <sheetName val="Latest_est1"/>
      <sheetName val="P&amp;M_Final1"/>
      <sheetName val="co_tax"/>
      <sheetName val="EAW_Final_Accounts_-_991"/>
      <sheetName val="Current_Bill_MB_ref"/>
      <sheetName val="Liability_bill_wise2"/>
      <sheetName val="lc_111"/>
      <sheetName val="lc_211"/>
      <sheetName val="BOQ_(2)1"/>
      <sheetName val="Bar_Budget"/>
      <sheetName val="Machine_HC_-_19_08_"/>
      <sheetName val="Site_Data"/>
      <sheetName val="Analysed_rate"/>
      <sheetName val="BOQ_Backup"/>
      <sheetName val="Final_Qty"/>
      <sheetName val="Door_&amp;_Window"/>
      <sheetName val="Data_sheet"/>
      <sheetName val="Cash_Flow_Working"/>
      <sheetName val="PRICE_COMP"/>
      <sheetName val="Name_List"/>
      <sheetName val="Next_Weeks_Plan"/>
      <sheetName val="Dropdown_lists"/>
      <sheetName val="FY_Function"/>
      <sheetName val="Master_Data_Sheet"/>
      <sheetName val="공사비_내역_(가)"/>
      <sheetName val="cover_page"/>
      <sheetName val="Labor_abs-NMR"/>
      <sheetName val="August_TB"/>
      <sheetName val="Builtup_Area"/>
      <sheetName val="CANDY_BOQ"/>
      <sheetName val="PC_and_Emp_Details"/>
      <sheetName val="site_fab&amp;ernstr"/>
      <sheetName val="2_1_受電設備棟"/>
      <sheetName val="2_2_受・防火水槽"/>
      <sheetName val="2_3_排水処理設備棟"/>
      <sheetName val="2_4_倉庫棟"/>
      <sheetName val="2_5_守衛棟"/>
      <sheetName val="DOOR-WIN_SCH"/>
      <sheetName val="RCC_Rates"/>
      <sheetName val="STEEL_STRUCTURE"/>
      <sheetName val="A_O_R_"/>
      <sheetName val="BOQ_Distribution"/>
      <sheetName val="NON-TOWER_WATER_TANK"/>
      <sheetName val="General_Note"/>
      <sheetName val="Detail_P&amp;L"/>
      <sheetName val="Assumption_Sheet"/>
      <sheetName val="filling_75_mm"/>
      <sheetName val="Road_-_Kerb_stone"/>
      <sheetName val="Discount_Rate_"/>
      <sheetName val="Overall_Summary29"/>
      <sheetName val="Basement_Summary29"/>
      <sheetName val="Basement_Budget29"/>
      <sheetName val="Podium_Summary29"/>
      <sheetName val="Podium_Budgets29"/>
      <sheetName val="Guestroom_Summary29"/>
      <sheetName val="Guestroom_Budget29"/>
      <sheetName val="Sitework_Summary29"/>
      <sheetName val="Sitework_Budget29"/>
      <sheetName val="TBAL9697_-group_wise__sdpl29"/>
      <sheetName val="GM_&amp;_TA29"/>
      <sheetName val="LIST_OF_MAKES28"/>
      <sheetName val="INPUT_SHEET28"/>
      <sheetName val="PRECAST_lightconc-II16"/>
      <sheetName val="Cost_summary17"/>
      <sheetName val="Material_17"/>
      <sheetName val="Labour_&amp;_Plant17"/>
      <sheetName val="Site_Dev_BOQ17"/>
      <sheetName val="Master_Sheet17"/>
      <sheetName val="CFForecast_detail16"/>
      <sheetName val="3__Elemental_Summary16"/>
      <sheetName val="9__Package_split_-_Cost_16"/>
      <sheetName val="12a__CFTable16"/>
      <sheetName val="10__&amp;_11__Rate_Code_&amp;_BQ16"/>
      <sheetName val="Break_up_Sheet28"/>
      <sheetName val="Rate_analysis17"/>
      <sheetName val="PANEL_ANNEXURE17"/>
      <sheetName val="final_estimate16"/>
      <sheetName val="Fill_this_out_first___17"/>
      <sheetName val="X_rate16"/>
      <sheetName val="Project_Budget_Worksheet16"/>
      <sheetName val="Base_data_Security_Procedures16"/>
      <sheetName val="Fin__Assumpt__-_Sensitivities16"/>
      <sheetName val="Template-Design_Devt_Estimate16"/>
      <sheetName val="Staff_Acco_18"/>
      <sheetName val="RMZ_Summary16"/>
      <sheetName val="Misc_Liq16"/>
      <sheetName val="S_216"/>
      <sheetName val="Phase_116"/>
      <sheetName val="Phase_216"/>
      <sheetName val="Pay_Rec16"/>
      <sheetName val="SUPPLY_-Sanitary_Fixtures16"/>
      <sheetName val="ITEMS_FOR_CIVIL_TENDER16"/>
      <sheetName val="Global_Assm_16"/>
      <sheetName val="PointNo_516"/>
      <sheetName val="ESTIMATE_for_approval16"/>
      <sheetName val="GF_Columns16"/>
      <sheetName val="IO_LIST16"/>
      <sheetName val="07016,_Master_List-Major_Mino16"/>
      <sheetName val="Other_Inc16"/>
      <sheetName val="Room_Rev16"/>
      <sheetName val="SMS_Format16"/>
      <sheetName val="MASTER_RATE_ANALYSIS16"/>
      <sheetName val="Basic_Rates16"/>
      <sheetName val="Summary_year_Plan16"/>
      <sheetName val="_B316"/>
      <sheetName val="_B116"/>
      <sheetName val="Extra_Item16"/>
      <sheetName val="schedule_nos16"/>
      <sheetName val="AutoOpen_Stub_Data16"/>
      <sheetName val="INDIGINEOUS_ITEMS_16"/>
      <sheetName val="os_liabilities_analysis16"/>
      <sheetName val="Civil_Boq16"/>
      <sheetName val="3cd_Annexure16"/>
      <sheetName val="Reference_Information16"/>
      <sheetName val="Employee_List16"/>
      <sheetName val="Sales_Office16"/>
      <sheetName val="SECURITY_116"/>
      <sheetName val="sqn_ldr_3_Unit_2_16"/>
      <sheetName val="Area_St16"/>
      <sheetName val="collections_plan_040116"/>
      <sheetName val="Assumption_Inputs16"/>
      <sheetName val="labour_coeff16"/>
      <sheetName val="ISO_RECON16"/>
      <sheetName val="Back_filling16"/>
      <sheetName val="NT_items_summary16"/>
      <sheetName val="LOCAL_RATES16"/>
      <sheetName val="Meas_-Hotel_Part16"/>
      <sheetName val="Risk_&amp;_Opportunities16"/>
      <sheetName val="type_ahead_combo16"/>
      <sheetName val="labour_rates16"/>
      <sheetName val="Msht_5F16"/>
      <sheetName val="RCC,Ret__Wall16"/>
      <sheetName val="FTE_Totals_Plan16"/>
      <sheetName val="Erection_grider16"/>
      <sheetName val="Order_Info16"/>
      <sheetName val="DATA_BOQ16"/>
      <sheetName val="PA-_Consutant_16"/>
      <sheetName val="HOLIDAY_LIST12"/>
      <sheetName val="DASH_BOARD12"/>
      <sheetName val="Status_Control_Sheet12"/>
      <sheetName val="Approved_MTD_Proj_#'s12"/>
      <sheetName val="BASIS_-DEC_0812"/>
      <sheetName val="Block_A_-_BOQ12"/>
      <sheetName val="Budgetary_office_area9"/>
      <sheetName val="Position_Class9"/>
      <sheetName val="electr__work_CA_10"/>
      <sheetName val="Ext_Works9"/>
      <sheetName val="Driveway_Beams8"/>
      <sheetName val="Building_19"/>
      <sheetName val="PPA_Summary9"/>
      <sheetName val="appendix_A8"/>
      <sheetName val="L_Chg9"/>
      <sheetName val="d-safe_DELUXE9"/>
      <sheetName val="Diawise_steel_abstract9"/>
      <sheetName val="beam-reinft-IIInd_floor9"/>
      <sheetName val="Break_Dw8"/>
      <sheetName val="65_FINANCE8"/>
      <sheetName val="Pacakges_split8"/>
      <sheetName val="Reference_Values8"/>
      <sheetName val="Field_Values8"/>
      <sheetName val="WORK_TABLE8"/>
      <sheetName val="General_input8"/>
      <sheetName val="WING_-_A_RAFT_(23-08-09)8"/>
      <sheetName val="except_wiring8"/>
      <sheetName val="Break_Up_(bc)8"/>
      <sheetName val="Break_Up_(bc1)8"/>
      <sheetName val="Break_Up_(bc2)8"/>
      <sheetName val="Data_base8"/>
      <sheetName val="Senorita_Project_information8"/>
      <sheetName val="Material_Current8"/>
      <sheetName val="SITE_OVERHEADS8"/>
      <sheetName val="storm_water18"/>
      <sheetName val="MB_Prod8"/>
      <sheetName val="Detail_In_Door_Stad8"/>
      <sheetName val="Step_78"/>
      <sheetName val="LT_internal_works6"/>
      <sheetName val="G_1-AV_SYSTEM8"/>
      <sheetName val="입찰내역_발주처_양식6"/>
      <sheetName val="Comparative_at_bid_opening6"/>
      <sheetName val="A_CIVIL_AND_INTERIOR_WORKS6"/>
      <sheetName val="sq_ftg_detail6"/>
      <sheetName val="India_F&amp;S_Template5"/>
      <sheetName val="F4_136"/>
      <sheetName val="CIF_COST_ITEM9"/>
      <sheetName val="Basic_Resources6"/>
      <sheetName val="CABLE_DATA6"/>
      <sheetName val="Fire_Pumps5"/>
      <sheetName val="B_-_E5"/>
      <sheetName val="4_총괄(통합)6"/>
      <sheetName val="Civil_Works5"/>
      <sheetName val="Electrical-Line_Items6"/>
      <sheetName val="Weightage-Sub_Sht5"/>
      <sheetName val="S_&amp;_A6"/>
      <sheetName val="FA_BOQ5"/>
      <sheetName val="Rising_Main5"/>
      <sheetName val="d-safe_specs5"/>
      <sheetName val="Risk_Assessment5"/>
      <sheetName val="Sheet1_(2)5"/>
      <sheetName val="MLCP_Connection_Details5"/>
      <sheetName val="Global_factors5"/>
      <sheetName val="Detail_Top_Sheet5"/>
      <sheetName val="water_prop_5"/>
      <sheetName val="Basement_Budget:Podium_Summary5"/>
      <sheetName val="SP_Break_Up5"/>
      <sheetName val="Sheet_15"/>
      <sheetName val="Beam_at_Ground_flr_lvl(Steel)4"/>
      <sheetName val="Phasewise_Dev_Summary4"/>
      <sheetName val="Trial_Bal4"/>
      <sheetName val="Desc_4"/>
      <sheetName val="Cat_A_Change_Control4"/>
      <sheetName val="SWL_SUMMARY4"/>
      <sheetName val="BOQ_DG_BQ_PP4"/>
      <sheetName val="NEW_Main4"/>
      <sheetName val="DETA_TABLE4"/>
      <sheetName val="Name_Manager3"/>
      <sheetName val="Staff_Acco_19"/>
      <sheetName val="Factors,_Disc,_Acces,_Labour3"/>
      <sheetName val="Basement_Budget_Podium_Summary3"/>
      <sheetName val="SPT_vs_PHI3"/>
      <sheetName val="Project_Profile3"/>
      <sheetName val="Walmart_Budgetary_Costing4"/>
      <sheetName val="Jan_resp3"/>
      <sheetName val="Costing_Sheet3"/>
      <sheetName val="beam-reinft-machine_rm3"/>
      <sheetName val="Sheet3_(2)3"/>
      <sheetName val="L_L_Rates4"/>
      <sheetName val="(7)_RFI_(Slab)3"/>
      <sheetName val="Measurement_Sheet4"/>
      <sheetName val="2_DATA3"/>
      <sheetName val="ESC_10%4"/>
      <sheetName val="ESC_12%4"/>
      <sheetName val="Fin_Sum3"/>
      <sheetName val="Material_Inventory6"/>
      <sheetName val="Latest_est3"/>
      <sheetName val="P&amp;M_Final3"/>
      <sheetName val="co_tax2"/>
      <sheetName val="EAW_Final_Accounts_-_993"/>
      <sheetName val="Current_Bill_MB_ref2"/>
      <sheetName val="Liability_bill_wise4"/>
      <sheetName val="lc_113"/>
      <sheetName val="lc_213"/>
      <sheetName val="BOQ_(2)3"/>
      <sheetName val="Service_Function2"/>
      <sheetName val="Bar_Budget2"/>
      <sheetName val="Machine_HC_-_19_08_2"/>
      <sheetName val="Site_Data2"/>
      <sheetName val="Analysed_rate2"/>
      <sheetName val="BOQ_Backup2"/>
      <sheetName val="Final_Qty2"/>
      <sheetName val="Door_&amp;_Window2"/>
      <sheetName val="Data_sheet2"/>
      <sheetName val="Cash_Flow_Working2"/>
      <sheetName val="PRICE_COMP2"/>
      <sheetName val="Name_List2"/>
      <sheetName val="Next_Weeks_Plan2"/>
      <sheetName val="Dropdown_lists2"/>
      <sheetName val="FY_Function2"/>
      <sheetName val="Master_Data_Sheet2"/>
      <sheetName val="공사비_내역_(가)2"/>
      <sheetName val="cover_page2"/>
      <sheetName val="Labor_abs-NMR2"/>
      <sheetName val="August_TB2"/>
      <sheetName val="Builtup_Area2"/>
      <sheetName val="CANDY_BOQ2"/>
      <sheetName val="PC_and_Emp_Details2"/>
      <sheetName val="site_fab&amp;ernstr2"/>
      <sheetName val="2_1_受電設備棟2"/>
      <sheetName val="2_2_受・防火水槽2"/>
      <sheetName val="2_3_排水処理設備棟2"/>
      <sheetName val="2_4_倉庫棟2"/>
      <sheetName val="2_5_守衛棟2"/>
      <sheetName val="DOOR-WIN_SCH2"/>
      <sheetName val="RCC_Rates2"/>
      <sheetName val="STEEL_STRUCTURE2"/>
      <sheetName val="A_O_R_2"/>
      <sheetName val="BOQ_Distribution2"/>
      <sheetName val="NON-TOWER_WATER_TANK2"/>
      <sheetName val="General_Note2"/>
      <sheetName val="Detail_P&amp;L2"/>
      <sheetName val="Assumption_Sheet2"/>
      <sheetName val="filling_75_mm2"/>
      <sheetName val="Road_-_Kerb_stone2"/>
      <sheetName val="Discount_Rate_2"/>
      <sheetName val="Pricelist"/>
      <sheetName val="Overall_Summary31"/>
      <sheetName val="Basement_Summary31"/>
      <sheetName val="Basement_Budget31"/>
      <sheetName val="Podium_Summary31"/>
      <sheetName val="Podium_Budgets31"/>
      <sheetName val="Guestroom_Summary31"/>
      <sheetName val="Guestroom_Budget31"/>
      <sheetName val="Sitework_Summary31"/>
      <sheetName val="Sitework_Budget31"/>
      <sheetName val="TBAL9697_-group_wise__sdpl31"/>
      <sheetName val="Cost_summary19"/>
      <sheetName val="PANEL_ANNEXURE19"/>
      <sheetName val="GM_&amp;_TA31"/>
      <sheetName val="Break_up_Sheet30"/>
      <sheetName val="Rate_analysis19"/>
      <sheetName val="INPUT_SHEET30"/>
      <sheetName val="LIST_OF_MAKES30"/>
      <sheetName val="Material_19"/>
      <sheetName val="Labour_&amp;_Plant19"/>
      <sheetName val="Master_Sheet19"/>
      <sheetName val="Site_Dev_BOQ19"/>
      <sheetName val="Fill_this_out_first___19"/>
      <sheetName val="X_rate18"/>
      <sheetName val="Summary_year_Plan18"/>
      <sheetName val="Template-Design_Devt_Estimate18"/>
      <sheetName val="CFForecast_detail18"/>
      <sheetName val="3__Elemental_Summary18"/>
      <sheetName val="9__Package_split_-_Cost_18"/>
      <sheetName val="12a__CFTable18"/>
      <sheetName val="10__&amp;_11__Rate_Code_&amp;_BQ18"/>
      <sheetName val="PRECAST_lightconc-II18"/>
      <sheetName val="final_estimate18"/>
      <sheetName val="Misc_Liq18"/>
      <sheetName val="RMZ_Summary18"/>
      <sheetName val="Staff_Acco_22"/>
      <sheetName val="Fin__Assumpt__-_Sensitivities18"/>
      <sheetName val="S_218"/>
      <sheetName val="Base_data_Security_Procedures18"/>
      <sheetName val="Project_Budget_Worksheet18"/>
      <sheetName val="GF_Columns18"/>
      <sheetName val="IO_LIST18"/>
      <sheetName val="Reference_Information18"/>
      <sheetName val="Employee_List18"/>
      <sheetName val="Sales_Office18"/>
      <sheetName val="Assumption_Inputs18"/>
      <sheetName val="Phase_118"/>
      <sheetName val="Phase_218"/>
      <sheetName val="Pay_Rec18"/>
      <sheetName val="SUPPLY_-Sanitary_Fixtures18"/>
      <sheetName val="ITEMS_FOR_CIVIL_TENDER18"/>
      <sheetName val="Global_Assm_18"/>
      <sheetName val="PointNo_518"/>
      <sheetName val="ESTIMATE_for_approval18"/>
      <sheetName val="07016,_Master_List-Major_Mino18"/>
      <sheetName val="Other_Inc18"/>
      <sheetName val="Room_Rev18"/>
      <sheetName val="SMS_Format18"/>
      <sheetName val="MASTER_RATE_ANALYSIS18"/>
      <sheetName val="Basic_Rates18"/>
      <sheetName val="SECURITY_118"/>
      <sheetName val="_B318"/>
      <sheetName val="_B118"/>
      <sheetName val="Extra_Item18"/>
      <sheetName val="schedule_nos18"/>
      <sheetName val="AutoOpen_Stub_Data18"/>
      <sheetName val="INDIGINEOUS_ITEMS_18"/>
      <sheetName val="os_liabilities_analysis18"/>
      <sheetName val="Civil_Boq18"/>
      <sheetName val="3cd_Annexure18"/>
      <sheetName val="collections_plan_040118"/>
      <sheetName val="Area_St18"/>
      <sheetName val="sqn_ldr_3_Unit_2_18"/>
      <sheetName val="labour_coeff18"/>
      <sheetName val="Meas_-Hotel_Part18"/>
      <sheetName val="Risk_&amp;_Opportunities18"/>
      <sheetName val="type_ahead_combo18"/>
      <sheetName val="labour_rates18"/>
      <sheetName val="Msht_5F18"/>
      <sheetName val="ISO_RECON18"/>
      <sheetName val="Back_filling18"/>
      <sheetName val="NT_items_summary18"/>
      <sheetName val="LOCAL_RATES18"/>
      <sheetName val="RCC,Ret__Wall18"/>
      <sheetName val="Erection_grider18"/>
      <sheetName val="PA-_Consutant_18"/>
      <sheetName val="FTE_Totals_Plan18"/>
      <sheetName val="Order_Info18"/>
      <sheetName val="DATA_BOQ18"/>
      <sheetName val="Status_Control_Sheet14"/>
      <sheetName val="HOLIDAY_LIST14"/>
      <sheetName val="DASH_BOARD14"/>
      <sheetName val="Approved_MTD_Proj_#'s14"/>
      <sheetName val="BASIS_-DEC_0814"/>
      <sheetName val="Block_A_-_BOQ14"/>
      <sheetName val="electr__work_CA_12"/>
      <sheetName val="Building_111"/>
      <sheetName val="PPA_Summary11"/>
      <sheetName val="L_Chg11"/>
      <sheetName val="Budgetary_office_area11"/>
      <sheetName val="Position_Class11"/>
      <sheetName val="Ext_Works11"/>
      <sheetName val="Break_Dw10"/>
      <sheetName val="Reference_Values10"/>
      <sheetName val="Driveway_Beams10"/>
      <sheetName val="WORK_TABLE10"/>
      <sheetName val="beam-reinft-IIInd_floor11"/>
      <sheetName val="65_FINANCE10"/>
      <sheetName val="Pacakges_split10"/>
      <sheetName val="d-safe_DELUXE11"/>
      <sheetName val="Diawise_steel_abstract11"/>
      <sheetName val="appendix_A10"/>
      <sheetName val="except_wiring10"/>
      <sheetName val="Field_Values10"/>
      <sheetName val="SITE_OVERHEADS10"/>
      <sheetName val="storm_water110"/>
      <sheetName val="MB_Prod10"/>
      <sheetName val="Material_Current10"/>
      <sheetName val="G_1-AV_SYSTEM10"/>
      <sheetName val="Break_Up_(bc)10"/>
      <sheetName val="Break_Up_(bc1)10"/>
      <sheetName val="Break_Up_(bc2)10"/>
      <sheetName val="Step_710"/>
      <sheetName val="General_input10"/>
      <sheetName val="LT_internal_works8"/>
      <sheetName val="Detail_In_Door_Stad10"/>
      <sheetName val="Senorita_Project_information10"/>
      <sheetName val="Data_base10"/>
      <sheetName val="WING_-_A_RAFT_(23-08-09)10"/>
      <sheetName val="A_CIVIL_AND_INTERIOR_WORKS8"/>
      <sheetName val="sq_ftg_detail8"/>
      <sheetName val="CIF_COST_ITEM11"/>
      <sheetName val="4_총괄(통합)8"/>
      <sheetName val="Basic_Resources8"/>
      <sheetName val="India_F&amp;S_Template7"/>
      <sheetName val="입찰내역_발주처_양식8"/>
      <sheetName val="Comparative_at_bid_opening8"/>
      <sheetName val="F4_138"/>
      <sheetName val="Electrical-Line_Items8"/>
      <sheetName val="CABLE_DATA8"/>
      <sheetName val="S_&amp;_A8"/>
      <sheetName val="Sheet1_(2)7"/>
      <sheetName val="Fire_Pumps7"/>
      <sheetName val="B_-_E7"/>
      <sheetName val="Civil_Works7"/>
      <sheetName val="MLCP_Connection_Details7"/>
      <sheetName val="Weightage-Sub_Sht7"/>
      <sheetName val="Rising_Main7"/>
      <sheetName val="FA_BOQ7"/>
      <sheetName val="Basement_Budget:Podium_Summary7"/>
      <sheetName val="Risk_Assessment7"/>
      <sheetName val="d-safe_specs7"/>
      <sheetName val="Global_factors7"/>
      <sheetName val="Detail_Top_Sheet7"/>
      <sheetName val="water_prop_7"/>
      <sheetName val="SP_Break_Up7"/>
      <sheetName val="Sheet_17"/>
      <sheetName val="SWL_SUMMARY6"/>
      <sheetName val="Door_&amp;_Window4"/>
      <sheetName val="Data_sheet4"/>
      <sheetName val="Cash_Flow_Working4"/>
      <sheetName val="공사비_내역_(가)4"/>
      <sheetName val="cover_page4"/>
      <sheetName val="PRICE_COMP4"/>
      <sheetName val="Cat_A_Change_Control6"/>
      <sheetName val="Beam_at_Ground_flr_lvl(Steel)6"/>
      <sheetName val="Phasewise_Dev_Summary6"/>
      <sheetName val="Name_List4"/>
      <sheetName val="Labor_abs-NMR4"/>
      <sheetName val="August_TB4"/>
      <sheetName val="Builtup_Area4"/>
      <sheetName val="CANDY_BOQ4"/>
      <sheetName val="Sheet3_(2)5"/>
      <sheetName val="BOQ_DG_BQ_PP6"/>
      <sheetName val="NEW_Main6"/>
      <sheetName val="Name_Manager5"/>
      <sheetName val="EAW_Final_Accounts_-_995"/>
      <sheetName val="beam-reinft-machine_rm5"/>
      <sheetName val="Project_Profile5"/>
      <sheetName val="Walmart_Budgetary_Costing6"/>
      <sheetName val="Basement_Budget_Podium_Summary5"/>
      <sheetName val="Staff_Acco_23"/>
      <sheetName val="SPT_vs_PHI5"/>
      <sheetName val="Factors,_Disc,_Acces,_Labour5"/>
      <sheetName val="Trial_Bal6"/>
      <sheetName val="Desc_6"/>
      <sheetName val="Jan_resp5"/>
      <sheetName val="L_L_Rates6"/>
      <sheetName val="(7)_RFI_(Slab)5"/>
      <sheetName val="Detail_P&amp;L4"/>
      <sheetName val="Assumption_Sheet4"/>
      <sheetName val="Material_Inventory7"/>
      <sheetName val="Latest_est4"/>
      <sheetName val="P&amp;M_Final4"/>
      <sheetName val="co_tax3"/>
      <sheetName val="Measurement_Sheet5"/>
      <sheetName val="Current_Bill_MB_ref3"/>
      <sheetName val="Liability_bill_wise5"/>
      <sheetName val="Costing_Sheet4"/>
      <sheetName val="2_DATA4"/>
      <sheetName val="DETA_TABLE5"/>
      <sheetName val="ESC_10%5"/>
      <sheetName val="ESC_12%5"/>
      <sheetName val="Fin_Sum4"/>
      <sheetName val="lc_114"/>
      <sheetName val="lc_214"/>
      <sheetName val="BOQ_(2)4"/>
      <sheetName val="Service_Function3"/>
      <sheetName val="Bar_Budget3"/>
      <sheetName val="Machine_HC_-_19_08_3"/>
      <sheetName val="Site_Data3"/>
      <sheetName val="Analysed_rate3"/>
      <sheetName val="BOQ_Backup3"/>
      <sheetName val="Final_Qty3"/>
      <sheetName val="Next_Weeks_Plan3"/>
      <sheetName val="Dropdown_lists3"/>
      <sheetName val="FY_Function3"/>
      <sheetName val="Master_Data_Sheet3"/>
      <sheetName val="PC_and_Emp_Details3"/>
      <sheetName val="site_fab&amp;ernstr3"/>
      <sheetName val="2_1_受電設備棟3"/>
      <sheetName val="2_2_受・防火水槽3"/>
      <sheetName val="2_3_排水処理設備棟3"/>
      <sheetName val="2_4_倉庫棟3"/>
      <sheetName val="2_5_守衛棟3"/>
      <sheetName val="DOOR-WIN_SCH3"/>
      <sheetName val="RCC_Rates3"/>
      <sheetName val="STEEL_STRUCTURE3"/>
      <sheetName val="A_O_R_3"/>
      <sheetName val="BOQ_Distribution3"/>
      <sheetName val="NON-TOWER_WATER_TANK3"/>
      <sheetName val="General_Note3"/>
      <sheetName val="filling_75_mm3"/>
      <sheetName val="Road_-_Kerb_stone3"/>
      <sheetName val="Discount_Rate_3"/>
      <sheetName val="Links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ase Data - Permanent Material"/>
      <sheetName val="MP"/>
      <sheetName val="Interm FO Detail"/>
      <sheetName val="Priv FO Detail"/>
      <sheetName val="Sensitivities"/>
      <sheetName val="imalat_icmal"/>
      <sheetName val="mal_onay"/>
      <sheetName val="Control"/>
      <sheetName val="Inputs - ST"/>
      <sheetName val="Overall_Summary32"/>
      <sheetName val="Basement_Summary32"/>
      <sheetName val="Basement_Budget32"/>
      <sheetName val="Podium_Summary32"/>
      <sheetName val="Podium_Budgets32"/>
      <sheetName val="Guestroom_Summary32"/>
      <sheetName val="Guestroom_Budget32"/>
      <sheetName val="Sitework_Summary32"/>
      <sheetName val="Sitework_Budget32"/>
      <sheetName val="TBAL9697_-group_wise__sdpl32"/>
      <sheetName val="Cost_summary20"/>
      <sheetName val="PANEL_ANNEXURE20"/>
      <sheetName val="GM_&amp;_TA32"/>
      <sheetName val="Break_up_Sheet31"/>
      <sheetName val="Rate_analysis20"/>
      <sheetName val="INPUT_SHEET31"/>
      <sheetName val="LIST_OF_MAKES31"/>
      <sheetName val="Material_20"/>
      <sheetName val="Labour_&amp;_Plant20"/>
      <sheetName val="Master_Sheet20"/>
      <sheetName val="Site_Dev_BOQ20"/>
      <sheetName val="Fill_this_out_first___20"/>
      <sheetName val="X_rate19"/>
      <sheetName val="Summary_year_Plan19"/>
      <sheetName val="Template-Design_Devt_Estimate19"/>
      <sheetName val="CFForecast_detail19"/>
      <sheetName val="3__Elemental_Summary19"/>
      <sheetName val="9__Package_split_-_Cost_19"/>
      <sheetName val="12a__CFTable19"/>
      <sheetName val="10__&amp;_11__Rate_Code_&amp;_BQ19"/>
      <sheetName val="PRECAST_lightconc-II19"/>
      <sheetName val="final_estimate19"/>
      <sheetName val="Misc_Liq19"/>
      <sheetName val="RMZ_Summary19"/>
      <sheetName val="Staff_Acco_24"/>
      <sheetName val="Fin__Assumpt__-_Sensitivities19"/>
      <sheetName val="S_219"/>
      <sheetName val="Base_data_Security_Procedures19"/>
      <sheetName val="Project_Budget_Worksheet19"/>
      <sheetName val="GF_Columns19"/>
      <sheetName val="IO_LIST19"/>
      <sheetName val="Reference_Information19"/>
      <sheetName val="Employee_List19"/>
      <sheetName val="Sales_Office19"/>
      <sheetName val="Assumption_Inputs19"/>
      <sheetName val="Phase_119"/>
      <sheetName val="Phase_219"/>
      <sheetName val="Pay_Rec19"/>
      <sheetName val="SUPPLY_-Sanitary_Fixtures19"/>
      <sheetName val="ITEMS_FOR_CIVIL_TENDER19"/>
      <sheetName val="Global_Assm_19"/>
      <sheetName val="PointNo_519"/>
      <sheetName val="ESTIMATE_for_approval19"/>
      <sheetName val="07016,_Master_List-Major_Mino19"/>
      <sheetName val="Other_Inc19"/>
      <sheetName val="Room_Rev19"/>
      <sheetName val="SMS_Format19"/>
      <sheetName val="MASTER_RATE_ANALYSIS19"/>
      <sheetName val="Basic_Rates19"/>
      <sheetName val="SECURITY_119"/>
      <sheetName val="_B319"/>
      <sheetName val="_B119"/>
      <sheetName val="Extra_Item19"/>
      <sheetName val="schedule_nos19"/>
      <sheetName val="AutoOpen_Stub_Data19"/>
      <sheetName val="INDIGINEOUS_ITEMS_19"/>
      <sheetName val="os_liabilities_analysis19"/>
      <sheetName val="Civil_Boq19"/>
      <sheetName val="3cd_Annexure19"/>
      <sheetName val="collections_plan_040119"/>
      <sheetName val="Area_St19"/>
      <sheetName val="sqn_ldr_3_Unit_2_19"/>
      <sheetName val="labour_coeff19"/>
      <sheetName val="Meas_-Hotel_Part19"/>
      <sheetName val="Risk_&amp;_Opportunities19"/>
      <sheetName val="type_ahead_combo19"/>
      <sheetName val="labour_rates19"/>
      <sheetName val="Msht_5F19"/>
      <sheetName val="ISO_RECON19"/>
      <sheetName val="Back_filling19"/>
      <sheetName val="NT_items_summary19"/>
      <sheetName val="LOCAL_RATES19"/>
      <sheetName val="RCC,Ret__Wall19"/>
      <sheetName val="Erection_grider19"/>
      <sheetName val="PA-_Consutant_19"/>
      <sheetName val="FTE_Totals_Plan19"/>
      <sheetName val="Order_Info19"/>
      <sheetName val="DATA_BOQ19"/>
      <sheetName val="Status_Control_Sheet15"/>
      <sheetName val="HOLIDAY_LIST15"/>
      <sheetName val="DASH_BOARD15"/>
      <sheetName val="Approved_MTD_Proj_#'s15"/>
      <sheetName val="BASIS_-DEC_0815"/>
      <sheetName val="Block_A_-_BOQ15"/>
      <sheetName val="electr__work_CA_13"/>
      <sheetName val="Building_112"/>
      <sheetName val="PPA_Summary12"/>
      <sheetName val="L_Chg12"/>
      <sheetName val="Budgetary_office_area12"/>
      <sheetName val="Position_Class12"/>
      <sheetName val="Ext_Works12"/>
      <sheetName val="Break_Dw11"/>
      <sheetName val="Reference_Values11"/>
      <sheetName val="Driveway_Beams11"/>
      <sheetName val="WORK_TABLE11"/>
      <sheetName val="beam-reinft-IIInd_floor12"/>
      <sheetName val="65_FINANCE11"/>
      <sheetName val="Pacakges_split11"/>
      <sheetName val="d-safe_DELUXE12"/>
      <sheetName val="Diawise_steel_abstract12"/>
      <sheetName val="appendix_A11"/>
      <sheetName val="except_wiring11"/>
      <sheetName val="Field_Values11"/>
      <sheetName val="SITE_OVERHEADS11"/>
      <sheetName val="storm_water111"/>
      <sheetName val="MB_Prod11"/>
      <sheetName val="Material_Current11"/>
      <sheetName val="G_1-AV_SYSTEM11"/>
      <sheetName val="Break_Up_(bc)11"/>
      <sheetName val="Break_Up_(bc1)11"/>
      <sheetName val="Break_Up_(bc2)11"/>
      <sheetName val="Step_711"/>
      <sheetName val="General_input11"/>
      <sheetName val="LT_internal_works9"/>
      <sheetName val="Detail_In_Door_Stad11"/>
      <sheetName val="Senorita_Project_information11"/>
      <sheetName val="Data_base11"/>
      <sheetName val="WING_-_A_RAFT_(23-08-09)11"/>
      <sheetName val="A_CIVIL_AND_INTERIOR_WORKS9"/>
      <sheetName val="sq_ftg_detail9"/>
      <sheetName val="CIF_COST_ITEM12"/>
      <sheetName val="4_총괄(통합)9"/>
      <sheetName val="Basic_Resources9"/>
      <sheetName val="India_F&amp;S_Template8"/>
      <sheetName val="입찰내역_발주처_양식9"/>
      <sheetName val="Comparative_at_bid_opening9"/>
      <sheetName val="F4_139"/>
      <sheetName val="Electrical-Line_Items9"/>
      <sheetName val="CABLE_DATA9"/>
      <sheetName val="S_&amp;_A9"/>
      <sheetName val="Sheet1_(2)8"/>
      <sheetName val="Fire_Pumps8"/>
      <sheetName val="B_-_E8"/>
      <sheetName val="Civil_Works8"/>
      <sheetName val="MLCP_Connection_Details8"/>
      <sheetName val="Weightage-Sub_Sht8"/>
      <sheetName val="Rising_Main8"/>
      <sheetName val="FA_BOQ8"/>
      <sheetName val="Basement_Budget:Podium_Summary8"/>
      <sheetName val="Risk_Assessment8"/>
      <sheetName val="d-safe_specs8"/>
      <sheetName val="Global_factors8"/>
      <sheetName val="Detail_Top_Sheet8"/>
      <sheetName val="water_prop_8"/>
      <sheetName val="SP_Break_Up8"/>
      <sheetName val="Sheet_18"/>
      <sheetName val="SWL_SUMMARY7"/>
      <sheetName val="Door_&amp;_Window5"/>
      <sheetName val="Data_sheet5"/>
      <sheetName val="Cash_Flow_Working5"/>
      <sheetName val="공사비_내역_(가)5"/>
      <sheetName val="cover_page5"/>
      <sheetName val="PRICE_COMP5"/>
      <sheetName val="Cat_A_Change_Control7"/>
      <sheetName val="Beam_at_Ground_flr_lvl(Steel)7"/>
      <sheetName val="Phasewise_Dev_Summary7"/>
      <sheetName val="Name_List5"/>
      <sheetName val="Labor_abs-NMR5"/>
      <sheetName val="August_TB5"/>
      <sheetName val="Builtup_Area5"/>
      <sheetName val="CANDY_BOQ5"/>
      <sheetName val="Sheet3_(2)6"/>
      <sheetName val="BOQ_DG_BQ_PP7"/>
      <sheetName val="NEW_Main7"/>
      <sheetName val="Name_Manager6"/>
      <sheetName val="EAW_Final_Accounts_-_996"/>
      <sheetName val="beam-reinft-machine_rm6"/>
      <sheetName val="Project_Profile6"/>
      <sheetName val="Walmart_Budgetary_Costing7"/>
      <sheetName val="Basement_Budget_Podium_Summary6"/>
      <sheetName val="Staff_Acco_25"/>
      <sheetName val="SPT_vs_PHI6"/>
      <sheetName val="Factors,_Disc,_Acces,_Labour6"/>
      <sheetName val="Trial_Bal7"/>
      <sheetName val="Desc_7"/>
      <sheetName val="Jan_resp6"/>
      <sheetName val="L_L_Rates7"/>
      <sheetName val="(7)_RFI_(Slab)6"/>
      <sheetName val="Detail_P&amp;L5"/>
      <sheetName val="Assumption_Sheet5"/>
      <sheetName val="Material_Inventory8"/>
      <sheetName val="Latest_est5"/>
      <sheetName val="P&amp;M_Final5"/>
      <sheetName val="co_tax4"/>
      <sheetName val="Measurement_Sheet6"/>
      <sheetName val="Current_Bill_MB_ref4"/>
      <sheetName val="Liability_bill_wise6"/>
      <sheetName val="Costing_Sheet5"/>
      <sheetName val="2_DATA5"/>
      <sheetName val="DETA_TABLE6"/>
      <sheetName val="ESC_10%6"/>
      <sheetName val="ESC_12%6"/>
      <sheetName val="Fin_Sum5"/>
      <sheetName val="lc_115"/>
      <sheetName val="lc_215"/>
      <sheetName val="BOQ_(2)5"/>
      <sheetName val="Service_Function4"/>
      <sheetName val="Bar_Budget4"/>
      <sheetName val="Machine_HC_-_19_08_4"/>
      <sheetName val="Site_Data4"/>
      <sheetName val="Analysed_rate4"/>
      <sheetName val="BOQ_Backup4"/>
      <sheetName val="Final_Qty4"/>
      <sheetName val="Next_Weeks_Plan4"/>
      <sheetName val="Dropdown_lists4"/>
      <sheetName val="FY_Function4"/>
      <sheetName val="Master_Data_Sheet4"/>
      <sheetName val="PC_and_Emp_Details4"/>
      <sheetName val="site_fab&amp;ernstr4"/>
      <sheetName val="2_1_受電設備棟4"/>
      <sheetName val="2_2_受・防火水槽4"/>
      <sheetName val="2_3_排水処理設備棟4"/>
      <sheetName val="2_4_倉庫棟4"/>
      <sheetName val="2_5_守衛棟4"/>
      <sheetName val="DOOR-WIN_SCH4"/>
      <sheetName val="RCC_Rates4"/>
      <sheetName val="STEEL_STRUCTURE4"/>
      <sheetName val="A_O_R_4"/>
      <sheetName val="BOQ_Distribution4"/>
      <sheetName val="NON-TOWER_WATER_TANK4"/>
      <sheetName val="General_Note4"/>
      <sheetName val="filling_75_mm4"/>
      <sheetName val="Road_-_Kerb_stone4"/>
      <sheetName val="Discount_Rate_4"/>
      <sheetName val="Phase_3b_&amp;_retail"/>
      <sheetName val="Sqn__Main__Abs"/>
      <sheetName val="Materials_Cost"/>
      <sheetName val="Overall_Summary33"/>
      <sheetName val="Basement_Summary33"/>
      <sheetName val="Basement_Budget33"/>
      <sheetName val="Podium_Summary33"/>
      <sheetName val="Podium_Budgets33"/>
      <sheetName val="Guestroom_Summary33"/>
      <sheetName val="Guestroom_Budget33"/>
      <sheetName val="Sitework_Summary33"/>
      <sheetName val="Sitework_Budget33"/>
      <sheetName val="GM_&amp;_TA33"/>
      <sheetName val="Break_up_Sheet32"/>
      <sheetName val="Rate_analysis21"/>
      <sheetName val="Fin__Assumpt__-_Sensitivities20"/>
      <sheetName val="TBAL9697_-group_wise__sdpl33"/>
      <sheetName val="INPUT_SHEET32"/>
      <sheetName val="Template-Design_Devt_Estimate20"/>
      <sheetName val="Cost_summary21"/>
      <sheetName val="Fill_this_out_first___21"/>
      <sheetName val="Site_Dev_BOQ21"/>
      <sheetName val="Staff_Acco_26"/>
      <sheetName val="PANEL_ANNEXURE21"/>
      <sheetName val="LIST_OF_MAKES32"/>
      <sheetName val="Material_21"/>
      <sheetName val="Labour_&amp;_Plant21"/>
      <sheetName val="Master_Sheet21"/>
      <sheetName val="SUPPLY_-Sanitary_Fixtures20"/>
      <sheetName val="ITEMS_FOR_CIVIL_TENDER20"/>
      <sheetName val="CFForecast_detail20"/>
      <sheetName val="3__Elemental_Summary20"/>
      <sheetName val="9__Package_split_-_Cost_20"/>
      <sheetName val="12a__CFTable20"/>
      <sheetName val="10__&amp;_11__Rate_Code_&amp;_BQ20"/>
      <sheetName val="PRECAST_lightconc-II20"/>
      <sheetName val="X_rate20"/>
      <sheetName val="final_estimate20"/>
      <sheetName val="Global_Assm_20"/>
      <sheetName val="PointNo_520"/>
      <sheetName val="RMZ_Summary20"/>
      <sheetName val="GF_Columns20"/>
      <sheetName val="IO_LIST20"/>
      <sheetName val="Misc_Liq20"/>
      <sheetName val="S_220"/>
      <sheetName val="Base_data_Security_Procedures20"/>
      <sheetName val="Project_Budget_Worksheet20"/>
      <sheetName val="ESTIMATE_for_approval20"/>
      <sheetName val="Phase_120"/>
      <sheetName val="Phase_220"/>
      <sheetName val="Pay_Rec20"/>
      <sheetName val="Other_Inc20"/>
      <sheetName val="Room_Rev20"/>
      <sheetName val="SMS_Format20"/>
      <sheetName val="Summary_year_Plan20"/>
      <sheetName val="INDIGINEOUS_ITEMS_20"/>
      <sheetName val="07016,_Master_List-Major_Mino20"/>
      <sheetName val="Basic_Rates20"/>
      <sheetName val="MASTER_RATE_ANALYSIS20"/>
      <sheetName val="_B320"/>
      <sheetName val="_B120"/>
      <sheetName val="Extra_Item20"/>
      <sheetName val="schedule_nos20"/>
      <sheetName val="os_liabilities_analysis20"/>
      <sheetName val="AutoOpen_Stub_Data20"/>
      <sheetName val="Area_St20"/>
      <sheetName val="3cd_Annexure20"/>
      <sheetName val="Civil_Boq20"/>
      <sheetName val="Reference_Information20"/>
      <sheetName val="Employee_List20"/>
      <sheetName val="Sales_Office20"/>
      <sheetName val="SECURITY_120"/>
      <sheetName val="collections_plan_040120"/>
      <sheetName val="Assumption_Inputs20"/>
      <sheetName val="FTE_Totals_Plan20"/>
      <sheetName val="sqn_ldr_3_Unit_2_20"/>
      <sheetName val="labour_coeff20"/>
      <sheetName val="ISO_RECON20"/>
      <sheetName val="Back_filling20"/>
      <sheetName val="NT_items_summary20"/>
      <sheetName val="Meas_-Hotel_Part20"/>
      <sheetName val="Risk_&amp;_Opportunities20"/>
      <sheetName val="type_ahead_combo20"/>
      <sheetName val="RCC,Ret__Wall20"/>
      <sheetName val="LOCAL_RATES20"/>
      <sheetName val="Msht_5F20"/>
      <sheetName val="Order_Info20"/>
      <sheetName val="labour_rates20"/>
      <sheetName val="Erection_grider20"/>
      <sheetName val="PA-_Consutant_20"/>
      <sheetName val="HOLIDAY_LIST16"/>
      <sheetName val="DASH_BOARD16"/>
      <sheetName val="DATA_BOQ20"/>
      <sheetName val="Status_Control_Sheet16"/>
      <sheetName val="Approved_MTD_Proj_#'s16"/>
      <sheetName val="L_Chg13"/>
      <sheetName val="Position_Class13"/>
      <sheetName val="65_FINANCE12"/>
      <sheetName val="BASIS_-DEC_0816"/>
      <sheetName val="Block_A_-_BOQ16"/>
      <sheetName val="Building_113"/>
      <sheetName val="electr__work_CA_14"/>
      <sheetName val="PPA_Summary13"/>
      <sheetName val="Ext_Works13"/>
      <sheetName val="Budgetary_office_area13"/>
      <sheetName val="Driveway_Beams12"/>
      <sheetName val="Pacakges_split12"/>
      <sheetName val="d-safe_DELUXE13"/>
      <sheetName val="Diawise_steel_abstract13"/>
      <sheetName val="appendix_A12"/>
      <sheetName val="beam-reinft-IIInd_floor13"/>
      <sheetName val="Break_Dw12"/>
      <sheetName val="Material_Current12"/>
      <sheetName val="Reference_Values12"/>
      <sheetName val="Field_Values12"/>
      <sheetName val="WORK_TABLE12"/>
      <sheetName val="SITE_OVERHEADS12"/>
      <sheetName val="storm_water112"/>
      <sheetName val="MB_Prod12"/>
      <sheetName val="Break_Up_(bc)12"/>
      <sheetName val="Break_Up_(bc1)12"/>
      <sheetName val="Break_Up_(bc2)12"/>
      <sheetName val="except_wiring12"/>
      <sheetName val="Step_712"/>
      <sheetName val="Senorita_Project_information12"/>
      <sheetName val="Data_base12"/>
      <sheetName val="Basic_Resources10"/>
      <sheetName val="LT_internal_works10"/>
      <sheetName val="General_input12"/>
      <sheetName val="Detail_In_Door_Stad12"/>
      <sheetName val="WING_-_A_RAFT_(23-08-09)12"/>
      <sheetName val="sq_ftg_detail10"/>
      <sheetName val="CIF_COST_ITEM13"/>
      <sheetName val="4_총괄(통합)10"/>
      <sheetName val="G_1-AV_SYSTEM12"/>
      <sheetName val="A_CIVIL_AND_INTERIOR_WORKS10"/>
      <sheetName val="입찰내역_발주처_양식10"/>
      <sheetName val="F4_1310"/>
      <sheetName val="Comparative_at_bid_opening10"/>
      <sheetName val="India_F&amp;S_Template9"/>
      <sheetName val="CABLE_DATA10"/>
      <sheetName val="Fire_Pumps9"/>
      <sheetName val="B_-_E9"/>
      <sheetName val="Civil_Works9"/>
      <sheetName val="Electrical-Line_Items10"/>
      <sheetName val="Weightage-Sub_Sht9"/>
      <sheetName val="Rising_Main9"/>
      <sheetName val="FA_BOQ9"/>
      <sheetName val="Basement_Budget:Podium_Summary9"/>
      <sheetName val="S_&amp;_A10"/>
      <sheetName val="Risk_Assessment9"/>
      <sheetName val="Sheet1_(2)9"/>
      <sheetName val="d-safe_specs9"/>
      <sheetName val="MLCP_Connection_Details9"/>
      <sheetName val="Global_factors9"/>
      <sheetName val="Detail_Top_Sheet9"/>
      <sheetName val="water_prop_9"/>
      <sheetName val="SP_Break_Up9"/>
      <sheetName val="Sheet_19"/>
      <sheetName val="SWL_SUMMARY8"/>
      <sheetName val="BOQ_DG_BQ_PP8"/>
      <sheetName val="NEW_Main8"/>
      <sheetName val="Beam_at_Ground_flr_lvl(Steel)8"/>
      <sheetName val="Phasewise_Dev_Summary8"/>
      <sheetName val="Cat_A_Change_Control8"/>
      <sheetName val="Name_Manager7"/>
      <sheetName val="Walmart_Budgetary_Costing8"/>
      <sheetName val="Basement_Budget_Podium_Summary7"/>
      <sheetName val="Staff_Acco_27"/>
      <sheetName val="SPT_vs_PHI7"/>
      <sheetName val="Factors,_Disc,_Acces,_Labour7"/>
      <sheetName val="Project_Profile7"/>
      <sheetName val="Costing_Sheet6"/>
      <sheetName val="Sheet3_(2)7"/>
      <sheetName val="Trial_Bal8"/>
      <sheetName val="Desc_8"/>
      <sheetName val="L_L_Rates8"/>
      <sheetName val="(7)_RFI_(Slab)7"/>
      <sheetName val="beam-reinft-machine_rm7"/>
      <sheetName val="Jan_resp7"/>
      <sheetName val="Measurement_Sheet7"/>
      <sheetName val="2_DATA6"/>
      <sheetName val="DETA_TABLE7"/>
      <sheetName val="ESC_10%7"/>
      <sheetName val="ESC_12%7"/>
      <sheetName val="Fin_Sum6"/>
      <sheetName val="Material_Inventory9"/>
      <sheetName val="Latest_est6"/>
      <sheetName val="P&amp;M_Final6"/>
      <sheetName val="co_tax5"/>
      <sheetName val="EAW_Final_Accounts_-_997"/>
      <sheetName val="Current_Bill_MB_ref5"/>
      <sheetName val="Liability_bill_wise7"/>
      <sheetName val="lc_116"/>
      <sheetName val="lc_216"/>
      <sheetName val="BOQ_(2)6"/>
      <sheetName val="Service_Function5"/>
      <sheetName val="Door_&amp;_Window6"/>
      <sheetName val="Data_sheet6"/>
      <sheetName val="Cash_Flow_Working6"/>
      <sheetName val="DOOR-WIN_SCH5"/>
      <sheetName val="RCC_Rates5"/>
      <sheetName val="공사비_내역_(가)6"/>
      <sheetName val="PRICE_COMP6"/>
      <sheetName val="Name_List6"/>
      <sheetName val="Bar_Budget5"/>
      <sheetName val="Machine_HC_-_19_08_5"/>
      <sheetName val="Site_Data5"/>
      <sheetName val="Analysed_rate5"/>
      <sheetName val="BOQ_Backup5"/>
      <sheetName val="Final_Qty5"/>
      <sheetName val="Next_Weeks_Plan5"/>
      <sheetName val="Dropdown_lists5"/>
      <sheetName val="FY_Function5"/>
      <sheetName val="Master_Data_Sheet5"/>
      <sheetName val="cover_page6"/>
      <sheetName val="Labor_abs-NMR6"/>
      <sheetName val="August_TB6"/>
      <sheetName val="Builtup_Area6"/>
      <sheetName val="CANDY_BOQ6"/>
      <sheetName val="PC_and_Emp_Details5"/>
      <sheetName val="site_fab&amp;ernstr5"/>
      <sheetName val="2_1_受電設備棟5"/>
      <sheetName val="2_2_受・防火水槽5"/>
      <sheetName val="2_3_排水処理設備棟5"/>
      <sheetName val="2_4_倉庫棟5"/>
      <sheetName val="2_5_守衛棟5"/>
      <sheetName val="STEEL_STRUCTURE5"/>
      <sheetName val="A_O_R_5"/>
      <sheetName val="BOQ_Distribution5"/>
      <sheetName val="NON-TOWER_WATER_TANK5"/>
      <sheetName val="General_Note5"/>
      <sheetName val="Detail_P&amp;L6"/>
      <sheetName val="Assumption_Sheet6"/>
      <sheetName val="filling_75_mm5"/>
      <sheetName val="Road_-_Kerb_stone5"/>
      <sheetName val="Discount_Rate_5"/>
      <sheetName val="Phase_3b_&amp;_retail1"/>
      <sheetName val="Customize Your Invoice"/>
      <sheetName val="KLHT"/>
      <sheetName val="CTDZ6kv (gd1) "/>
      <sheetName val="CTDZ 0.4+cto (GD1)"/>
      <sheetName val="CTTBA (gd1)"/>
      <sheetName val="NT LBH"/>
      <sheetName val="Change room"/>
      <sheetName val="PRICE BID"/>
      <sheetName val="02"/>
      <sheetName val="03"/>
      <sheetName val="04"/>
      <sheetName val="05"/>
      <sheetName val="Sum"/>
      <sheetName val="Basis"/>
      <sheetName val="OP"/>
      <sheetName val="EFP"/>
      <sheetName val="PD"/>
      <sheetName val="CD"/>
      <sheetName val="Perf"/>
      <sheetName val="Site_BQ"/>
      <sheetName val="EXIS-COMBINED"/>
      <sheetName val="Precalculation"/>
      <sheetName val="BOQ CIVIL"/>
      <sheetName val="Price Comparison"/>
      <sheetName val="Data (adj."/>
      <sheetName val="old_serial no."/>
      <sheetName val="tot_ass_9697"/>
      <sheetName val="Demand"/>
      <sheetName val="Occ"/>
      <sheetName val="Unit Rate"/>
      <sheetName val="Unit cost- Drain-Protection-1 "/>
      <sheetName val="ORIG"/>
      <sheetName val="Inst. RA-28"/>
      <sheetName val="Smoke Seal"/>
      <sheetName val="Fin Measurement"/>
      <sheetName val="Performance Louvers"/>
      <sheetName val="MS  (3)"/>
      <sheetName val="Canopy Sheeting"/>
      <sheetName val="Window"/>
      <sheetName val="Alucore"/>
      <sheetName val="Gatewayconsol"/>
      <sheetName val="GE_Vizag"/>
      <sheetName val="NH207con"/>
      <sheetName val="Shankari_consol"/>
      <sheetName val="Surabhi"/>
      <sheetName val="Indirect_expenses"/>
      <sheetName val="Execution_Plan"/>
      <sheetName val="APPENDIX_4_1a"/>
      <sheetName val="old boq"/>
      <sheetName val="COR"/>
      <sheetName val="Inv_Loss"/>
      <sheetName val="Revaluation"/>
      <sheetName val="Smp_Loss"/>
      <sheetName val="Scrap"/>
      <sheetName val="MR"/>
      <sheetName val="LR"/>
      <sheetName val="SILICONE"/>
      <sheetName val="Tender Summary"/>
      <sheetName val="INTERNATIONAL"/>
      <sheetName val="Civil Interior"/>
      <sheetName val="Base"/>
      <sheetName val="SEZ price"/>
      <sheetName val="2-Conc"/>
      <sheetName val="Annex"/>
      <sheetName val="ecc_res"/>
      <sheetName val="Version"/>
      <sheetName val="Q&amp;pl-V"/>
      <sheetName val="BHANDUP"/>
      <sheetName val="Item-wise summary"/>
      <sheetName val="E &amp; R"/>
      <sheetName val="Co-ef"/>
      <sheetName val="SALES"/>
      <sheetName val="BUDGETS"/>
      <sheetName val="PLANT"/>
      <sheetName val="WEEKLY ACCRUALS"/>
      <sheetName val="Labour List"/>
      <sheetName val="Analy"/>
      <sheetName val="STATIC"/>
      <sheetName val="8"/>
      <sheetName val="Ranges"/>
      <sheetName val="1.01"/>
      <sheetName val="Prelim_Summ"/>
      <sheetName val="7. 매출 투입 취하"/>
      <sheetName val="PHE"/>
      <sheetName val="Progressin Next mon-AP-17"/>
      <sheetName val="Below_Earth"/>
      <sheetName val="Direct cost shed A-2 "/>
      <sheetName val="매크로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MAR GENSRV"/>
      <sheetName val="Annexue B"/>
      <sheetName val="Drawing status-1"/>
      <sheetName val="Notes"/>
      <sheetName val="Drawing status"/>
      <sheetName val="Sales Build Up"/>
      <sheetName val="usage Post Old"/>
      <sheetName val="Conc-BP"/>
      <sheetName val="Overall_Summary34"/>
      <sheetName val="Basement_Summary34"/>
      <sheetName val="Basement_Budget34"/>
      <sheetName val="Podium_Summary34"/>
      <sheetName val="Podium_Budgets34"/>
      <sheetName val="Guestroom_Summary34"/>
      <sheetName val="Guestroom_Budget34"/>
      <sheetName val="Sitework_Summary34"/>
      <sheetName val="Sitework_Budget34"/>
      <sheetName val="TBAL9697_-group_wise__sdpl34"/>
      <sheetName val="GM_&amp;_TA34"/>
      <sheetName val="LIST_OF_MAKES33"/>
      <sheetName val="INPUT_SHEET33"/>
      <sheetName val="PRECAST_lightconc-II21"/>
      <sheetName val="Cost_summary22"/>
      <sheetName val="Material_22"/>
      <sheetName val="Labour_&amp;_Plant22"/>
      <sheetName val="Site_Dev_BOQ22"/>
      <sheetName val="Master_Sheet22"/>
      <sheetName val="CFForecast_detail21"/>
      <sheetName val="3__Elemental_Summary21"/>
      <sheetName val="9__Package_split_-_Cost_21"/>
      <sheetName val="12a__CFTable21"/>
      <sheetName val="10__&amp;_11__Rate_Code_&amp;_BQ21"/>
      <sheetName val="Break_up_Sheet33"/>
      <sheetName val="Rate_analysis22"/>
      <sheetName val="PANEL_ANNEXURE22"/>
      <sheetName val="final_estimate21"/>
      <sheetName val="Fill_this_out_first___22"/>
      <sheetName val="X_rate21"/>
      <sheetName val="Project_Budget_Worksheet21"/>
      <sheetName val="Base_data_Security_Procedures21"/>
      <sheetName val="Fin__Assumpt__-_Sensitivities21"/>
      <sheetName val="Template-Design_Devt_Estimate21"/>
      <sheetName val="Staff_Acco_28"/>
      <sheetName val="RMZ_Summary21"/>
      <sheetName val="Misc_Liq21"/>
      <sheetName val="S_221"/>
      <sheetName val="Phase_121"/>
      <sheetName val="Phase_221"/>
      <sheetName val="Pay_Rec21"/>
      <sheetName val="SUPPLY_-Sanitary_Fixtures21"/>
      <sheetName val="ITEMS_FOR_CIVIL_TENDER21"/>
      <sheetName val="Global_Assm_21"/>
      <sheetName val="PointNo_521"/>
      <sheetName val="ESTIMATE_for_approval21"/>
      <sheetName val="GF_Columns21"/>
      <sheetName val="IO_LIST21"/>
      <sheetName val="07016,_Master_List-Major_Mino21"/>
      <sheetName val="Other_Inc21"/>
      <sheetName val="Room_Rev21"/>
      <sheetName val="SMS_Format21"/>
      <sheetName val="MASTER_RATE_ANALYSIS21"/>
      <sheetName val="Basic_Rates21"/>
      <sheetName val="Summary_year_Plan21"/>
      <sheetName val="_B321"/>
      <sheetName val="_B121"/>
      <sheetName val="Extra_Item21"/>
      <sheetName val="schedule_nos21"/>
      <sheetName val="AutoOpen_Stub_Data21"/>
      <sheetName val="INDIGINEOUS_ITEMS_21"/>
      <sheetName val="os_liabilities_analysis21"/>
      <sheetName val="Civil_Boq21"/>
      <sheetName val="3cd_Annexure21"/>
      <sheetName val="Reference_Information21"/>
      <sheetName val="Employee_List21"/>
      <sheetName val="Sales_Office21"/>
      <sheetName val="SECURITY_121"/>
      <sheetName val="sqn_ldr_3_Unit_2_21"/>
      <sheetName val="Area_St21"/>
      <sheetName val="collections_plan_040121"/>
      <sheetName val="Assumption_Inputs21"/>
      <sheetName val="labour_coeff21"/>
      <sheetName val="ISO_RECON21"/>
      <sheetName val="Back_filling21"/>
      <sheetName val="NT_items_summary21"/>
      <sheetName val="LOCAL_RATES21"/>
      <sheetName val="Meas_-Hotel_Part21"/>
      <sheetName val="Risk_&amp;_Opportunities21"/>
      <sheetName val="type_ahead_combo21"/>
      <sheetName val="labour_rates21"/>
      <sheetName val="Msht_5F21"/>
      <sheetName val="RCC,Ret__Wall21"/>
      <sheetName val="FTE_Totals_Plan21"/>
      <sheetName val="Erection_grider21"/>
      <sheetName val="Order_Info21"/>
      <sheetName val="DATA_BOQ21"/>
      <sheetName val="PA-_Consutant_21"/>
      <sheetName val="HOLIDAY_LIST17"/>
      <sheetName val="DASH_BOARD17"/>
      <sheetName val="Status_Control_Sheet17"/>
      <sheetName val="Approved_MTD_Proj_#'s17"/>
      <sheetName val="Position_Class14"/>
      <sheetName val="Budgetary_office_area14"/>
      <sheetName val="BASIS_-DEC_0817"/>
      <sheetName val="Block_A_-_BOQ17"/>
      <sheetName val="electr__work_CA_15"/>
      <sheetName val="Ext_Works14"/>
      <sheetName val="Driveway_Beams13"/>
      <sheetName val="Building_114"/>
      <sheetName val="PPA_Summary14"/>
      <sheetName val="L_Chg14"/>
      <sheetName val="65_FINANCE13"/>
      <sheetName val="Pacakges_split13"/>
      <sheetName val="d-safe_DELUXE14"/>
      <sheetName val="Diawise_steel_abstract14"/>
      <sheetName val="appendix_A13"/>
      <sheetName val="beam-reinft-IIInd_floor14"/>
      <sheetName val="Break_Dw13"/>
      <sheetName val="Material_Current13"/>
      <sheetName val="Reference_Values13"/>
      <sheetName val="Field_Values13"/>
      <sheetName val="WORK_TABLE13"/>
      <sheetName val="SITE_OVERHEADS13"/>
      <sheetName val="storm_water113"/>
      <sheetName val="MB_Prod13"/>
      <sheetName val="Break_Up_(bc)13"/>
      <sheetName val="Break_Up_(bc1)13"/>
      <sheetName val="Break_Up_(bc2)13"/>
      <sheetName val="except_wiring13"/>
      <sheetName val="Step_713"/>
      <sheetName val="Senorita_Project_information13"/>
      <sheetName val="Data_base13"/>
      <sheetName val="Basic_Resources11"/>
      <sheetName val="LT_internal_works11"/>
      <sheetName val="General_input13"/>
      <sheetName val="Detail_In_Door_Stad13"/>
      <sheetName val="WING_-_A_RAFT_(23-08-09)13"/>
      <sheetName val="sq_ftg_detail11"/>
      <sheetName val="CIF_COST_ITEM14"/>
      <sheetName val="4_총괄(통합)11"/>
      <sheetName val="G_1-AV_SYSTEM13"/>
      <sheetName val="A_CIVIL_AND_INTERIOR_WORKS11"/>
      <sheetName val="입찰내역_발주처_양식11"/>
      <sheetName val="F4_1311"/>
      <sheetName val="Comparative_at_bid_opening11"/>
      <sheetName val="India_F&amp;S_Template10"/>
      <sheetName val="CABLE_DATA11"/>
      <sheetName val="Fire_Pumps10"/>
      <sheetName val="B_-_E10"/>
      <sheetName val="Civil_Works10"/>
      <sheetName val="Electrical-Line_Items11"/>
      <sheetName val="Weightage-Sub_Sht10"/>
      <sheetName val="Rising_Main10"/>
      <sheetName val="FA_BOQ10"/>
      <sheetName val="Basement_Budget:Podium_Summar10"/>
      <sheetName val="S_&amp;_A11"/>
      <sheetName val="Risk_Assessment10"/>
      <sheetName val="Sheet1_(2)10"/>
      <sheetName val="d-safe_specs10"/>
      <sheetName val="MLCP_Connection_Details10"/>
      <sheetName val="Global_factors10"/>
      <sheetName val="Detail_Top_Sheet10"/>
      <sheetName val="water_prop_10"/>
      <sheetName val="SP_Break_Up10"/>
      <sheetName val="Sheet_110"/>
      <sheetName val="SWL_SUMMARY9"/>
      <sheetName val="BOQ_DG_BQ_PP9"/>
      <sheetName val="NEW_Main9"/>
      <sheetName val="Beam_at_Ground_flr_lvl(Steel)9"/>
      <sheetName val="Phasewise_Dev_Summary9"/>
      <sheetName val="Cat_A_Change_Control9"/>
      <sheetName val="Name_Manager8"/>
      <sheetName val="Walmart_Budgetary_Costing9"/>
      <sheetName val="Basement_Budget_Podium_Summary8"/>
      <sheetName val="Staff_Acco_29"/>
      <sheetName val="SPT_vs_PHI8"/>
      <sheetName val="Factors,_Disc,_Acces,_Labour8"/>
      <sheetName val="Project_Profile8"/>
      <sheetName val="Costing_Sheet7"/>
      <sheetName val="Sheet3_(2)8"/>
      <sheetName val="Trial_Bal9"/>
      <sheetName val="Desc_9"/>
      <sheetName val="L_L_Rates9"/>
      <sheetName val="(7)_RFI_(Slab)8"/>
      <sheetName val="beam-reinft-machine_rm8"/>
      <sheetName val="Jan_resp8"/>
      <sheetName val="Measurement_Sheet8"/>
      <sheetName val="2_DATA7"/>
      <sheetName val="DETA_TABLE8"/>
      <sheetName val="ESC_10%8"/>
      <sheetName val="ESC_12%8"/>
      <sheetName val="Fin_Sum7"/>
      <sheetName val="Material_Inventory10"/>
      <sheetName val="Latest_est7"/>
      <sheetName val="P&amp;M_Final7"/>
      <sheetName val="co_tax6"/>
      <sheetName val="EAW_Final_Accounts_-_998"/>
      <sheetName val="Current_Bill_MB_ref6"/>
      <sheetName val="Liability_bill_wise8"/>
      <sheetName val="lc_117"/>
      <sheetName val="lc_217"/>
      <sheetName val="BOQ_(2)7"/>
      <sheetName val="Service_Function6"/>
      <sheetName val="Door_&amp;_Window7"/>
      <sheetName val="Data_sheet7"/>
      <sheetName val="Cash_Flow_Working7"/>
      <sheetName val="DOOR-WIN_SCH6"/>
      <sheetName val="RCC_Rates6"/>
      <sheetName val="공사비_내역_(가)7"/>
      <sheetName val="PRICE_COMP7"/>
      <sheetName val="Name_List7"/>
      <sheetName val="Bar_Budget6"/>
      <sheetName val="Machine_HC_-_19_08_6"/>
      <sheetName val="Site_Data6"/>
      <sheetName val="Analysed_rate6"/>
      <sheetName val="BOQ_Backup6"/>
      <sheetName val="Final_Qty6"/>
      <sheetName val="Next_Weeks_Plan6"/>
      <sheetName val="Dropdown_lists6"/>
      <sheetName val="FY_Function6"/>
      <sheetName val="Master_Data_Sheet6"/>
      <sheetName val="cover_page7"/>
      <sheetName val="Labor_abs-NMR7"/>
      <sheetName val="August_TB7"/>
      <sheetName val="Builtup_Area7"/>
      <sheetName val="CANDY_BOQ7"/>
      <sheetName val="PC_and_Emp_Details6"/>
      <sheetName val="site_fab&amp;ernstr6"/>
      <sheetName val="2_1_受電設備棟6"/>
      <sheetName val="2_2_受・防火水槽6"/>
      <sheetName val="2_3_排水処理設備棟6"/>
      <sheetName val="2_4_倉庫棟6"/>
      <sheetName val="2_5_守衛棟6"/>
      <sheetName val="STEEL_STRUCTURE6"/>
      <sheetName val="A_O_R_6"/>
      <sheetName val="BOQ_Distribution6"/>
      <sheetName val="NON-TOWER_WATER_TANK6"/>
      <sheetName val="General_Note6"/>
      <sheetName val="Detail_P&amp;L7"/>
      <sheetName val="Assumption_Sheet7"/>
      <sheetName val="filling_75_mm6"/>
      <sheetName val="Road_-_Kerb_stone6"/>
      <sheetName val="Discount_Rate_6"/>
      <sheetName val="KQ_Cost_Controlling"/>
      <sheetName val="KQ_Appropriation"/>
      <sheetName val="Sqn__Main__Abs1"/>
      <sheetName val="Phase_3b_&amp;_retail2"/>
      <sheetName val="Materials_Cost1"/>
      <sheetName val="Hotel_Summary"/>
      <sheetName val="Ironmongery_"/>
      <sheetName val="Profile"/>
      <sheetName val="Intro."/>
      <sheetName val="CONNECT"/>
      <sheetName val="1st -vpd"/>
      <sheetName val="Detailed Summary (5)"/>
      <sheetName val="15"/>
      <sheetName val="NN"/>
      <sheetName val="Budget in SAP"/>
      <sheetName val="3MLKQ"/>
      <sheetName val="AOR"/>
      <sheetName val="M- Rate"/>
      <sheetName val="ord-lost_98&amp;99"/>
      <sheetName val="BOQ HT"/>
      <sheetName val="Material cost"/>
      <sheetName val="P-Ins &amp; Bonds"/>
      <sheetName val="SAW"/>
      <sheetName val="Options"/>
      <sheetName val="8. Cover"/>
      <sheetName val="FITZ MORT 94"/>
      <sheetName val="_Recovered_SheetName_518_"/>
      <sheetName val="Meas."/>
      <sheetName val="SY(ARCH)"/>
      <sheetName val="INSTRUMENT"/>
      <sheetName val="SpecITEM"/>
      <sheetName val="LINE_Sc"/>
      <sheetName val="MOTOR"/>
      <sheetName val="080 (2)"/>
      <sheetName val="Comparative"/>
      <sheetName val="template"/>
      <sheetName val="Format F-8 (T-05)"/>
      <sheetName val="Overall_Summary37"/>
      <sheetName val="Basement_Summary37"/>
      <sheetName val="Basement_Budget37"/>
      <sheetName val="Podium_Summary37"/>
      <sheetName val="Podium_Budgets37"/>
      <sheetName val="Guestroom_Summary37"/>
      <sheetName val="Guestroom_Budget37"/>
      <sheetName val="Sitework_Summary37"/>
      <sheetName val="Sitework_Budget37"/>
      <sheetName val="GM_&amp;_TA37"/>
      <sheetName val="Cost_summary25"/>
      <sheetName val="TBAL9697_-group_wise__sdpl37"/>
      <sheetName val="LIST_OF_MAKES36"/>
      <sheetName val="Master_Sheet25"/>
      <sheetName val="Break_up_Sheet36"/>
      <sheetName val="Rate_analysis25"/>
      <sheetName val="Fill_this_out_first___25"/>
      <sheetName val="INPUT_SHEET36"/>
      <sheetName val="PANEL_ANNEXURE25"/>
      <sheetName val="Material_25"/>
      <sheetName val="Labour_&amp;_Plant25"/>
      <sheetName val="Site_Dev_BOQ25"/>
      <sheetName val="CFForecast_detail24"/>
      <sheetName val="3__Elemental_Summary24"/>
      <sheetName val="9__Package_split_-_Cost_24"/>
      <sheetName val="12a__CFTable24"/>
      <sheetName val="10__&amp;_11__Rate_Code_&amp;_BQ24"/>
      <sheetName val="PRECAST_lightconc-II24"/>
      <sheetName val="X_rate24"/>
      <sheetName val="Template-Design_Devt_Estimate24"/>
      <sheetName val="final_estimate24"/>
      <sheetName val="Misc_Liq24"/>
      <sheetName val="Other_Inc24"/>
      <sheetName val="Room_Rev24"/>
      <sheetName val="SMS_Format24"/>
      <sheetName val="RMZ_Summary24"/>
      <sheetName val="Staff_Acco_34"/>
      <sheetName val="Fin__Assumpt__-_Sensitivities24"/>
      <sheetName val="S_224"/>
      <sheetName val="Base_data_Security_Procedures24"/>
      <sheetName val="Project_Budget_Worksheet24"/>
      <sheetName val="GF_Columns24"/>
      <sheetName val="IO_LIST24"/>
      <sheetName val="SUPPLY_-Sanitary_Fixtures24"/>
      <sheetName val="ITEMS_FOR_CIVIL_TENDER24"/>
      <sheetName val="Phase_124"/>
      <sheetName val="Phase_224"/>
      <sheetName val="Pay_Rec24"/>
      <sheetName val="Global_Assm_24"/>
      <sheetName val="PointNo_524"/>
      <sheetName val="ESTIMATE_for_approval24"/>
      <sheetName val="07016,_Master_List-Major_Mino24"/>
      <sheetName val="MASTER_RATE_ANALYSIS24"/>
      <sheetName val="Basic_Rates24"/>
      <sheetName val="Summary_year_Plan24"/>
      <sheetName val="AutoOpen_Stub_Data24"/>
      <sheetName val="_B324"/>
      <sheetName val="_B124"/>
      <sheetName val="Extra_Item24"/>
      <sheetName val="schedule_nos24"/>
      <sheetName val="INDIGINEOUS_ITEMS_24"/>
      <sheetName val="os_liabilities_analysis24"/>
      <sheetName val="Reference_Information24"/>
      <sheetName val="Employee_List24"/>
      <sheetName val="Sales_Office24"/>
      <sheetName val="SECURITY_124"/>
      <sheetName val="Risk_&amp;_Opportunities24"/>
      <sheetName val="Civil_Boq24"/>
      <sheetName val="type_ahead_combo24"/>
      <sheetName val="3cd_Annexure24"/>
      <sheetName val="collections_plan_040124"/>
      <sheetName val="Assumption_Inputs24"/>
      <sheetName val="Area_St24"/>
      <sheetName val="sqn_ldr_3_Unit_2_24"/>
      <sheetName val="labour_coeff24"/>
      <sheetName val="RCC,Ret__Wall24"/>
      <sheetName val="Meas_-Hotel_Part24"/>
      <sheetName val="labour_rates24"/>
      <sheetName val="Msht_5F24"/>
      <sheetName val="ISO_RECON24"/>
      <sheetName val="Back_filling24"/>
      <sheetName val="NT_items_summary24"/>
      <sheetName val="DATA_BOQ24"/>
      <sheetName val="PA-_Consutant_24"/>
      <sheetName val="LOCAL_RATES24"/>
      <sheetName val="Erection_grider24"/>
      <sheetName val="FTE_Totals_Plan24"/>
      <sheetName val="Order_Info24"/>
      <sheetName val="Status_Control_Sheet20"/>
      <sheetName val="Approved_MTD_Proj_#'s20"/>
      <sheetName val="HOLIDAY_LIST20"/>
      <sheetName val="DASH_BOARD20"/>
      <sheetName val="BASIS_-DEC_0820"/>
      <sheetName val="Block_A_-_BOQ20"/>
      <sheetName val="Position_Class17"/>
      <sheetName val="L_Chg17"/>
      <sheetName val="Building_117"/>
      <sheetName val="Budgetary_office_area17"/>
      <sheetName val="Driveway_Beams16"/>
      <sheetName val="electr__work_CA_18"/>
      <sheetName val="Ext_Works17"/>
      <sheetName val="PPA_Summary17"/>
      <sheetName val="Pacakges_split16"/>
      <sheetName val="65_FINANCE16"/>
      <sheetName val="Material_Current16"/>
      <sheetName val="d-safe_DELUXE17"/>
      <sheetName val="Diawise_steel_abstract17"/>
      <sheetName val="appendix_A16"/>
      <sheetName val="WORK_TABLE16"/>
      <sheetName val="except_wiring16"/>
      <sheetName val="Break_Dw16"/>
      <sheetName val="beam-reinft-IIInd_floor17"/>
      <sheetName val="Senorita_Project_information16"/>
      <sheetName val="Data_base16"/>
      <sheetName val="Reference_Values16"/>
      <sheetName val="Field_Values16"/>
      <sheetName val="sq_ftg_detail14"/>
      <sheetName val="F4_1314"/>
      <sheetName val="WING_-_A_RAFT_(23-08-09)16"/>
      <sheetName val="Break_Up_(bc)16"/>
      <sheetName val="Break_Up_(bc1)16"/>
      <sheetName val="Break_Up_(bc2)16"/>
      <sheetName val="SITE_OVERHEADS16"/>
      <sheetName val="storm_water116"/>
      <sheetName val="MB_Prod16"/>
      <sheetName val="Step_716"/>
      <sheetName val="LT_internal_works14"/>
      <sheetName val="General_input16"/>
      <sheetName val="Basic_Resources14"/>
      <sheetName val="G_1-AV_SYSTEM16"/>
      <sheetName val="Detail_In_Door_Stad16"/>
      <sheetName val="CIF_COST_ITEM17"/>
      <sheetName val="4_총괄(통합)14"/>
      <sheetName val="입찰내역_발주처_양식14"/>
      <sheetName val="Comparative_at_bid_opening14"/>
      <sheetName val="A_CIVIL_AND_INTERIOR_WORKS14"/>
      <sheetName val="India_F&amp;S_Template13"/>
      <sheetName val="Weightage-Sub_Sht13"/>
      <sheetName val="Electrical-Line_Items14"/>
      <sheetName val="CABLE_DATA14"/>
      <sheetName val="Fire_Pumps13"/>
      <sheetName val="B_-_E13"/>
      <sheetName val="Civil_Works13"/>
      <sheetName val="S_&amp;_A14"/>
      <sheetName val="Risk_Assessment13"/>
      <sheetName val="Sheet1_(2)13"/>
      <sheetName val="FA_BOQ13"/>
      <sheetName val="d-safe_specs13"/>
      <sheetName val="Global_factors13"/>
      <sheetName val="Detail_Top_Sheet13"/>
      <sheetName val="Rising_Main13"/>
      <sheetName val="Basement_Budget:Podium_Summar13"/>
      <sheetName val="SP_Break_Up13"/>
      <sheetName val="water_prop_13"/>
      <sheetName val="MLCP_Connection_Details13"/>
      <sheetName val="Sheet_113"/>
      <sheetName val="Sheet3_(2)11"/>
      <sheetName val="BOQ_DG_BQ_PP12"/>
      <sheetName val="NEW_Main12"/>
      <sheetName val="Beam_at_Ground_flr_lvl(Steel)12"/>
      <sheetName val="Phasewise_Dev_Summary12"/>
      <sheetName val="SWL_SUMMARY12"/>
      <sheetName val="Cat_A_Change_Control12"/>
      <sheetName val="Project_Profile11"/>
      <sheetName val="Walmart_Budgetary_Costing12"/>
      <sheetName val="Basement_Budget_Podium_Summar11"/>
      <sheetName val="Staff_Acco_35"/>
      <sheetName val="SPT_vs_PHI11"/>
      <sheetName val="Factors,_Disc,_Acces,_Labour11"/>
      <sheetName val="Trial_Bal12"/>
      <sheetName val="Desc_12"/>
      <sheetName val="PRICE_COMP10"/>
      <sheetName val="Name_List10"/>
      <sheetName val="Door_&amp;_Window10"/>
      <sheetName val="Data_sheet10"/>
      <sheetName val="Cash_Flow_Working10"/>
      <sheetName val="공사비_내역_(가)10"/>
      <sheetName val="cover_page10"/>
      <sheetName val="Labor_abs-NMR10"/>
      <sheetName val="August_TB10"/>
      <sheetName val="Builtup_Area10"/>
      <sheetName val="CANDY_BOQ10"/>
      <sheetName val="Name_Manager11"/>
      <sheetName val="EAW_Final_Accounts_-_9911"/>
      <sheetName val="Jan_resp11"/>
      <sheetName val="Costing_Sheet10"/>
      <sheetName val="Dropdown_lists9"/>
      <sheetName val="FY_Function9"/>
      <sheetName val="L_L_Rates12"/>
      <sheetName val="(7)_RFI_(Slab)11"/>
      <sheetName val="beam-reinft-machine_rm11"/>
      <sheetName val="Service_Function9"/>
      <sheetName val="Bar_Budget9"/>
      <sheetName val="Machine_HC_-_19_08_9"/>
      <sheetName val="Site_Data9"/>
      <sheetName val="Analysed_rate9"/>
      <sheetName val="BOQ_Backup9"/>
      <sheetName val="Final_Qty9"/>
      <sheetName val="Master_Data_Sheet9"/>
      <sheetName val="Next_Weeks_Plan9"/>
      <sheetName val="Fin_Sum10"/>
      <sheetName val="Liability_bill_wise11"/>
      <sheetName val="Materials_Cost4"/>
      <sheetName val="Sqn__Main__Abs4"/>
      <sheetName val="2_DATA10"/>
      <sheetName val="ESC_10%11"/>
      <sheetName val="ESC_12%11"/>
      <sheetName val="Measurement_Sheet11"/>
      <sheetName val="lc_1110"/>
      <sheetName val="lc_2110"/>
      <sheetName val="Current_Bill_MB_ref9"/>
      <sheetName val="BOQ_(2)10"/>
      <sheetName val="STEEL_STRUCTURE9"/>
      <sheetName val="PC_and_Emp_Details9"/>
      <sheetName val="DETA_TABLE11"/>
      <sheetName val="site_fab&amp;ernstr9"/>
      <sheetName val="DOOR-WIN_SCH9"/>
      <sheetName val="Annexue_B2"/>
      <sheetName val="Drawing_status-12"/>
      <sheetName val="Drawing_status2"/>
      <sheetName val="3BPA00132-5-3_W_plan_HVPNL2"/>
      <sheetName val="New_May2"/>
      <sheetName val="lineby_line_consolidation2"/>
      <sheetName val="RCC_Rates9"/>
      <sheetName val="Phase_3b_&amp;_retail5"/>
      <sheetName val="Indirect_expenses3"/>
      <sheetName val="Execution_Plan3"/>
      <sheetName val="APPENDIX_4_1a3"/>
      <sheetName val="General_Note9"/>
      <sheetName val="Material_Inventory13"/>
      <sheetName val="Latest_est10"/>
      <sheetName val="P&amp;M_Final10"/>
      <sheetName val="co_tax9"/>
      <sheetName val="2_1_受電設備棟9"/>
      <sheetName val="2_2_受・防火水槽9"/>
      <sheetName val="2_3_排水処理設備棟9"/>
      <sheetName val="2_4_倉庫棟9"/>
      <sheetName val="2_5_守衛棟9"/>
      <sheetName val="Detail_P&amp;L10"/>
      <sheetName val="Assumption_Sheet10"/>
      <sheetName val="A_O_R_9"/>
      <sheetName val="BOQ_Distribution9"/>
      <sheetName val="NON-TOWER_WATER_TANK9"/>
      <sheetName val="filling_75_mm9"/>
      <sheetName val="Road_-_Kerb_stone9"/>
      <sheetName val="Discount_Rate_9"/>
      <sheetName val="KQ_Cost_Controlling3"/>
      <sheetName val="KQ_Appropriation3"/>
      <sheetName val="Civil&amp;_sump2"/>
      <sheetName val="Bulk_check2"/>
      <sheetName val="Hotel_Summary3"/>
      <sheetName val="Ironmongery_3"/>
      <sheetName val="Base_Data_-_Permanent_Material2"/>
      <sheetName val="Interm_FO_Detail2"/>
      <sheetName val="Priv_FO_Detail2"/>
      <sheetName val="Inputs_-_ST2"/>
      <sheetName val="ACAD_Finishes3"/>
      <sheetName val="Site_Details3"/>
      <sheetName val="Site_Area_Statement3"/>
      <sheetName val="NT_LBH2"/>
      <sheetName val="1_Structure2"/>
      <sheetName val="hdpe_weights2"/>
      <sheetName val="PVC_weights2"/>
      <sheetName val="excess_calc2"/>
      <sheetName val="04b_PHE_BoQ2"/>
      <sheetName val="final_abstract2"/>
      <sheetName val="Inst__RA-282"/>
      <sheetName val="Smoke_Seal2"/>
      <sheetName val="Fin_Measurement2"/>
      <sheetName val="Performance_Louvers2"/>
      <sheetName val="MS__(3)2"/>
      <sheetName val="Canopy_Sheeting2"/>
      <sheetName val="Customize_Your_Invoice2"/>
      <sheetName val="CTDZ6kv_(gd1)_2"/>
      <sheetName val="CTDZ_0_4+cto_(GD1)2"/>
      <sheetName val="CTTBA_(gd1)2"/>
      <sheetName val="Item-wise_summary2"/>
      <sheetName val="E_&amp;_R2"/>
      <sheetName val="key_dates2"/>
      <sheetName val="Data_(adj_2"/>
      <sheetName val="Change_room2"/>
      <sheetName val="Labour_List2"/>
      <sheetName val="General_Items2"/>
      <sheetName val="Core_Eqpt2"/>
      <sheetName val="New_Home2"/>
      <sheetName val="MAR_GENSRV2"/>
      <sheetName val="1_012"/>
      <sheetName val="7__매출_투입_취하2"/>
      <sheetName val="Unit_Rate2"/>
      <sheetName val="Unit_cost-_Drain-Protection-1_2"/>
      <sheetName val="Sales_Build_Up2"/>
      <sheetName val="usage_Post_Old2"/>
      <sheetName val="Civil_Interior2"/>
      <sheetName val="Tender_Summary2"/>
      <sheetName val="old_boq2"/>
      <sheetName val="old_serial_no_2"/>
      <sheetName val="BOQ_CIVIL2"/>
      <sheetName val="Price_Comparison2"/>
      <sheetName val="Basic_Rate2"/>
      <sheetName val="WEEKLY_ACCRUALS2"/>
      <sheetName val="Intro_2"/>
      <sheetName val="1st_-vpd2"/>
      <sheetName val="Detailed_Summary_(5)2"/>
      <sheetName val="Budget_in_SAP2"/>
      <sheetName val="PRICE_BID2"/>
      <sheetName val="M-_Rate2"/>
      <sheetName val="BOQ_HT2"/>
      <sheetName val="Material_cost2"/>
      <sheetName val="P-Ins_&amp;_Bonds2"/>
      <sheetName val="8__Cover2"/>
      <sheetName val="FITZ_MORT_942"/>
      <sheetName val="Meas_2"/>
      <sheetName val="rcc(_sub)2"/>
      <sheetName val="M_S_2"/>
      <sheetName val="SEZ_price2"/>
      <sheetName val="Progressin_Next_mon-AP-172"/>
      <sheetName val="Direct_cost_shed_A-2_2"/>
      <sheetName val="Overall_Summary36"/>
      <sheetName val="Basement_Summary36"/>
      <sheetName val="Basement_Budget36"/>
      <sheetName val="Podium_Summary36"/>
      <sheetName val="Podium_Budgets36"/>
      <sheetName val="Guestroom_Summary36"/>
      <sheetName val="Guestroom_Budget36"/>
      <sheetName val="Sitework_Summary36"/>
      <sheetName val="Sitework_Budget36"/>
      <sheetName val="GM_&amp;_TA36"/>
      <sheetName val="Break_up_Sheet35"/>
      <sheetName val="Rate_analysis24"/>
      <sheetName val="TBAL9697_-group_wise__sdpl36"/>
      <sheetName val="LIST_OF_MAKES35"/>
      <sheetName val="INPUT_SHEET35"/>
      <sheetName val="PRECAST_lightconc-II23"/>
      <sheetName val="Cost_summary24"/>
      <sheetName val="Material_24"/>
      <sheetName val="Labour_&amp;_Plant24"/>
      <sheetName val="Site_Dev_BOQ24"/>
      <sheetName val="Master_Sheet24"/>
      <sheetName val="CFForecast_detail23"/>
      <sheetName val="3__Elemental_Summary23"/>
      <sheetName val="9__Package_split_-_Cost_23"/>
      <sheetName val="12a__CFTable23"/>
      <sheetName val="10__&amp;_11__Rate_Code_&amp;_BQ23"/>
      <sheetName val="ESTIMATE_for_approval23"/>
      <sheetName val="Fill_this_out_first___24"/>
      <sheetName val="Staff_Acco_32"/>
      <sheetName val="PANEL_ANNEXURE24"/>
      <sheetName val="X_rate23"/>
      <sheetName val="Template-Design_Devt_Estimate23"/>
      <sheetName val="final_estimate23"/>
      <sheetName val="Base_data_Security_Procedures23"/>
      <sheetName val="Fin__Assumpt__-_Sensitivities23"/>
      <sheetName val="Project_Budget_Worksheet23"/>
      <sheetName val="RMZ_Summary23"/>
      <sheetName val="07016,_Master_List-Major_Mino23"/>
      <sheetName val="Misc_Liq23"/>
      <sheetName val="S_223"/>
      <sheetName val="Phase_123"/>
      <sheetName val="Phase_223"/>
      <sheetName val="Pay_Rec23"/>
      <sheetName val="SUPPLY_-Sanitary_Fixtures23"/>
      <sheetName val="ITEMS_FOR_CIVIL_TENDER23"/>
      <sheetName val="Global_Assm_23"/>
      <sheetName val="PointNo_523"/>
      <sheetName val="Other_Inc23"/>
      <sheetName val="Room_Rev23"/>
      <sheetName val="SMS_Format23"/>
      <sheetName val="GF_Columns23"/>
      <sheetName val="IO_LIST23"/>
      <sheetName val="Basic_Rates23"/>
      <sheetName val="MASTER_RATE_ANALYSIS23"/>
      <sheetName val="Summary_year_Plan23"/>
      <sheetName val="INDIGINEOUS_ITEMS_23"/>
      <sheetName val="os_liabilities_analysis23"/>
      <sheetName val="Extra_Item23"/>
      <sheetName val="schedule_nos23"/>
      <sheetName val="_B323"/>
      <sheetName val="_B123"/>
      <sheetName val="AutoOpen_Stub_Data23"/>
      <sheetName val="Civil_Boq23"/>
      <sheetName val="3cd_Annexure23"/>
      <sheetName val="Reference_Information23"/>
      <sheetName val="Employee_List23"/>
      <sheetName val="Sales_Office23"/>
      <sheetName val="SECURITY_123"/>
      <sheetName val="Assumption_Inputs23"/>
      <sheetName val="sqn_ldr_3_Unit_2_23"/>
      <sheetName val="Area_St23"/>
      <sheetName val="labour_coeff23"/>
      <sheetName val="collections_plan_040123"/>
      <sheetName val="Risk_&amp;_Opportunities23"/>
      <sheetName val="type_ahead_combo23"/>
      <sheetName val="ISO_RECON23"/>
      <sheetName val="Back_filling23"/>
      <sheetName val="NT_items_summary23"/>
      <sheetName val="LOCAL_RATES23"/>
      <sheetName val="Meas_-Hotel_Part23"/>
      <sheetName val="labour_rates23"/>
      <sheetName val="Msht_5F23"/>
      <sheetName val="DATA_BOQ23"/>
      <sheetName val="RCC,Ret__Wall23"/>
      <sheetName val="FTE_Totals_Plan23"/>
      <sheetName val="Erection_grider23"/>
      <sheetName val="PA-_Consutant_23"/>
      <sheetName val="Order_Info23"/>
      <sheetName val="Status_Control_Sheet19"/>
      <sheetName val="HOLIDAY_LIST19"/>
      <sheetName val="DASH_BOARD19"/>
      <sheetName val="Approved_MTD_Proj_#'s19"/>
      <sheetName val="BASIS_-DEC_0819"/>
      <sheetName val="Block_A_-_BOQ19"/>
      <sheetName val="electr__work_CA_17"/>
      <sheetName val="Ext_Works16"/>
      <sheetName val="d-safe_DELUXE16"/>
      <sheetName val="Diawise_steel_abstract16"/>
      <sheetName val="Position_Class16"/>
      <sheetName val="L_Chg16"/>
      <sheetName val="Budgetary_office_area16"/>
      <sheetName val="beam-reinft-IIInd_floor16"/>
      <sheetName val="CIF_COST_ITEM16"/>
      <sheetName val="Building_116"/>
      <sheetName val="PPA_Summary16"/>
      <sheetName val="Driveway_Beams15"/>
      <sheetName val="appendix_A15"/>
      <sheetName val="65_FINANCE15"/>
      <sheetName val="Pacakges_split15"/>
      <sheetName val="Break_Dw15"/>
      <sheetName val="Reference_Values15"/>
      <sheetName val="Break_Up_(bc)15"/>
      <sheetName val="Break_Up_(bc1)15"/>
      <sheetName val="Break_Up_(bc2)15"/>
      <sheetName val="except_wiring15"/>
      <sheetName val="Material_Current15"/>
      <sheetName val="SITE_OVERHEADS15"/>
      <sheetName val="storm_water115"/>
      <sheetName val="MB_Prod15"/>
      <sheetName val="Detail_In_Door_Stad15"/>
      <sheetName val="Data_base15"/>
      <sheetName val="Senorita_Project_information15"/>
      <sheetName val="WORK_TABLE15"/>
      <sheetName val="Field_Values15"/>
      <sheetName val="WING_-_A_RAFT_(23-08-09)15"/>
      <sheetName val="Step_715"/>
      <sheetName val="General_input15"/>
      <sheetName val="LT_internal_works13"/>
      <sheetName val="Basic_Resources13"/>
      <sheetName val="sq_ftg_detail13"/>
      <sheetName val="F4_1313"/>
      <sheetName val="G_1-AV_SYSTEM15"/>
      <sheetName val="A_CIVIL_AND_INTERIOR_WORKS13"/>
      <sheetName val="입찰내역_발주처_양식13"/>
      <sheetName val="4_총괄(통합)13"/>
      <sheetName val="Comparative_at_bid_opening13"/>
      <sheetName val="MLCP_Connection_Details12"/>
      <sheetName val="Measurement_Sheet10"/>
      <sheetName val="Electrical-Line_Items13"/>
      <sheetName val="India_F&amp;S_Template12"/>
      <sheetName val="Material_Inventory12"/>
      <sheetName val="CABLE_DATA13"/>
      <sheetName val="S_&amp;_A13"/>
      <sheetName val="Latest_est9"/>
      <sheetName val="P&amp;M_Final9"/>
      <sheetName val="NEW_Main11"/>
      <sheetName val="Rising_Main12"/>
      <sheetName val="Fire_Pumps12"/>
      <sheetName val="B_-_E12"/>
      <sheetName val="Civil_Works12"/>
      <sheetName val="Name_Manager10"/>
      <sheetName val="Weightage-Sub_Sht12"/>
      <sheetName val="FA_BOQ12"/>
      <sheetName val="d-safe_specs12"/>
      <sheetName val="Global_factors12"/>
      <sheetName val="Detail_Top_Sheet12"/>
      <sheetName val="Risk_Assessment12"/>
      <sheetName val="Sheet1_(2)12"/>
      <sheetName val="water_prop_12"/>
      <sheetName val="Basement_Budget:Podium_Summar12"/>
      <sheetName val="SP_Break_Up12"/>
      <sheetName val="Sheet_112"/>
      <sheetName val="Beam_at_Ground_flr_lvl(Steel)11"/>
      <sheetName val="Phasewise_Dev_Summary11"/>
      <sheetName val="EAW_Final_Accounts_-_9910"/>
      <sheetName val="Current_Bill_MB_ref8"/>
      <sheetName val="beam-reinft-machine_rm10"/>
      <sheetName val="Liability_bill_wise10"/>
      <sheetName val="co_tax8"/>
      <sheetName val="Execution_Plan2"/>
      <sheetName val="PRICE_COMP9"/>
      <sheetName val="Door_&amp;_Window9"/>
      <sheetName val="Data_sheet9"/>
      <sheetName val="Cash_Flow_Working9"/>
      <sheetName val="공사비_내역_(가)9"/>
      <sheetName val="cover_page9"/>
      <sheetName val="Cat_A_Change_Control11"/>
      <sheetName val="SWL_SUMMARY11"/>
      <sheetName val="BOQ_DG_BQ_PP11"/>
      <sheetName val="Staff_Acco_33"/>
      <sheetName val="Factors,_Disc,_Acces,_Labour10"/>
      <sheetName val="Basement_Budget_Podium_Summar10"/>
      <sheetName val="SPT_vs_PHI10"/>
      <sheetName val="Project_Profile10"/>
      <sheetName val="Walmart_Budgetary_Costing11"/>
      <sheetName val="Costing_Sheet9"/>
      <sheetName val="Sheet3_(2)10"/>
      <sheetName val="Trial_Bal11"/>
      <sheetName val="Desc_11"/>
      <sheetName val="L_L_Rates11"/>
      <sheetName val="(7)_RFI_(Slab)10"/>
      <sheetName val="Jan_resp10"/>
      <sheetName val="2_DATA9"/>
      <sheetName val="rcc(_sub)1"/>
      <sheetName val="lc_119"/>
      <sheetName val="lc_219"/>
      <sheetName val="BOQ_(2)9"/>
      <sheetName val="Service_Function8"/>
      <sheetName val="Sqn__Main__Abs3"/>
      <sheetName val="Builtup_Area9"/>
      <sheetName val="Fin_Sum9"/>
      <sheetName val="Bar_Budget8"/>
      <sheetName val="Machine_HC_-_19_08_8"/>
      <sheetName val="Site_Data8"/>
      <sheetName val="Analysed_rate8"/>
      <sheetName val="BOQ_Backup8"/>
      <sheetName val="Final_Qty8"/>
      <sheetName val="Next_Weeks_Plan8"/>
      <sheetName val="Name_List9"/>
      <sheetName val="DETA_TABLE10"/>
      <sheetName val="KQ_Cost_Controlling2"/>
      <sheetName val="KQ_Appropriation2"/>
      <sheetName val="A_O_R_8"/>
      <sheetName val="BOQ_Distribution8"/>
      <sheetName val="NON-TOWER_WATER_TANK8"/>
      <sheetName val="PC_and_Emp_Details8"/>
      <sheetName val="Bulk_check1"/>
      <sheetName val="Labor_abs-NMR9"/>
      <sheetName val="August_TB9"/>
      <sheetName val="CANDY_BOQ9"/>
      <sheetName val="Master_Data_Sheet8"/>
      <sheetName val="Dropdown_lists8"/>
      <sheetName val="FY_Function8"/>
      <sheetName val="ESC_10%10"/>
      <sheetName val="ESC_12%10"/>
      <sheetName val="STEEL_STRUCTURE8"/>
      <sheetName val="Materials_Cost3"/>
      <sheetName val="Basic_Rate1"/>
      <sheetName val="General_Note8"/>
      <sheetName val="DOOR-WIN_SCH8"/>
      <sheetName val="RCC_Rates8"/>
      <sheetName val="Phase_3b_&amp;_retail4"/>
      <sheetName val="APPENDIX_4_1a2"/>
      <sheetName val="2_1_受電設備棟8"/>
      <sheetName val="2_2_受・防火水槽8"/>
      <sheetName val="2_3_排水処理設備棟8"/>
      <sheetName val="2_4_倉庫棟8"/>
      <sheetName val="2_5_守衛棟8"/>
      <sheetName val="hdpe_weights1"/>
      <sheetName val="PVC_weights1"/>
      <sheetName val="excess_calc1"/>
      <sheetName val="Detail_P&amp;L9"/>
      <sheetName val="Assumption_Sheet9"/>
      <sheetName val="ACAD_Finishes2"/>
      <sheetName val="Site_Details2"/>
      <sheetName val="Site_Area_Statement2"/>
      <sheetName val="key_dates1"/>
      <sheetName val="final_abstract1"/>
      <sheetName val="M_S_1"/>
      <sheetName val="1_Structure1"/>
      <sheetName val="Indirect_expenses2"/>
      <sheetName val="Discount_Rate_8"/>
      <sheetName val="04b_PHE_BoQ1"/>
      <sheetName val="site_fab&amp;ernstr8"/>
      <sheetName val="filling_75_mm8"/>
      <sheetName val="Road_-_Kerb_stone8"/>
      <sheetName val="Civil&amp;_sump1"/>
      <sheetName val="3BPA00132-5-3_W_plan_HVPNL1"/>
      <sheetName val="New_May1"/>
      <sheetName val="lineby_line_consolidation1"/>
      <sheetName val="Hotel_Summary2"/>
      <sheetName val="Ironmongery_2"/>
      <sheetName val="Base_Data_-_Permanent_Material1"/>
      <sheetName val="Interm_FO_Detail1"/>
      <sheetName val="Priv_FO_Detail1"/>
      <sheetName val="Inputs_-_ST1"/>
      <sheetName val="Customize_Your_Invoice1"/>
      <sheetName val="CTDZ6kv_(gd1)_1"/>
      <sheetName val="CTDZ_0_4+cto_(GD1)1"/>
      <sheetName val="CTTBA_(gd1)1"/>
      <sheetName val="NT_LBH1"/>
      <sheetName val="Change_room1"/>
      <sheetName val="PRICE_BID1"/>
      <sheetName val="BOQ_CIVIL1"/>
      <sheetName val="Price_Comparison1"/>
      <sheetName val="Data_(adj_1"/>
      <sheetName val="old_serial_no_1"/>
      <sheetName val="Unit_Rate1"/>
      <sheetName val="Unit_cost-_Drain-Protection-1_1"/>
      <sheetName val="Inst__RA-281"/>
      <sheetName val="Smoke_Seal1"/>
      <sheetName val="Fin_Measurement1"/>
      <sheetName val="Performance_Louvers1"/>
      <sheetName val="MS__(3)1"/>
      <sheetName val="Canopy_Sheeting1"/>
      <sheetName val="old_boq1"/>
      <sheetName val="Tender_Summary1"/>
      <sheetName val="Civil_Interior1"/>
      <sheetName val="SEZ_price1"/>
      <sheetName val="Annexue_B1"/>
      <sheetName val="Drawing_status-11"/>
      <sheetName val="Drawing_status1"/>
      <sheetName val="Item-wise_summary1"/>
      <sheetName val="E_&amp;_R1"/>
      <sheetName val="Labour_List1"/>
      <sheetName val="General_Items1"/>
      <sheetName val="Core_Eqpt1"/>
      <sheetName val="New_Home1"/>
      <sheetName val="MAR_GENSRV1"/>
      <sheetName val="1_011"/>
      <sheetName val="7__매출_투입_취하1"/>
      <sheetName val="Sales_Build_Up1"/>
      <sheetName val="usage_Post_Old1"/>
      <sheetName val="WEEKLY_ACCRUALS1"/>
      <sheetName val="Intro_1"/>
      <sheetName val="1st_-vpd1"/>
      <sheetName val="Detailed_Summary_(5)1"/>
      <sheetName val="Budget_in_SAP1"/>
      <sheetName val="M-_Rate1"/>
      <sheetName val="BOQ_HT1"/>
      <sheetName val="Material_cost1"/>
      <sheetName val="P-Ins_&amp;_Bonds1"/>
      <sheetName val="8__Cover1"/>
      <sheetName val="FITZ_MORT_941"/>
      <sheetName val="Meas_1"/>
      <sheetName val="Progressin_Next_mon-AP-171"/>
      <sheetName val="Direct_cost_shed_A-2_1"/>
      <sheetName val="080_(2)1"/>
      <sheetName val="Format_F-8_(T-05)1"/>
      <sheetName val="Overall_Summary35"/>
      <sheetName val="Basement_Summary35"/>
      <sheetName val="Basement_Budget35"/>
      <sheetName val="Podium_Summary35"/>
      <sheetName val="Podium_Budgets35"/>
      <sheetName val="Guestroom_Summary35"/>
      <sheetName val="Guestroom_Budget35"/>
      <sheetName val="Sitework_Summary35"/>
      <sheetName val="Sitework_Budget35"/>
      <sheetName val="GM_&amp;_TA35"/>
      <sheetName val="Break_up_Sheet34"/>
      <sheetName val="Rate_analysis23"/>
      <sheetName val="TBAL9697_-group_wise__sdpl35"/>
      <sheetName val="LIST_OF_MAKES34"/>
      <sheetName val="INPUT_SHEET34"/>
      <sheetName val="PRECAST_lightconc-II22"/>
      <sheetName val="Cost_summary23"/>
      <sheetName val="Material_23"/>
      <sheetName val="Labour_&amp;_Plant23"/>
      <sheetName val="Site_Dev_BOQ23"/>
      <sheetName val="Master_Sheet23"/>
      <sheetName val="CFForecast_detail22"/>
      <sheetName val="3__Elemental_Summary22"/>
      <sheetName val="9__Package_split_-_Cost_22"/>
      <sheetName val="12a__CFTable22"/>
      <sheetName val="10__&amp;_11__Rate_Code_&amp;_BQ22"/>
      <sheetName val="ESTIMATE_for_approval22"/>
      <sheetName val="Fill_this_out_first___23"/>
      <sheetName val="Staff_Acco_30"/>
      <sheetName val="PANEL_ANNEXURE23"/>
      <sheetName val="X_rate22"/>
      <sheetName val="Template-Design_Devt_Estimate22"/>
      <sheetName val="final_estimate22"/>
      <sheetName val="Base_data_Security_Procedures22"/>
      <sheetName val="Fin__Assumpt__-_Sensitivities22"/>
      <sheetName val="Project_Budget_Worksheet22"/>
      <sheetName val="RMZ_Summary22"/>
      <sheetName val="07016,_Master_List-Major_Mino22"/>
      <sheetName val="Misc_Liq22"/>
      <sheetName val="S_222"/>
      <sheetName val="Phase_122"/>
      <sheetName val="Phase_222"/>
      <sheetName val="Pay_Rec22"/>
      <sheetName val="SUPPLY_-Sanitary_Fixtures22"/>
      <sheetName val="ITEMS_FOR_CIVIL_TENDER22"/>
      <sheetName val="Global_Assm_22"/>
      <sheetName val="PointNo_522"/>
      <sheetName val="Other_Inc22"/>
      <sheetName val="Room_Rev22"/>
      <sheetName val="SMS_Format22"/>
      <sheetName val="GF_Columns22"/>
      <sheetName val="IO_LIST22"/>
      <sheetName val="Basic_Rates22"/>
      <sheetName val="MASTER_RATE_ANALYSIS22"/>
      <sheetName val="Summary_year_Plan22"/>
      <sheetName val="INDIGINEOUS_ITEMS_22"/>
      <sheetName val="os_liabilities_analysis22"/>
      <sheetName val="Extra_Item22"/>
      <sheetName val="schedule_nos22"/>
      <sheetName val="_B322"/>
      <sheetName val="_B122"/>
      <sheetName val="AutoOpen_Stub_Data22"/>
      <sheetName val="Civil_Boq22"/>
      <sheetName val="3cd_Annexure22"/>
      <sheetName val="Reference_Information22"/>
      <sheetName val="Employee_List22"/>
      <sheetName val="Sales_Office22"/>
      <sheetName val="SECURITY_122"/>
      <sheetName val="Assumption_Inputs22"/>
      <sheetName val="sqn_ldr_3_Unit_2_22"/>
      <sheetName val="Area_St22"/>
      <sheetName val="labour_coeff22"/>
      <sheetName val="collections_plan_040122"/>
      <sheetName val="Risk_&amp;_Opportunities22"/>
      <sheetName val="type_ahead_combo22"/>
      <sheetName val="ISO_RECON22"/>
      <sheetName val="Back_filling22"/>
      <sheetName val="NT_items_summary22"/>
      <sheetName val="LOCAL_RATES22"/>
      <sheetName val="Meas_-Hotel_Part22"/>
      <sheetName val="labour_rates22"/>
      <sheetName val="Msht_5F22"/>
      <sheetName val="DATA_BOQ22"/>
      <sheetName val="RCC,Ret__Wall22"/>
      <sheetName val="FTE_Totals_Plan22"/>
      <sheetName val="Erection_grider22"/>
      <sheetName val="PA-_Consutant_22"/>
      <sheetName val="Order_Info22"/>
      <sheetName val="Status_Control_Sheet18"/>
      <sheetName val="HOLIDAY_LIST18"/>
      <sheetName val="DASH_BOARD18"/>
      <sheetName val="Approved_MTD_Proj_#'s18"/>
      <sheetName val="BASIS_-DEC_0818"/>
      <sheetName val="Block_A_-_BOQ18"/>
      <sheetName val="electr__work_CA_16"/>
      <sheetName val="Ext_Works15"/>
      <sheetName val="d-safe_DELUXE15"/>
      <sheetName val="Diawise_steel_abstract15"/>
      <sheetName val="Position_Class15"/>
      <sheetName val="L_Chg15"/>
      <sheetName val="Budgetary_office_area15"/>
      <sheetName val="beam-reinft-IIInd_floor15"/>
      <sheetName val="CIF_COST_ITEM15"/>
      <sheetName val="Building_115"/>
      <sheetName val="PPA_Summary15"/>
      <sheetName val="Driveway_Beams14"/>
      <sheetName val="appendix_A14"/>
      <sheetName val="65_FINANCE14"/>
      <sheetName val="Pacakges_split14"/>
      <sheetName val="Break_Dw14"/>
      <sheetName val="Reference_Values14"/>
      <sheetName val="Break_Up_(bc)14"/>
      <sheetName val="Break_Up_(bc1)14"/>
      <sheetName val="Break_Up_(bc2)14"/>
      <sheetName val="except_wiring14"/>
      <sheetName val="Material_Current14"/>
      <sheetName val="SITE_OVERHEADS14"/>
      <sheetName val="storm_water114"/>
      <sheetName val="MB_Prod14"/>
      <sheetName val="Detail_In_Door_Stad14"/>
      <sheetName val="Data_base14"/>
      <sheetName val="Senorita_Project_information14"/>
      <sheetName val="WORK_TABLE14"/>
      <sheetName val="Field_Values14"/>
      <sheetName val="WING_-_A_RAFT_(23-08-09)14"/>
      <sheetName val="Step_714"/>
      <sheetName val="General_input14"/>
      <sheetName val="LT_internal_works12"/>
      <sheetName val="Basic_Resources12"/>
      <sheetName val="sq_ftg_detail12"/>
      <sheetName val="F4_1312"/>
      <sheetName val="G_1-AV_SYSTEM14"/>
      <sheetName val="A_CIVIL_AND_INTERIOR_WORKS12"/>
      <sheetName val="입찰내역_발주처_양식12"/>
      <sheetName val="4_총괄(통합)12"/>
      <sheetName val="Comparative_at_bid_opening12"/>
      <sheetName val="MLCP_Connection_Details11"/>
      <sheetName val="Measurement_Sheet9"/>
      <sheetName val="Electrical-Line_Items12"/>
      <sheetName val="India_F&amp;S_Template11"/>
      <sheetName val="Material_Inventory11"/>
      <sheetName val="CABLE_DATA12"/>
      <sheetName val="S_&amp;_A12"/>
      <sheetName val="Latest_est8"/>
      <sheetName val="P&amp;M_Final8"/>
      <sheetName val="NEW_Main10"/>
      <sheetName val="Rising_Main11"/>
      <sheetName val="Fire_Pumps11"/>
      <sheetName val="B_-_E11"/>
      <sheetName val="Civil_Works11"/>
      <sheetName val="Name_Manager9"/>
      <sheetName val="Weightage-Sub_Sht11"/>
      <sheetName val="FA_BOQ11"/>
      <sheetName val="d-safe_specs11"/>
      <sheetName val="Global_factors11"/>
      <sheetName val="Detail_Top_Sheet11"/>
      <sheetName val="Risk_Assessment11"/>
      <sheetName val="Sheet1_(2)11"/>
      <sheetName val="water_prop_11"/>
      <sheetName val="Basement_Budget:Podium_Summar11"/>
      <sheetName val="SP_Break_Up11"/>
      <sheetName val="Sheet_111"/>
      <sheetName val="Beam_at_Ground_flr_lvl(Steel)10"/>
      <sheetName val="Phasewise_Dev_Summary10"/>
      <sheetName val="EAW_Final_Accounts_-_999"/>
      <sheetName val="Current_Bill_MB_ref7"/>
      <sheetName val="beam-reinft-machine_rm9"/>
      <sheetName val="Liability_bill_wise9"/>
      <sheetName val="co_tax7"/>
      <sheetName val="Execution_Plan1"/>
      <sheetName val="PRICE_COMP8"/>
      <sheetName val="Door_&amp;_Window8"/>
      <sheetName val="Data_sheet8"/>
      <sheetName val="Cash_Flow_Working8"/>
      <sheetName val="공사비_내역_(가)8"/>
      <sheetName val="cover_page8"/>
      <sheetName val="Cat_A_Change_Control10"/>
      <sheetName val="SWL_SUMMARY10"/>
      <sheetName val="BOQ_DG_BQ_PP10"/>
      <sheetName val="Staff_Acco_31"/>
      <sheetName val="Factors,_Disc,_Acces,_Labour9"/>
      <sheetName val="Basement_Budget_Podium_Summary9"/>
      <sheetName val="SPT_vs_PHI9"/>
      <sheetName val="Project_Profile9"/>
      <sheetName val="Walmart_Budgetary_Costing10"/>
      <sheetName val="Costing_Sheet8"/>
      <sheetName val="Sheet3_(2)9"/>
      <sheetName val="Trial_Bal10"/>
      <sheetName val="Desc_10"/>
      <sheetName val="L_L_Rates10"/>
      <sheetName val="(7)_RFI_(Slab)9"/>
      <sheetName val="Jan_resp9"/>
      <sheetName val="2_DATA8"/>
      <sheetName val="rcc(_sub)"/>
      <sheetName val="lc_118"/>
      <sheetName val="lc_218"/>
      <sheetName val="BOQ_(2)8"/>
      <sheetName val="Service_Function7"/>
      <sheetName val="Sqn__Main__Abs2"/>
      <sheetName val="Builtup_Area8"/>
      <sheetName val="Fin_Sum8"/>
      <sheetName val="Bar_Budget7"/>
      <sheetName val="Machine_HC_-_19_08_7"/>
      <sheetName val="Site_Data7"/>
      <sheetName val="Analysed_rate7"/>
      <sheetName val="BOQ_Backup7"/>
      <sheetName val="Final_Qty7"/>
      <sheetName val="Next_Weeks_Plan7"/>
      <sheetName val="Name_List8"/>
      <sheetName val="DETA_TABLE9"/>
      <sheetName val="KQ_Cost_Controlling1"/>
      <sheetName val="KQ_Appropriation1"/>
      <sheetName val="A_O_R_7"/>
      <sheetName val="BOQ_Distribution7"/>
      <sheetName val="NON-TOWER_WATER_TANK7"/>
      <sheetName val="PC_and_Emp_Details7"/>
      <sheetName val="Bulk_check"/>
      <sheetName val="Labor_abs-NMR8"/>
      <sheetName val="August_TB8"/>
      <sheetName val="CANDY_BOQ8"/>
      <sheetName val="Master_Data_Sheet7"/>
      <sheetName val="Dropdown_lists7"/>
      <sheetName val="FY_Function7"/>
      <sheetName val="ESC_10%9"/>
      <sheetName val="ESC_12%9"/>
      <sheetName val="STEEL_STRUCTURE7"/>
      <sheetName val="Materials_Cost2"/>
      <sheetName val="Basic_Rate"/>
      <sheetName val="General_Note7"/>
      <sheetName val="DOOR-WIN_SCH7"/>
      <sheetName val="RCC_Rates7"/>
      <sheetName val="Phase_3b_&amp;_retail3"/>
      <sheetName val="APPENDIX_4_1a1"/>
      <sheetName val="2_1_受電設備棟7"/>
      <sheetName val="2_2_受・防火水槽7"/>
      <sheetName val="2_3_排水処理設備棟7"/>
      <sheetName val="2_4_倉庫棟7"/>
      <sheetName val="2_5_守衛棟7"/>
      <sheetName val="hdpe_weights"/>
      <sheetName val="PVC_weights"/>
      <sheetName val="excess_calc"/>
      <sheetName val="Detail_P&amp;L8"/>
      <sheetName val="Assumption_Sheet8"/>
      <sheetName val="ACAD_Finishes1"/>
      <sheetName val="Site_Details1"/>
      <sheetName val="Site_Area_Statement1"/>
      <sheetName val="key_dates"/>
      <sheetName val="final_abstract"/>
      <sheetName val="M_S_"/>
      <sheetName val="1_Structure"/>
      <sheetName val="Indirect_expenses1"/>
      <sheetName val="Discount_Rate_7"/>
      <sheetName val="04b_PHE_BoQ"/>
      <sheetName val="site_fab&amp;ernstr7"/>
      <sheetName val="filling_75_mm7"/>
      <sheetName val="Road_-_Kerb_stone7"/>
      <sheetName val="Civil&amp;_sump"/>
      <sheetName val="3BPA00132-5-3_W_plan_HVPNL"/>
      <sheetName val="New_May"/>
      <sheetName val="lineby_line_consolidation"/>
      <sheetName val="Hotel_Summary1"/>
      <sheetName val="Ironmongery_1"/>
      <sheetName val="Base_Data_-_Permanent_Material"/>
      <sheetName val="Interm_FO_Detail"/>
      <sheetName val="Priv_FO_Detail"/>
      <sheetName val="Inputs_-_ST"/>
      <sheetName val="Customize_Your_Invoice"/>
      <sheetName val="CTDZ6kv_(gd1)_"/>
      <sheetName val="CTDZ_0_4+cto_(GD1)"/>
      <sheetName val="CTTBA_(gd1)"/>
      <sheetName val="NT_LBH"/>
      <sheetName val="Change_room"/>
      <sheetName val="PRICE_BID"/>
      <sheetName val="BOQ_CIVIL"/>
      <sheetName val="Price_Comparison"/>
      <sheetName val="Data_(adj_"/>
      <sheetName val="old_serial_no_"/>
      <sheetName val="Unit_Rate"/>
      <sheetName val="Unit_cost-_Drain-Protection-1_"/>
      <sheetName val="Inst__RA-28"/>
      <sheetName val="Smoke_Seal"/>
      <sheetName val="Fin_Measurement"/>
      <sheetName val="Performance_Louvers"/>
      <sheetName val="MS__(3)"/>
      <sheetName val="Canopy_Sheeting"/>
      <sheetName val="old_boq"/>
      <sheetName val="Tender_Summary"/>
      <sheetName val="Civil_Interior"/>
      <sheetName val="SEZ_price"/>
      <sheetName val="Annexue_B"/>
      <sheetName val="Drawing_status-1"/>
      <sheetName val="Drawing_status"/>
      <sheetName val="Item-wise_summary"/>
      <sheetName val="E_&amp;_R"/>
      <sheetName val="Labour_List"/>
      <sheetName val="General_Items"/>
      <sheetName val="Core_Eqpt"/>
      <sheetName val="New_Home"/>
      <sheetName val="MAR_GENSRV"/>
      <sheetName val="1_01"/>
      <sheetName val="7__매출_투입_취하"/>
      <sheetName val="Sales_Build_Up"/>
      <sheetName val="usage_Post_Old"/>
      <sheetName val="WEEKLY_ACCRUALS"/>
      <sheetName val="Intro_"/>
      <sheetName val="1st_-vpd"/>
      <sheetName val="Detailed_Summary_(5)"/>
      <sheetName val="Budget_in_SAP"/>
      <sheetName val="M-_Rate"/>
      <sheetName val="BOQ_HT"/>
      <sheetName val="Material_cost"/>
      <sheetName val="P-Ins_&amp;_Bonds"/>
      <sheetName val="8__Cover"/>
      <sheetName val="FITZ_MORT_94"/>
      <sheetName val="Meas_"/>
      <sheetName val="Progressin_Next_mon-AP-17"/>
      <sheetName val="Direct_cost_shed_A-2_"/>
      <sheetName val="080_(2)"/>
      <sheetName val="Format_F-8_(T-05)"/>
      <sheetName val="BLOCK-A (MEA.SHEET)"/>
      <sheetName val="B1"/>
      <sheetName val="Per Unit"/>
      <sheetName val="Output"/>
      <sheetName val="Overall_Summary_x005f_x005f_x005f_x0003_"/>
      <sheetName val="Overall_Summary_x005f_x005f_x005f_x0000_"/>
      <sheetName val="PRL"/>
      <sheetName val="SMG9902"/>
      <sheetName val="Details"/>
      <sheetName val="DELTA-H"/>
      <sheetName val="Common Data"/>
      <sheetName val="CERTIFICATE"/>
      <sheetName val="Initial Data"/>
      <sheetName val="T&amp;M"/>
      <sheetName val="&quot;B02&quot;"/>
      <sheetName val="Main Summary"/>
      <sheetName val="GULF"/>
      <sheetName val="Cash Flow Datas"/>
      <sheetName val="Base_Data"/>
      <sheetName val="268"/>
      <sheetName val="Contents"/>
      <sheetName val="TOP_level mods"/>
      <sheetName val="Planned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 refreshError="1"/>
      <sheetData sheetId="80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 refreshError="1"/>
      <sheetData sheetId="2138" refreshError="1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 refreshError="1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/>
      <sheetData sheetId="4088"/>
      <sheetData sheetId="4089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ENT MASTER FILE"/>
      <sheetName val="TBAL9697 -group wise  sdpl"/>
      <sheetName val="Basement Budget"/>
      <sheetName val="final estimate"/>
      <sheetName val="Other assumption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ENT_MASTER_FILE"/>
      <sheetName val="TBAL9697_-group_wise__sdpl"/>
      <sheetName val="Basement_Budget"/>
      <sheetName val="final_estimate"/>
      <sheetName val="Other_assumptions"/>
      <sheetName val="ABS"/>
      <sheetName val="Builtup Area"/>
      <sheetName val="EST-CIVIL"/>
      <sheetName val="Labor abs-NMR"/>
      <sheetName val="Workout"/>
      <sheetName val="External works"/>
      <sheetName val="Shrubs"/>
      <sheetName val="Trees"/>
      <sheetName val="Soft landscape"/>
      <sheetName val="Finishes Pending"/>
      <sheetName val="149"/>
      <sheetName val="Headings"/>
      <sheetName val="Civil Boq"/>
      <sheetName val="Micro"/>
      <sheetName val="Estimate"/>
      <sheetName val="RA-mark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BOQ"/>
      <sheetName val="Meas.-FIN"/>
      <sheetName val="Meas.-STRUCT"/>
      <sheetName val="PILING-11.12.07"/>
      <sheetName val="SUB-STRUCT-11.12.07"/>
      <sheetName val="SUPER-STRUCT-11.12.07"/>
      <sheetName val="ESTIMATE"/>
      <sheetName val="Builtup Area"/>
      <sheetName val="Assumptions"/>
      <sheetName val="Headings"/>
      <sheetName val="Break up Sheet"/>
      <sheetName val="Basement Budget"/>
      <sheetName val="NRL-BOQ- ESTIMATE-17.01"/>
      <sheetName val="RENT MASTER FILE"/>
      <sheetName val="RA-markate"/>
      <sheetName val="Lead"/>
      <sheetName val="EAW Final Accounts - 99"/>
      <sheetName val="Design"/>
      <sheetName val="March Analysts"/>
      <sheetName val="Cost_any"/>
      <sheetName val="Sheet3 (2)"/>
      <sheetName val="Reinforcement Steel (2)"/>
      <sheetName val="old boq"/>
      <sheetName val="analysis"/>
      <sheetName val="PLAN_FEB97"/>
      <sheetName val="oresreqsum"/>
      <sheetName val="Estimates"/>
      <sheetName val="Sheet1"/>
      <sheetName val="EST-CIVIL"/>
      <sheetName val="BOQ HT"/>
      <sheetName val="MASTER_RATE ANALYSIS"/>
      <sheetName val="Meas.-Hotel Part"/>
      <sheetName val="Meas__Hotel Part"/>
      <sheetName val="WIng F(Typical)"/>
      <sheetName val="Publicbuilding"/>
      <sheetName val="A"/>
      <sheetName val="FORM7"/>
      <sheetName val="INDIGINEOUS ITEMS "/>
      <sheetName val="Basic Rates - Lab"/>
      <sheetName val="Basic Rates - Assump"/>
      <sheetName val="Mix Design"/>
      <sheetName val="RES-PLANNING"/>
      <sheetName val="INPUT SHEET"/>
      <sheetName val="lookup"/>
      <sheetName val="sheeet7"/>
      <sheetName val="CABLERET"/>
      <sheetName val="Labour Rate List"/>
      <sheetName val="SILICATE"/>
      <sheetName val="Sheet3"/>
      <sheetName val="집계"/>
      <sheetName val="RCC,Ret. Wall"/>
      <sheetName val="LAB"/>
      <sheetName val="Meas_-FIN"/>
      <sheetName val="Meas_-STRUCT"/>
      <sheetName val="PILING-11_12_07"/>
      <sheetName val="SUB-STRUCT-11_12_07"/>
      <sheetName val="SUPER-STRUCT-11_12_07"/>
      <sheetName val="Builtup_Area"/>
      <sheetName val="RENT_MASTER_FILE"/>
      <sheetName val="Break_up_Sheet"/>
      <sheetName val="RCC,Ret__Wall"/>
      <sheetName val="Meas_-FIN1"/>
      <sheetName val="Meas_-STRUCT1"/>
      <sheetName val="PILING-11_12_071"/>
      <sheetName val="SUB-STRUCT-11_12_071"/>
      <sheetName val="SUPER-STRUCT-11_12_071"/>
      <sheetName val="Builtup_Area1"/>
      <sheetName val="RENT_MASTER_FILE1"/>
      <sheetName val="Break_up_Sheet1"/>
      <sheetName val="RCC,Ret__Wall1"/>
      <sheetName val="SRC-B3U2"/>
      <sheetName val="Meas_-FIN2"/>
      <sheetName val="Meas_-STRUCT2"/>
      <sheetName val="PILING-11_12_072"/>
      <sheetName val="SUB-STRUCT-11_12_072"/>
      <sheetName val="SUPER-STRUCT-11_12_072"/>
      <sheetName val="Builtup_Area2"/>
      <sheetName val="RENT_MASTER_FILE2"/>
      <sheetName val="Break_up_Sheet2"/>
      <sheetName val="RCC,Ret__Wall2"/>
      <sheetName val="Pric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Headings"/>
      <sheetName val="Variance Report"/>
      <sheetName val="BOQ"/>
      <sheetName val="Enquire"/>
      <sheetName val="#REF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nVision"/>
      <sheetName val="COLUMN"/>
      <sheetName val="Quotation"/>
      <sheetName val="Contents"/>
      <sheetName val="_x005f_x0000_._x005f_x0008_p-NM"/>
      <sheetName val="ancillary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Cashflow"/>
      <sheetName val="Occ"/>
      <sheetName val="Debits as on 12.04.08"/>
      <sheetName val="MH(on site)"/>
      <sheetName val="Intro"/>
      <sheetName val="Summary"/>
      <sheetName val="Controls"/>
      <sheetName val="CCTV KAMERE (2)"/>
      <sheetName val="old boq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2.civil-RA"/>
      <sheetName val="labour coeff"/>
      <sheetName val="PX1DATA"/>
      <sheetName val="PX2DATA"/>
      <sheetName val="Summary year Plan"/>
      <sheetName val="Lead"/>
      <sheetName val="sept-plan"/>
      <sheetName val="Sheet2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PLAN_FEB97"/>
      <sheetName val="Measurment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A.O.R.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ESTIMATE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Sheet3_(2)1"/>
      <sheetName val="3cd_Annexure1"/>
      <sheetName val="SUPPLY_-Sanitary_Fixtures1"/>
      <sheetName val="ITEMS_FOR_CIVIL_TENDER1"/>
      <sheetName val="August_TB1"/>
      <sheetName val="Kristal_Court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RAW DATA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dBase"/>
      <sheetName val="A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Intro."/>
      <sheetName val="1"/>
      <sheetName val="_x0000_._x0008_p-NM"/>
      <sheetName val="S &amp; A"/>
      <sheetName val="Jams_&amp;_Cills1"/>
      <sheetName val="Basement_Budget1"/>
      <sheetName val="nishanth"/>
      <sheetName val="Own summary"/>
      <sheetName val="Labour Rate "/>
      <sheetName val="Net TB"/>
      <sheetName val="doq"/>
      <sheetName val="Factors"/>
      <sheetName val="sumary"/>
      <sheetName val="TB"/>
      <sheetName val="bs"/>
      <sheetName val="DSB"/>
      <sheetName val="Lagerhalle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_1"/>
      <sheetName val="PROFITABILITY_ANALYSIS_(MONTH)1"/>
      <sheetName val="PROFITABILITY_ANALYSIS_(YTD)1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WSPOffices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Abs-B3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Footing"/>
      <sheetName val="Elemental Buildup"/>
      <sheetName val="MSH51C"/>
      <sheetName val="Bill No 8 - A"/>
      <sheetName val="Elemental_Buildup"/>
      <sheetName val="Malaysia incl. RET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?._x0008_p-NM"/>
      <sheetName val="?._x005f_x005f_x005f_x0008_p-NM"/>
      <sheetName val="?._x005"/>
      <sheetName val="?._x005f_x005f_x005f_x005F_x005"/>
      <sheetName val="RFP002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LOCAL RATES"/>
      <sheetName val="Plant &amp;  Machinery"/>
      <sheetName val="upa"/>
      <sheetName val="LA- lookups"/>
      <sheetName val="Inter unit set off"/>
      <sheetName val="GF Columns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Combined Results "/>
      <sheetName val="Beams "/>
      <sheetName val="Roof  PT beams "/>
      <sheetName val="Core Data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BQ"/>
      <sheetName val="Opening_Date"/>
      <sheetName val="01하반기노임"/>
      <sheetName val="MT DEW AMP RELAUNCH"/>
      <sheetName val="INTSHEET"/>
      <sheetName val="INTSHEET3"/>
      <sheetName val="6PILE  (돌출)"/>
      <sheetName val="Labour Rate"/>
      <sheetName val="DWR"/>
      <sheetName val="Rate Analysis1"/>
      <sheetName val="OH-Recovery"/>
      <sheetName val="1-G1"/>
      <sheetName val="eqpt &amp; manpower tabulation"/>
      <sheetName val="COA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 Structural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PriceSummary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final estimate"/>
      <sheetName val="DB"/>
      <sheetName val="Abstract Sheet"/>
      <sheetName val="AutoOpen Stub Data"/>
      <sheetName val="Gen Abs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사진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  <sheetName val="Labels"/>
      <sheetName val="accom cash"/>
      <sheetName val="_x005f_x005f_x005f_x005F_._x005"/>
      <sheetName val="_x005f_x005f_x005f_x005F___x005"/>
      <sheetName val="_x005f_x005f_x005f_x005F___x001"/>
      <sheetName val="_x005f_x005f_x005f_x005F___x002"/>
      <sheetName val="_x005f_x005f_x005f_x005F___x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3">
          <cell r="K43">
            <v>357.72499999999991</v>
          </cell>
        </row>
      </sheetData>
      <sheetData sheetId="29">
        <row r="43">
          <cell r="K43">
            <v>357.72499999999991</v>
          </cell>
        </row>
      </sheetData>
      <sheetData sheetId="30">
        <row r="43">
          <cell r="K43">
            <v>357.72499999999991</v>
          </cell>
        </row>
      </sheetData>
      <sheetData sheetId="31">
        <row r="43">
          <cell r="K43">
            <v>357.72499999999991</v>
          </cell>
        </row>
      </sheetData>
      <sheetData sheetId="32">
        <row r="43">
          <cell r="K43">
            <v>357.72499999999991</v>
          </cell>
        </row>
      </sheetData>
      <sheetData sheetId="33">
        <row r="43">
          <cell r="K43">
            <v>357.72499999999991</v>
          </cell>
        </row>
      </sheetData>
      <sheetData sheetId="34">
        <row r="7">
          <cell r="I7" t="str">
            <v>Manpower</v>
          </cell>
        </row>
      </sheetData>
      <sheetData sheetId="35">
        <row r="43">
          <cell r="K43">
            <v>357.72499999999991</v>
          </cell>
        </row>
      </sheetData>
      <sheetData sheetId="36">
        <row r="43">
          <cell r="K43">
            <v>357.72499999999991</v>
          </cell>
        </row>
      </sheetData>
      <sheetData sheetId="37">
        <row r="7">
          <cell r="I7" t="str">
            <v>Manpower</v>
          </cell>
        </row>
      </sheetData>
      <sheetData sheetId="38">
        <row r="43">
          <cell r="K43">
            <v>357.72499999999991</v>
          </cell>
        </row>
      </sheetData>
      <sheetData sheetId="39">
        <row r="7">
          <cell r="I7" t="str">
            <v>Manpower</v>
          </cell>
        </row>
      </sheetData>
      <sheetData sheetId="40">
        <row r="7">
          <cell r="I7" t="str">
            <v>Manpower</v>
          </cell>
        </row>
      </sheetData>
      <sheetData sheetId="41">
        <row r="43">
          <cell r="K43">
            <v>357.72499999999991</v>
          </cell>
        </row>
      </sheetData>
      <sheetData sheetId="42">
        <row r="43">
          <cell r="K43">
            <v>357.72499999999991</v>
          </cell>
        </row>
      </sheetData>
      <sheetData sheetId="43">
        <row r="43">
          <cell r="K43">
            <v>357.72499999999991</v>
          </cell>
        </row>
      </sheetData>
      <sheetData sheetId="44">
        <row r="43">
          <cell r="K43">
            <v>357.72499999999991</v>
          </cell>
        </row>
      </sheetData>
      <sheetData sheetId="45">
        <row r="7">
          <cell r="I7" t="str">
            <v>Manpower</v>
          </cell>
        </row>
      </sheetData>
      <sheetData sheetId="46">
        <row r="7">
          <cell r="I7" t="str">
            <v>Manpower</v>
          </cell>
        </row>
      </sheetData>
      <sheetData sheetId="47">
        <row r="7">
          <cell r="I7" t="str">
            <v>Manpower</v>
          </cell>
        </row>
      </sheetData>
      <sheetData sheetId="48">
        <row r="7">
          <cell r="I7" t="str">
            <v>Manpower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I7" t="str">
            <v>Manpower</v>
          </cell>
        </row>
      </sheetData>
      <sheetData sheetId="109">
        <row r="7">
          <cell r="I7" t="str">
            <v>Manpower</v>
          </cell>
        </row>
      </sheetData>
      <sheetData sheetId="110">
        <row r="7">
          <cell r="I7" t="str">
            <v>Manpower</v>
          </cell>
        </row>
      </sheetData>
      <sheetData sheetId="111">
        <row r="7">
          <cell r="I7" t="str">
            <v>Manpower</v>
          </cell>
        </row>
      </sheetData>
      <sheetData sheetId="112">
        <row r="7">
          <cell r="I7" t="str">
            <v>Manpower</v>
          </cell>
        </row>
      </sheetData>
      <sheetData sheetId="113">
        <row r="7">
          <cell r="I7" t="str">
            <v>Manpower</v>
          </cell>
        </row>
      </sheetData>
      <sheetData sheetId="114">
        <row r="7">
          <cell r="I7" t="str">
            <v>Manpower</v>
          </cell>
        </row>
      </sheetData>
      <sheetData sheetId="115">
        <row r="7">
          <cell r="I7" t="str">
            <v>Manpower</v>
          </cell>
        </row>
      </sheetData>
      <sheetData sheetId="116">
        <row r="7">
          <cell r="I7" t="str">
            <v>Manpower</v>
          </cell>
        </row>
      </sheetData>
      <sheetData sheetId="117">
        <row r="7">
          <cell r="I7" t="str">
            <v>Manpower</v>
          </cell>
        </row>
      </sheetData>
      <sheetData sheetId="118">
        <row r="7">
          <cell r="I7" t="str">
            <v>Manpower</v>
          </cell>
        </row>
      </sheetData>
      <sheetData sheetId="119">
        <row r="7">
          <cell r="I7" t="str">
            <v>Manpower</v>
          </cell>
        </row>
      </sheetData>
      <sheetData sheetId="120">
        <row r="7">
          <cell r="I7" t="str">
            <v>Manpower</v>
          </cell>
        </row>
      </sheetData>
      <sheetData sheetId="121">
        <row r="7">
          <cell r="I7" t="str">
            <v>Manpower</v>
          </cell>
        </row>
      </sheetData>
      <sheetData sheetId="122">
        <row r="7">
          <cell r="I7" t="str">
            <v>Manpower</v>
          </cell>
        </row>
      </sheetData>
      <sheetData sheetId="123">
        <row r="7">
          <cell r="I7" t="str">
            <v>Manpower</v>
          </cell>
        </row>
      </sheetData>
      <sheetData sheetId="124">
        <row r="7">
          <cell r="I7" t="str">
            <v>Manpower</v>
          </cell>
        </row>
      </sheetData>
      <sheetData sheetId="125">
        <row r="7">
          <cell r="I7" t="str">
            <v>Manpower</v>
          </cell>
        </row>
      </sheetData>
      <sheetData sheetId="126">
        <row r="7">
          <cell r="I7" t="str">
            <v>Manpower</v>
          </cell>
        </row>
      </sheetData>
      <sheetData sheetId="127">
        <row r="7">
          <cell r="I7" t="str">
            <v>Manpower</v>
          </cell>
        </row>
      </sheetData>
      <sheetData sheetId="128">
        <row r="7">
          <cell r="I7" t="str">
            <v>Manpower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7">
          <cell r="I7" t="str">
            <v>Manpower</v>
          </cell>
        </row>
      </sheetData>
      <sheetData sheetId="132">
        <row r="7">
          <cell r="I7" t="str">
            <v>Manpower</v>
          </cell>
        </row>
      </sheetData>
      <sheetData sheetId="133">
        <row r="7">
          <cell r="I7" t="str">
            <v>Manpower</v>
          </cell>
        </row>
      </sheetData>
      <sheetData sheetId="134">
        <row r="7">
          <cell r="I7" t="str">
            <v>Manpower</v>
          </cell>
        </row>
      </sheetData>
      <sheetData sheetId="135">
        <row r="7">
          <cell r="I7" t="str">
            <v>Manpower</v>
          </cell>
        </row>
      </sheetData>
      <sheetData sheetId="136">
        <row r="7">
          <cell r="I7" t="str">
            <v>Manpower</v>
          </cell>
        </row>
      </sheetData>
      <sheetData sheetId="137">
        <row r="7">
          <cell r="I7" t="str">
            <v>Manpower</v>
          </cell>
        </row>
      </sheetData>
      <sheetData sheetId="138">
        <row r="43">
          <cell r="K43">
            <v>357.72499999999991</v>
          </cell>
        </row>
      </sheetData>
      <sheetData sheetId="139">
        <row r="7">
          <cell r="I7" t="str">
            <v>Manpower</v>
          </cell>
        </row>
      </sheetData>
      <sheetData sheetId="140">
        <row r="7">
          <cell r="I7" t="str">
            <v>Manpower</v>
          </cell>
        </row>
      </sheetData>
      <sheetData sheetId="141">
        <row r="7">
          <cell r="I7" t="str">
            <v>Manpower</v>
          </cell>
        </row>
      </sheetData>
      <sheetData sheetId="142">
        <row r="7">
          <cell r="I7" t="str">
            <v>Manpower</v>
          </cell>
        </row>
      </sheetData>
      <sheetData sheetId="143">
        <row r="7">
          <cell r="I7" t="str">
            <v>Manpower</v>
          </cell>
        </row>
      </sheetData>
      <sheetData sheetId="144">
        <row r="7">
          <cell r="I7" t="str">
            <v>Manpower</v>
          </cell>
        </row>
      </sheetData>
      <sheetData sheetId="145">
        <row r="7">
          <cell r="I7" t="str">
            <v>Manpower</v>
          </cell>
        </row>
      </sheetData>
      <sheetData sheetId="146">
        <row r="7">
          <cell r="I7" t="str">
            <v>Manpower</v>
          </cell>
        </row>
      </sheetData>
      <sheetData sheetId="147">
        <row r="7">
          <cell r="I7" t="str">
            <v>Manpower</v>
          </cell>
        </row>
      </sheetData>
      <sheetData sheetId="148">
        <row r="7">
          <cell r="I7" t="str">
            <v>Manpower</v>
          </cell>
        </row>
      </sheetData>
      <sheetData sheetId="149">
        <row r="7">
          <cell r="I7" t="str">
            <v>Manpower</v>
          </cell>
        </row>
      </sheetData>
      <sheetData sheetId="150">
        <row r="7">
          <cell r="I7" t="str">
            <v>Manpower</v>
          </cell>
        </row>
      </sheetData>
      <sheetData sheetId="151">
        <row r="7">
          <cell r="I7" t="str">
            <v>Manpower</v>
          </cell>
        </row>
      </sheetData>
      <sheetData sheetId="152">
        <row r="7">
          <cell r="I7" t="str">
            <v>Manpower</v>
          </cell>
        </row>
      </sheetData>
      <sheetData sheetId="153">
        <row r="7">
          <cell r="I7" t="str">
            <v>Manpower</v>
          </cell>
        </row>
      </sheetData>
      <sheetData sheetId="154" refreshError="1"/>
      <sheetData sheetId="155">
        <row r="7">
          <cell r="I7" t="str">
            <v>Manpower</v>
          </cell>
        </row>
      </sheetData>
      <sheetData sheetId="156">
        <row r="7">
          <cell r="I7" t="str">
            <v>Manpower</v>
          </cell>
        </row>
      </sheetData>
      <sheetData sheetId="157">
        <row r="7">
          <cell r="I7" t="str">
            <v>Manpower</v>
          </cell>
        </row>
      </sheetData>
      <sheetData sheetId="158">
        <row r="7">
          <cell r="I7" t="str">
            <v>Manpower</v>
          </cell>
        </row>
      </sheetData>
      <sheetData sheetId="159">
        <row r="7">
          <cell r="I7" t="str">
            <v>Manpower</v>
          </cell>
        </row>
      </sheetData>
      <sheetData sheetId="160">
        <row r="7">
          <cell r="I7" t="str">
            <v>Manpower</v>
          </cell>
        </row>
      </sheetData>
      <sheetData sheetId="161">
        <row r="7">
          <cell r="I7" t="str">
            <v>Manpower</v>
          </cell>
        </row>
      </sheetData>
      <sheetData sheetId="162">
        <row r="7">
          <cell r="I7" t="str">
            <v>Manpower</v>
          </cell>
        </row>
      </sheetData>
      <sheetData sheetId="163">
        <row r="7">
          <cell r="I7" t="str">
            <v>Manpower</v>
          </cell>
        </row>
      </sheetData>
      <sheetData sheetId="164">
        <row r="7">
          <cell r="I7" t="str">
            <v>Manpower</v>
          </cell>
        </row>
      </sheetData>
      <sheetData sheetId="165">
        <row r="7">
          <cell r="I7" t="str">
            <v>Manpower</v>
          </cell>
        </row>
      </sheetData>
      <sheetData sheetId="166">
        <row r="7">
          <cell r="I7" t="str">
            <v>Manpower</v>
          </cell>
        </row>
      </sheetData>
      <sheetData sheetId="167">
        <row r="43">
          <cell r="K43">
            <v>357.72499999999991</v>
          </cell>
        </row>
      </sheetData>
      <sheetData sheetId="168">
        <row r="7">
          <cell r="I7" t="str">
            <v>Manpower</v>
          </cell>
        </row>
      </sheetData>
      <sheetData sheetId="169">
        <row r="7">
          <cell r="I7" t="str">
            <v>Manpower</v>
          </cell>
        </row>
      </sheetData>
      <sheetData sheetId="170">
        <row r="43">
          <cell r="K43">
            <v>357.72499999999991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3">
          <cell r="K43">
            <v>357.72499999999991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43">
          <cell r="K43">
            <v>357.72499999999991</v>
          </cell>
        </row>
      </sheetData>
      <sheetData sheetId="202">
        <row r="43">
          <cell r="K43">
            <v>357.72499999999991</v>
          </cell>
        </row>
      </sheetData>
      <sheetData sheetId="203">
        <row r="7">
          <cell r="I7" t="str">
            <v>Manpower</v>
          </cell>
        </row>
      </sheetData>
      <sheetData sheetId="204">
        <row r="43">
          <cell r="K43">
            <v>357.72499999999991</v>
          </cell>
        </row>
      </sheetData>
      <sheetData sheetId="205">
        <row r="43">
          <cell r="K43">
            <v>357.72499999999991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7">
          <cell r="I7" t="str">
            <v>Manpower</v>
          </cell>
        </row>
      </sheetData>
      <sheetData sheetId="258">
        <row r="43">
          <cell r="K43">
            <v>357.72499999999991</v>
          </cell>
        </row>
      </sheetData>
      <sheetData sheetId="259">
        <row r="7">
          <cell r="I7" t="str">
            <v>Manpower</v>
          </cell>
        </row>
      </sheetData>
      <sheetData sheetId="260">
        <row r="7">
          <cell r="I7" t="str">
            <v>Manpower</v>
          </cell>
        </row>
      </sheetData>
      <sheetData sheetId="261">
        <row r="7">
          <cell r="I7" t="str">
            <v>Manpower</v>
          </cell>
        </row>
      </sheetData>
      <sheetData sheetId="262">
        <row r="7">
          <cell r="I7" t="str">
            <v>Manpower</v>
          </cell>
        </row>
      </sheetData>
      <sheetData sheetId="263">
        <row r="7">
          <cell r="I7" t="str">
            <v>Manpower</v>
          </cell>
        </row>
      </sheetData>
      <sheetData sheetId="264">
        <row r="7">
          <cell r="I7" t="str">
            <v>Manpower</v>
          </cell>
        </row>
      </sheetData>
      <sheetData sheetId="265">
        <row r="7">
          <cell r="I7" t="str">
            <v>Manpower</v>
          </cell>
        </row>
      </sheetData>
      <sheetData sheetId="266">
        <row r="7">
          <cell r="I7" t="str">
            <v>Manpower</v>
          </cell>
        </row>
      </sheetData>
      <sheetData sheetId="267">
        <row r="7">
          <cell r="I7" t="str">
            <v>Manpower</v>
          </cell>
        </row>
      </sheetData>
      <sheetData sheetId="268">
        <row r="7">
          <cell r="I7" t="str">
            <v>Manpower</v>
          </cell>
        </row>
      </sheetData>
      <sheetData sheetId="269">
        <row r="7">
          <cell r="I7" t="str">
            <v>Manpower</v>
          </cell>
        </row>
      </sheetData>
      <sheetData sheetId="270">
        <row r="7">
          <cell r="I7" t="str">
            <v>Manpower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7">
          <cell r="I7" t="str">
            <v>Manpower</v>
          </cell>
        </row>
      </sheetData>
      <sheetData sheetId="328">
        <row r="7">
          <cell r="I7" t="str">
            <v>Manpower</v>
          </cell>
        </row>
      </sheetData>
      <sheetData sheetId="329">
        <row r="7">
          <cell r="I7" t="str">
            <v>Manpower</v>
          </cell>
        </row>
      </sheetData>
      <sheetData sheetId="330">
        <row r="7">
          <cell r="I7" t="str">
            <v>Manpower</v>
          </cell>
        </row>
      </sheetData>
      <sheetData sheetId="331" refreshError="1"/>
      <sheetData sheetId="332" refreshError="1"/>
      <sheetData sheetId="333">
        <row r="7">
          <cell r="I7" t="str">
            <v>Manpower</v>
          </cell>
        </row>
      </sheetData>
      <sheetData sheetId="334">
        <row r="7">
          <cell r="I7" t="str">
            <v>Manpower</v>
          </cell>
        </row>
      </sheetData>
      <sheetData sheetId="335">
        <row r="7">
          <cell r="I7" t="str">
            <v>Manpower</v>
          </cell>
        </row>
      </sheetData>
      <sheetData sheetId="336">
        <row r="7">
          <cell r="I7" t="str">
            <v>Manpower</v>
          </cell>
        </row>
      </sheetData>
      <sheetData sheetId="337">
        <row r="7">
          <cell r="I7" t="str">
            <v>Manpower</v>
          </cell>
        </row>
      </sheetData>
      <sheetData sheetId="338">
        <row r="7">
          <cell r="I7" t="str">
            <v>Manpower</v>
          </cell>
        </row>
      </sheetData>
      <sheetData sheetId="339">
        <row r="7">
          <cell r="I7" t="str">
            <v>Manpower</v>
          </cell>
        </row>
      </sheetData>
      <sheetData sheetId="340">
        <row r="7">
          <cell r="I7" t="str">
            <v>Manpower</v>
          </cell>
        </row>
      </sheetData>
      <sheetData sheetId="341">
        <row r="7">
          <cell r="I7" t="str">
            <v>Manpower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7">
          <cell r="I7" t="str">
            <v>Manpower</v>
          </cell>
        </row>
      </sheetData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7">
          <cell r="I7" t="str">
            <v>Manpower</v>
          </cell>
        </row>
      </sheetData>
      <sheetData sheetId="372">
        <row r="7">
          <cell r="I7" t="str">
            <v>Manpower</v>
          </cell>
        </row>
      </sheetData>
      <sheetData sheetId="373">
        <row r="7">
          <cell r="I7" t="str">
            <v>Manpower</v>
          </cell>
        </row>
      </sheetData>
      <sheetData sheetId="374">
        <row r="7">
          <cell r="I7" t="str">
            <v>Manpower</v>
          </cell>
        </row>
      </sheetData>
      <sheetData sheetId="375">
        <row r="7">
          <cell r="I7" t="str">
            <v>Manpower</v>
          </cell>
        </row>
      </sheetData>
      <sheetData sheetId="376">
        <row r="7">
          <cell r="I7" t="str">
            <v>Manpower</v>
          </cell>
        </row>
      </sheetData>
      <sheetData sheetId="377">
        <row r="7">
          <cell r="I7" t="str">
            <v>Manpower</v>
          </cell>
        </row>
      </sheetData>
      <sheetData sheetId="378">
        <row r="7">
          <cell r="I7" t="str">
            <v>Manpower</v>
          </cell>
        </row>
      </sheetData>
      <sheetData sheetId="379">
        <row r="7">
          <cell r="I7" t="str">
            <v>Manpower</v>
          </cell>
        </row>
      </sheetData>
      <sheetData sheetId="380">
        <row r="7">
          <cell r="I7" t="str">
            <v>Manpower</v>
          </cell>
        </row>
      </sheetData>
      <sheetData sheetId="381">
        <row r="7">
          <cell r="I7" t="str">
            <v>Manpower</v>
          </cell>
        </row>
      </sheetData>
      <sheetData sheetId="382">
        <row r="7">
          <cell r="I7" t="str">
            <v>Manpower</v>
          </cell>
        </row>
      </sheetData>
      <sheetData sheetId="383">
        <row r="7">
          <cell r="I7" t="str">
            <v>Manpower</v>
          </cell>
        </row>
      </sheetData>
      <sheetData sheetId="384">
        <row r="7">
          <cell r="I7" t="str">
            <v>Manpower</v>
          </cell>
        </row>
      </sheetData>
      <sheetData sheetId="385">
        <row r="7">
          <cell r="I7" t="str">
            <v>Manpower</v>
          </cell>
        </row>
      </sheetData>
      <sheetData sheetId="386">
        <row r="7">
          <cell r="I7" t="str">
            <v>Manpower</v>
          </cell>
        </row>
      </sheetData>
      <sheetData sheetId="387">
        <row r="7">
          <cell r="I7" t="str">
            <v>Manpower</v>
          </cell>
        </row>
      </sheetData>
      <sheetData sheetId="388">
        <row r="7">
          <cell r="I7" t="str">
            <v>Manpower</v>
          </cell>
        </row>
      </sheetData>
      <sheetData sheetId="389">
        <row r="7">
          <cell r="I7" t="str">
            <v>Manpower</v>
          </cell>
        </row>
      </sheetData>
      <sheetData sheetId="390">
        <row r="7">
          <cell r="I7" t="str">
            <v>Manpower</v>
          </cell>
        </row>
      </sheetData>
      <sheetData sheetId="391">
        <row r="7">
          <cell r="I7" t="str">
            <v>Manpower</v>
          </cell>
        </row>
      </sheetData>
      <sheetData sheetId="392">
        <row r="7">
          <cell r="I7" t="str">
            <v>Manpower</v>
          </cell>
        </row>
      </sheetData>
      <sheetData sheetId="393">
        <row r="7">
          <cell r="I7" t="str">
            <v>Manpower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>
        <row r="43">
          <cell r="K43">
            <v>357.72499999999991</v>
          </cell>
        </row>
      </sheetData>
      <sheetData sheetId="505">
        <row r="43">
          <cell r="K43">
            <v>357.72499999999991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7">
          <cell r="I7" t="str">
            <v>Manpower</v>
          </cell>
        </row>
      </sheetData>
      <sheetData sheetId="518">
        <row r="7">
          <cell r="I7" t="str">
            <v>Manpower</v>
          </cell>
        </row>
      </sheetData>
      <sheetData sheetId="519">
        <row r="7">
          <cell r="I7" t="str">
            <v>Manpower</v>
          </cell>
        </row>
      </sheetData>
      <sheetData sheetId="520">
        <row r="7">
          <cell r="I7" t="str">
            <v>Manpower</v>
          </cell>
        </row>
      </sheetData>
      <sheetData sheetId="521">
        <row r="7">
          <cell r="I7" t="str">
            <v>Manpower</v>
          </cell>
        </row>
      </sheetData>
      <sheetData sheetId="522">
        <row r="7">
          <cell r="I7" t="str">
            <v>Manpower</v>
          </cell>
        </row>
      </sheetData>
      <sheetData sheetId="523">
        <row r="7">
          <cell r="I7" t="str">
            <v>Manpower</v>
          </cell>
        </row>
      </sheetData>
      <sheetData sheetId="524">
        <row r="7">
          <cell r="I7" t="str">
            <v>Manpower</v>
          </cell>
        </row>
      </sheetData>
      <sheetData sheetId="525">
        <row r="7">
          <cell r="I7" t="str">
            <v>Manpower</v>
          </cell>
        </row>
      </sheetData>
      <sheetData sheetId="526">
        <row r="7">
          <cell r="I7" t="str">
            <v>Manpower</v>
          </cell>
        </row>
      </sheetData>
      <sheetData sheetId="527">
        <row r="7">
          <cell r="I7" t="str">
            <v>Manpower</v>
          </cell>
        </row>
      </sheetData>
      <sheetData sheetId="528">
        <row r="7">
          <cell r="I7" t="str">
            <v>Manpower</v>
          </cell>
        </row>
      </sheetData>
      <sheetData sheetId="529">
        <row r="7">
          <cell r="I7" t="str">
            <v>Manpower</v>
          </cell>
        </row>
      </sheetData>
      <sheetData sheetId="530">
        <row r="7">
          <cell r="I7" t="str">
            <v>Manpower</v>
          </cell>
        </row>
      </sheetData>
      <sheetData sheetId="531">
        <row r="7">
          <cell r="I7" t="str">
            <v>Manpower</v>
          </cell>
        </row>
      </sheetData>
      <sheetData sheetId="532">
        <row r="7">
          <cell r="I7" t="str">
            <v>Manpower</v>
          </cell>
        </row>
      </sheetData>
      <sheetData sheetId="533">
        <row r="7">
          <cell r="I7" t="str">
            <v>Manpower</v>
          </cell>
        </row>
      </sheetData>
      <sheetData sheetId="534">
        <row r="7">
          <cell r="I7" t="str">
            <v>Manpower</v>
          </cell>
        </row>
      </sheetData>
      <sheetData sheetId="535">
        <row r="7">
          <cell r="I7" t="str">
            <v>Manpower</v>
          </cell>
        </row>
      </sheetData>
      <sheetData sheetId="536">
        <row r="7">
          <cell r="I7" t="str">
            <v>Manpower</v>
          </cell>
        </row>
      </sheetData>
      <sheetData sheetId="537">
        <row r="7">
          <cell r="I7" t="str">
            <v>Manpower</v>
          </cell>
        </row>
      </sheetData>
      <sheetData sheetId="538">
        <row r="7">
          <cell r="I7" t="str">
            <v>Manpower</v>
          </cell>
        </row>
      </sheetData>
      <sheetData sheetId="539">
        <row r="7">
          <cell r="I7" t="str">
            <v>Manpower</v>
          </cell>
        </row>
      </sheetData>
      <sheetData sheetId="540">
        <row r="7">
          <cell r="I7" t="str">
            <v>Manpower</v>
          </cell>
        </row>
      </sheetData>
      <sheetData sheetId="541">
        <row r="7">
          <cell r="I7" t="str">
            <v>Manpower</v>
          </cell>
        </row>
      </sheetData>
      <sheetData sheetId="542">
        <row r="7">
          <cell r="I7" t="str">
            <v>Manpower</v>
          </cell>
        </row>
      </sheetData>
      <sheetData sheetId="543">
        <row r="7">
          <cell r="I7" t="str">
            <v>Manpower</v>
          </cell>
        </row>
      </sheetData>
      <sheetData sheetId="544">
        <row r="7">
          <cell r="I7" t="str">
            <v>Manpower</v>
          </cell>
        </row>
      </sheetData>
      <sheetData sheetId="545">
        <row r="7">
          <cell r="I7" t="str">
            <v>Manpower</v>
          </cell>
        </row>
      </sheetData>
      <sheetData sheetId="546">
        <row r="7">
          <cell r="I7" t="str">
            <v>Manpower</v>
          </cell>
        </row>
      </sheetData>
      <sheetData sheetId="547">
        <row r="7">
          <cell r="I7" t="str">
            <v>Manpower</v>
          </cell>
        </row>
      </sheetData>
      <sheetData sheetId="548">
        <row r="7">
          <cell r="I7" t="str">
            <v>Manpower</v>
          </cell>
        </row>
      </sheetData>
      <sheetData sheetId="549">
        <row r="7">
          <cell r="I7" t="str">
            <v>Manpower</v>
          </cell>
        </row>
      </sheetData>
      <sheetData sheetId="550">
        <row r="7">
          <cell r="I7" t="str">
            <v>Manpower</v>
          </cell>
        </row>
      </sheetData>
      <sheetData sheetId="551">
        <row r="7">
          <cell r="I7" t="str">
            <v>Manpower</v>
          </cell>
        </row>
      </sheetData>
      <sheetData sheetId="552">
        <row r="7">
          <cell r="I7" t="str">
            <v>Manpower</v>
          </cell>
        </row>
      </sheetData>
      <sheetData sheetId="553">
        <row r="7">
          <cell r="I7" t="str">
            <v>Manpower</v>
          </cell>
        </row>
      </sheetData>
      <sheetData sheetId="554">
        <row r="7">
          <cell r="I7" t="str">
            <v>Manpower</v>
          </cell>
        </row>
      </sheetData>
      <sheetData sheetId="555">
        <row r="7">
          <cell r="I7" t="str">
            <v>Manpower</v>
          </cell>
        </row>
      </sheetData>
      <sheetData sheetId="556">
        <row r="7">
          <cell r="I7" t="str">
            <v>Manpower</v>
          </cell>
        </row>
      </sheetData>
      <sheetData sheetId="557">
        <row r="7">
          <cell r="I7" t="str">
            <v>Manpower</v>
          </cell>
        </row>
      </sheetData>
      <sheetData sheetId="558">
        <row r="7">
          <cell r="I7" t="str">
            <v>Manpower</v>
          </cell>
        </row>
      </sheetData>
      <sheetData sheetId="559">
        <row r="7">
          <cell r="I7" t="str">
            <v>Manpower</v>
          </cell>
        </row>
      </sheetData>
      <sheetData sheetId="560">
        <row r="7">
          <cell r="I7" t="str">
            <v>Manpower</v>
          </cell>
        </row>
      </sheetData>
      <sheetData sheetId="561">
        <row r="7">
          <cell r="I7" t="str">
            <v>Manpower</v>
          </cell>
        </row>
      </sheetData>
      <sheetData sheetId="562">
        <row r="7">
          <cell r="I7" t="str">
            <v>Manpower</v>
          </cell>
        </row>
      </sheetData>
      <sheetData sheetId="563">
        <row r="7">
          <cell r="I7" t="str">
            <v>Manpower</v>
          </cell>
        </row>
      </sheetData>
      <sheetData sheetId="564">
        <row r="7">
          <cell r="I7" t="str">
            <v>Manpower</v>
          </cell>
        </row>
      </sheetData>
      <sheetData sheetId="565">
        <row r="7">
          <cell r="I7" t="str">
            <v>Manpower</v>
          </cell>
        </row>
      </sheetData>
      <sheetData sheetId="566">
        <row r="7">
          <cell r="I7" t="str">
            <v>Manpower</v>
          </cell>
        </row>
      </sheetData>
      <sheetData sheetId="567">
        <row r="7">
          <cell r="I7" t="str">
            <v>Manpower</v>
          </cell>
        </row>
      </sheetData>
      <sheetData sheetId="568">
        <row r="7">
          <cell r="I7" t="str">
            <v>Manpower</v>
          </cell>
        </row>
      </sheetData>
      <sheetData sheetId="569">
        <row r="7">
          <cell r="I7" t="str">
            <v>Manpower</v>
          </cell>
        </row>
      </sheetData>
      <sheetData sheetId="570">
        <row r="7">
          <cell r="I7" t="str">
            <v>Manpower</v>
          </cell>
        </row>
      </sheetData>
      <sheetData sheetId="571">
        <row r="7">
          <cell r="I7" t="str">
            <v>Manpower</v>
          </cell>
        </row>
      </sheetData>
      <sheetData sheetId="572">
        <row r="7">
          <cell r="I7" t="str">
            <v>Manpower</v>
          </cell>
        </row>
      </sheetData>
      <sheetData sheetId="573">
        <row r="7">
          <cell r="I7" t="str">
            <v>Manpower</v>
          </cell>
        </row>
      </sheetData>
      <sheetData sheetId="574">
        <row r="7">
          <cell r="I7" t="str">
            <v>Manpower</v>
          </cell>
        </row>
      </sheetData>
      <sheetData sheetId="575">
        <row r="7">
          <cell r="I7" t="str">
            <v>Manpower</v>
          </cell>
        </row>
      </sheetData>
      <sheetData sheetId="576">
        <row r="7">
          <cell r="I7" t="str">
            <v>Manpower</v>
          </cell>
        </row>
      </sheetData>
      <sheetData sheetId="577">
        <row r="7">
          <cell r="I7" t="str">
            <v>Manpower</v>
          </cell>
        </row>
      </sheetData>
      <sheetData sheetId="578">
        <row r="7">
          <cell r="I7" t="str">
            <v>Manpower</v>
          </cell>
        </row>
      </sheetData>
      <sheetData sheetId="579">
        <row r="7">
          <cell r="I7" t="str">
            <v>Manpower</v>
          </cell>
        </row>
      </sheetData>
      <sheetData sheetId="580">
        <row r="7">
          <cell r="I7" t="str">
            <v>Manpower</v>
          </cell>
        </row>
      </sheetData>
      <sheetData sheetId="581">
        <row r="7">
          <cell r="I7" t="str">
            <v>Manpower</v>
          </cell>
        </row>
      </sheetData>
      <sheetData sheetId="582">
        <row r="7">
          <cell r="I7" t="str">
            <v>Manpower</v>
          </cell>
        </row>
      </sheetData>
      <sheetData sheetId="583">
        <row r="7">
          <cell r="I7" t="str">
            <v>Manpower</v>
          </cell>
        </row>
      </sheetData>
      <sheetData sheetId="584">
        <row r="7">
          <cell r="I7" t="str">
            <v>Manpower</v>
          </cell>
        </row>
      </sheetData>
      <sheetData sheetId="585">
        <row r="7">
          <cell r="I7" t="str">
            <v>Manpower</v>
          </cell>
        </row>
      </sheetData>
      <sheetData sheetId="586">
        <row r="7">
          <cell r="I7" t="str">
            <v>Manpower</v>
          </cell>
        </row>
      </sheetData>
      <sheetData sheetId="587">
        <row r="7">
          <cell r="I7" t="str">
            <v>Manpower</v>
          </cell>
        </row>
      </sheetData>
      <sheetData sheetId="588">
        <row r="7">
          <cell r="I7" t="str">
            <v>Manpower</v>
          </cell>
        </row>
      </sheetData>
      <sheetData sheetId="589">
        <row r="7">
          <cell r="I7" t="str">
            <v>Manpower</v>
          </cell>
        </row>
      </sheetData>
      <sheetData sheetId="590">
        <row r="7">
          <cell r="I7" t="str">
            <v>Manpower</v>
          </cell>
        </row>
      </sheetData>
      <sheetData sheetId="591">
        <row r="7">
          <cell r="I7" t="str">
            <v>Manpower</v>
          </cell>
        </row>
      </sheetData>
      <sheetData sheetId="592">
        <row r="7">
          <cell r="I7" t="str">
            <v>Manpower</v>
          </cell>
        </row>
      </sheetData>
      <sheetData sheetId="593">
        <row r="7">
          <cell r="I7" t="str">
            <v>Manpower</v>
          </cell>
        </row>
      </sheetData>
      <sheetData sheetId="594">
        <row r="7">
          <cell r="I7" t="str">
            <v>Manpower</v>
          </cell>
        </row>
      </sheetData>
      <sheetData sheetId="595">
        <row r="7">
          <cell r="I7" t="str">
            <v>Manpower</v>
          </cell>
        </row>
      </sheetData>
      <sheetData sheetId="596">
        <row r="7">
          <cell r="I7" t="str">
            <v>Manpower</v>
          </cell>
        </row>
      </sheetData>
      <sheetData sheetId="597">
        <row r="7">
          <cell r="I7" t="str">
            <v>Manpower</v>
          </cell>
        </row>
      </sheetData>
      <sheetData sheetId="598">
        <row r="7">
          <cell r="I7" t="str">
            <v>Manpower</v>
          </cell>
        </row>
      </sheetData>
      <sheetData sheetId="599">
        <row r="7">
          <cell r="I7" t="str">
            <v>Manpower</v>
          </cell>
        </row>
      </sheetData>
      <sheetData sheetId="600">
        <row r="7">
          <cell r="I7" t="str">
            <v>Manpower</v>
          </cell>
        </row>
      </sheetData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7">
          <cell r="I7" t="str">
            <v>Manpower</v>
          </cell>
        </row>
      </sheetData>
      <sheetData sheetId="616">
        <row r="7">
          <cell r="I7" t="str">
            <v>Manpower</v>
          </cell>
        </row>
      </sheetData>
      <sheetData sheetId="617">
        <row r="7">
          <cell r="I7" t="str">
            <v>Manpower</v>
          </cell>
        </row>
      </sheetData>
      <sheetData sheetId="618">
        <row r="7">
          <cell r="I7" t="str">
            <v>Manpower</v>
          </cell>
        </row>
      </sheetData>
      <sheetData sheetId="619">
        <row r="7">
          <cell r="I7" t="str">
            <v>Manpower</v>
          </cell>
        </row>
      </sheetData>
      <sheetData sheetId="620">
        <row r="7">
          <cell r="I7" t="str">
            <v>Manpower</v>
          </cell>
        </row>
      </sheetData>
      <sheetData sheetId="621">
        <row r="7">
          <cell r="I7" t="str">
            <v>Manpower</v>
          </cell>
        </row>
      </sheetData>
      <sheetData sheetId="622">
        <row r="7">
          <cell r="I7" t="str">
            <v>Manpower</v>
          </cell>
        </row>
      </sheetData>
      <sheetData sheetId="623">
        <row r="7">
          <cell r="I7" t="str">
            <v>Manpower</v>
          </cell>
        </row>
      </sheetData>
      <sheetData sheetId="624">
        <row r="7">
          <cell r="I7" t="str">
            <v>Manpower</v>
          </cell>
        </row>
      </sheetData>
      <sheetData sheetId="625">
        <row r="7">
          <cell r="I7" t="str">
            <v>Manpower</v>
          </cell>
        </row>
      </sheetData>
      <sheetData sheetId="626">
        <row r="7">
          <cell r="I7" t="str">
            <v>Manpower</v>
          </cell>
        </row>
      </sheetData>
      <sheetData sheetId="627">
        <row r="7">
          <cell r="I7" t="str">
            <v>Manpower</v>
          </cell>
        </row>
      </sheetData>
      <sheetData sheetId="628">
        <row r="7">
          <cell r="I7" t="str">
            <v>Manpower</v>
          </cell>
        </row>
      </sheetData>
      <sheetData sheetId="629">
        <row r="7">
          <cell r="I7" t="str">
            <v>Manpower</v>
          </cell>
        </row>
      </sheetData>
      <sheetData sheetId="630">
        <row r="7">
          <cell r="I7" t="str">
            <v>Manpower</v>
          </cell>
        </row>
      </sheetData>
      <sheetData sheetId="631">
        <row r="7">
          <cell r="I7" t="str">
            <v>Manpower</v>
          </cell>
        </row>
      </sheetData>
      <sheetData sheetId="632">
        <row r="7">
          <cell r="I7" t="str">
            <v>Manpower</v>
          </cell>
        </row>
      </sheetData>
      <sheetData sheetId="633">
        <row r="7">
          <cell r="I7" t="str">
            <v>Manpower</v>
          </cell>
        </row>
      </sheetData>
      <sheetData sheetId="634">
        <row r="7">
          <cell r="I7" t="str">
            <v>Manpower</v>
          </cell>
        </row>
      </sheetData>
      <sheetData sheetId="635">
        <row r="7">
          <cell r="I7" t="str">
            <v>Manpower</v>
          </cell>
        </row>
      </sheetData>
      <sheetData sheetId="636">
        <row r="7">
          <cell r="I7" t="str">
            <v>Manpower</v>
          </cell>
        </row>
      </sheetData>
      <sheetData sheetId="637">
        <row r="7">
          <cell r="I7" t="str">
            <v>Manpower</v>
          </cell>
        </row>
      </sheetData>
      <sheetData sheetId="638">
        <row r="7">
          <cell r="I7" t="str">
            <v>Manpower</v>
          </cell>
        </row>
      </sheetData>
      <sheetData sheetId="639">
        <row r="7">
          <cell r="I7" t="str">
            <v>Manpower</v>
          </cell>
        </row>
      </sheetData>
      <sheetData sheetId="640">
        <row r="7">
          <cell r="I7" t="str">
            <v>Manpower</v>
          </cell>
        </row>
      </sheetData>
      <sheetData sheetId="641">
        <row r="7">
          <cell r="I7" t="str">
            <v>Manpower</v>
          </cell>
        </row>
      </sheetData>
      <sheetData sheetId="642">
        <row r="7">
          <cell r="I7" t="str">
            <v>Manpower</v>
          </cell>
        </row>
      </sheetData>
      <sheetData sheetId="643">
        <row r="7">
          <cell r="I7" t="str">
            <v>Manpower</v>
          </cell>
        </row>
      </sheetData>
      <sheetData sheetId="644">
        <row r="7">
          <cell r="I7" t="str">
            <v>Manpower</v>
          </cell>
        </row>
      </sheetData>
      <sheetData sheetId="645">
        <row r="7">
          <cell r="I7" t="str">
            <v>Manpower</v>
          </cell>
        </row>
      </sheetData>
      <sheetData sheetId="646">
        <row r="7">
          <cell r="I7" t="str">
            <v>Manpower</v>
          </cell>
        </row>
      </sheetData>
      <sheetData sheetId="647">
        <row r="7">
          <cell r="I7" t="str">
            <v>Manpower</v>
          </cell>
        </row>
      </sheetData>
      <sheetData sheetId="648">
        <row r="7">
          <cell r="I7" t="str">
            <v>Manpower</v>
          </cell>
        </row>
      </sheetData>
      <sheetData sheetId="649">
        <row r="7">
          <cell r="I7" t="str">
            <v>Manpower</v>
          </cell>
        </row>
      </sheetData>
      <sheetData sheetId="650">
        <row r="7">
          <cell r="I7" t="str">
            <v>Manpower</v>
          </cell>
        </row>
      </sheetData>
      <sheetData sheetId="651">
        <row r="7">
          <cell r="I7" t="str">
            <v>Manpower</v>
          </cell>
        </row>
      </sheetData>
      <sheetData sheetId="652">
        <row r="7">
          <cell r="I7" t="str">
            <v>Manpower</v>
          </cell>
        </row>
      </sheetData>
      <sheetData sheetId="653">
        <row r="7">
          <cell r="I7" t="str">
            <v>Manpower</v>
          </cell>
        </row>
      </sheetData>
      <sheetData sheetId="654">
        <row r="7">
          <cell r="I7" t="str">
            <v>Manpower</v>
          </cell>
        </row>
      </sheetData>
      <sheetData sheetId="655">
        <row r="7">
          <cell r="I7" t="str">
            <v>Manpower</v>
          </cell>
        </row>
      </sheetData>
      <sheetData sheetId="656">
        <row r="7">
          <cell r="I7" t="str">
            <v>Manpower</v>
          </cell>
        </row>
      </sheetData>
      <sheetData sheetId="657">
        <row r="7">
          <cell r="I7" t="str">
            <v>Manpower</v>
          </cell>
        </row>
      </sheetData>
      <sheetData sheetId="658">
        <row r="7">
          <cell r="I7" t="str">
            <v>Manpower</v>
          </cell>
        </row>
      </sheetData>
      <sheetData sheetId="659">
        <row r="7">
          <cell r="I7" t="str">
            <v>Manpower</v>
          </cell>
        </row>
      </sheetData>
      <sheetData sheetId="660">
        <row r="7">
          <cell r="I7" t="str">
            <v>Manpower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I7" t="str">
            <v>Manpower</v>
          </cell>
        </row>
      </sheetData>
      <sheetData sheetId="679">
        <row r="7">
          <cell r="I7" t="str">
            <v>Manpower</v>
          </cell>
        </row>
      </sheetData>
      <sheetData sheetId="680">
        <row r="7">
          <cell r="I7" t="str">
            <v>Manpower</v>
          </cell>
        </row>
      </sheetData>
      <sheetData sheetId="681">
        <row r="7">
          <cell r="I7" t="str">
            <v>Manpower</v>
          </cell>
        </row>
      </sheetData>
      <sheetData sheetId="682">
        <row r="7">
          <cell r="I7" t="str">
            <v>Manpower</v>
          </cell>
        </row>
      </sheetData>
      <sheetData sheetId="683" refreshError="1"/>
      <sheetData sheetId="684" refreshError="1"/>
      <sheetData sheetId="685">
        <row r="7">
          <cell r="I7" t="str">
            <v>Manpower</v>
          </cell>
        </row>
      </sheetData>
      <sheetData sheetId="686">
        <row r="7">
          <cell r="I7" t="str">
            <v>Manpower</v>
          </cell>
        </row>
      </sheetData>
      <sheetData sheetId="687">
        <row r="7">
          <cell r="I7" t="str">
            <v>Manpower</v>
          </cell>
        </row>
      </sheetData>
      <sheetData sheetId="688">
        <row r="7">
          <cell r="I7" t="str">
            <v>Manpower</v>
          </cell>
        </row>
      </sheetData>
      <sheetData sheetId="689">
        <row r="7">
          <cell r="I7" t="str">
            <v>Manpower</v>
          </cell>
        </row>
      </sheetData>
      <sheetData sheetId="690">
        <row r="7">
          <cell r="I7" t="str">
            <v>Manpower</v>
          </cell>
        </row>
      </sheetData>
      <sheetData sheetId="691">
        <row r="7">
          <cell r="I7" t="str">
            <v>Manpower</v>
          </cell>
        </row>
      </sheetData>
      <sheetData sheetId="692">
        <row r="7">
          <cell r="I7" t="str">
            <v>Manpower</v>
          </cell>
        </row>
      </sheetData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>
        <row r="7">
          <cell r="I7" t="str">
            <v>Manpower</v>
          </cell>
        </row>
      </sheetData>
      <sheetData sheetId="701">
        <row r="7">
          <cell r="I7" t="str">
            <v>Manpower</v>
          </cell>
        </row>
      </sheetData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7">
          <cell r="I7" t="str">
            <v>Manpower</v>
          </cell>
        </row>
      </sheetData>
      <sheetData sheetId="738">
        <row r="7">
          <cell r="I7" t="str">
            <v>Manpower</v>
          </cell>
        </row>
      </sheetData>
      <sheetData sheetId="739">
        <row r="7">
          <cell r="I7" t="str">
            <v>Manpower</v>
          </cell>
        </row>
      </sheetData>
      <sheetData sheetId="740">
        <row r="7">
          <cell r="I7" t="str">
            <v>Manpower</v>
          </cell>
        </row>
      </sheetData>
      <sheetData sheetId="741">
        <row r="7">
          <cell r="I7" t="str">
            <v>Manpower</v>
          </cell>
        </row>
      </sheetData>
      <sheetData sheetId="742">
        <row r="7">
          <cell r="I7" t="str">
            <v>Manpower</v>
          </cell>
        </row>
      </sheetData>
      <sheetData sheetId="743">
        <row r="7">
          <cell r="I7" t="str">
            <v>Manpower</v>
          </cell>
        </row>
      </sheetData>
      <sheetData sheetId="744">
        <row r="7">
          <cell r="I7" t="str">
            <v>Manpower</v>
          </cell>
        </row>
      </sheetData>
      <sheetData sheetId="745">
        <row r="7">
          <cell r="I7" t="str">
            <v>Manpower</v>
          </cell>
        </row>
      </sheetData>
      <sheetData sheetId="746">
        <row r="7">
          <cell r="I7" t="str">
            <v>Manpower</v>
          </cell>
        </row>
      </sheetData>
      <sheetData sheetId="747">
        <row r="7">
          <cell r="I7" t="str">
            <v>Manpower</v>
          </cell>
        </row>
      </sheetData>
      <sheetData sheetId="748">
        <row r="7">
          <cell r="I7" t="str">
            <v>Manpower</v>
          </cell>
        </row>
      </sheetData>
      <sheetData sheetId="749">
        <row r="7">
          <cell r="I7" t="str">
            <v>Manpower</v>
          </cell>
        </row>
      </sheetData>
      <sheetData sheetId="750">
        <row r="7">
          <cell r="I7" t="str">
            <v>Manpower</v>
          </cell>
        </row>
      </sheetData>
      <sheetData sheetId="751">
        <row r="7">
          <cell r="I7" t="str">
            <v>Manpower</v>
          </cell>
        </row>
      </sheetData>
      <sheetData sheetId="752">
        <row r="7">
          <cell r="I7" t="str">
            <v>Manpower</v>
          </cell>
        </row>
      </sheetData>
      <sheetData sheetId="753">
        <row r="7">
          <cell r="I7" t="str">
            <v>Manpower</v>
          </cell>
        </row>
      </sheetData>
      <sheetData sheetId="754">
        <row r="7">
          <cell r="I7" t="str">
            <v>Manpower</v>
          </cell>
        </row>
      </sheetData>
      <sheetData sheetId="755">
        <row r="7">
          <cell r="I7" t="str">
            <v>Manpower</v>
          </cell>
        </row>
      </sheetData>
      <sheetData sheetId="756">
        <row r="7">
          <cell r="I7" t="str">
            <v>Manpower</v>
          </cell>
        </row>
      </sheetData>
      <sheetData sheetId="757">
        <row r="7">
          <cell r="I7" t="str">
            <v>Manpower</v>
          </cell>
        </row>
      </sheetData>
      <sheetData sheetId="758">
        <row r="7">
          <cell r="I7" t="str">
            <v>Manpower</v>
          </cell>
        </row>
      </sheetData>
      <sheetData sheetId="759">
        <row r="7">
          <cell r="I7" t="str">
            <v>Manpower</v>
          </cell>
        </row>
      </sheetData>
      <sheetData sheetId="760">
        <row r="7">
          <cell r="I7" t="str">
            <v>Manpower</v>
          </cell>
        </row>
      </sheetData>
      <sheetData sheetId="761">
        <row r="7">
          <cell r="I7" t="str">
            <v>Manpower</v>
          </cell>
        </row>
      </sheetData>
      <sheetData sheetId="762">
        <row r="7">
          <cell r="I7" t="str">
            <v>Manpower</v>
          </cell>
        </row>
      </sheetData>
      <sheetData sheetId="763">
        <row r="7">
          <cell r="I7" t="str">
            <v>Manpower</v>
          </cell>
        </row>
      </sheetData>
      <sheetData sheetId="764">
        <row r="7">
          <cell r="I7" t="str">
            <v>Manpower</v>
          </cell>
        </row>
      </sheetData>
      <sheetData sheetId="765">
        <row r="7">
          <cell r="I7" t="str">
            <v>Manpower</v>
          </cell>
        </row>
      </sheetData>
      <sheetData sheetId="766">
        <row r="7">
          <cell r="I7" t="str">
            <v>Manpower</v>
          </cell>
        </row>
      </sheetData>
      <sheetData sheetId="767">
        <row r="7">
          <cell r="I7" t="str">
            <v>Manpower</v>
          </cell>
        </row>
      </sheetData>
      <sheetData sheetId="768">
        <row r="7">
          <cell r="I7" t="str">
            <v>Manpower</v>
          </cell>
        </row>
      </sheetData>
      <sheetData sheetId="769">
        <row r="7">
          <cell r="I7" t="str">
            <v>Manpower</v>
          </cell>
        </row>
      </sheetData>
      <sheetData sheetId="770">
        <row r="7">
          <cell r="I7" t="str">
            <v>Manpower</v>
          </cell>
        </row>
      </sheetData>
      <sheetData sheetId="771">
        <row r="7">
          <cell r="I7" t="str">
            <v>Manpower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7">
          <cell r="I7" t="str">
            <v>Manpower</v>
          </cell>
        </row>
      </sheetData>
      <sheetData sheetId="777" refreshError="1"/>
      <sheetData sheetId="778" refreshError="1"/>
      <sheetData sheetId="779">
        <row r="7">
          <cell r="I7" t="str">
            <v>Manpower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>
        <row r="7">
          <cell r="I7" t="str">
            <v>Manpower</v>
          </cell>
        </row>
      </sheetData>
      <sheetData sheetId="801">
        <row r="7">
          <cell r="I7" t="str">
            <v>Manpower</v>
          </cell>
        </row>
      </sheetData>
      <sheetData sheetId="802">
        <row r="7">
          <cell r="I7" t="str">
            <v>Manpower</v>
          </cell>
        </row>
      </sheetData>
      <sheetData sheetId="803">
        <row r="7">
          <cell r="I7" t="str">
            <v>Manpower</v>
          </cell>
        </row>
      </sheetData>
      <sheetData sheetId="804">
        <row r="7">
          <cell r="I7" t="str">
            <v>Manpower</v>
          </cell>
        </row>
      </sheetData>
      <sheetData sheetId="805">
        <row r="43">
          <cell r="K43">
            <v>357.72499999999991</v>
          </cell>
        </row>
      </sheetData>
      <sheetData sheetId="806">
        <row r="43">
          <cell r="K43">
            <v>357.72499999999991</v>
          </cell>
        </row>
      </sheetData>
      <sheetData sheetId="807">
        <row r="7">
          <cell r="I7" t="str">
            <v>Manpower</v>
          </cell>
        </row>
      </sheetData>
      <sheetData sheetId="808">
        <row r="7">
          <cell r="I7" t="str">
            <v>Manpower</v>
          </cell>
        </row>
      </sheetData>
      <sheetData sheetId="809">
        <row r="7">
          <cell r="I7" t="str">
            <v>Manpower</v>
          </cell>
        </row>
      </sheetData>
      <sheetData sheetId="810">
        <row r="7">
          <cell r="I7" t="str">
            <v>Manpower</v>
          </cell>
        </row>
      </sheetData>
      <sheetData sheetId="811">
        <row r="7">
          <cell r="I7" t="str">
            <v>Manpower</v>
          </cell>
        </row>
      </sheetData>
      <sheetData sheetId="812">
        <row r="43">
          <cell r="K43">
            <v>357.72499999999991</v>
          </cell>
        </row>
      </sheetData>
      <sheetData sheetId="813">
        <row r="7">
          <cell r="I7" t="str">
            <v>Manpower</v>
          </cell>
        </row>
      </sheetData>
      <sheetData sheetId="814">
        <row r="43">
          <cell r="K43">
            <v>357.72499999999991</v>
          </cell>
        </row>
      </sheetData>
      <sheetData sheetId="815">
        <row r="7">
          <cell r="I7" t="str">
            <v>Manpower</v>
          </cell>
        </row>
      </sheetData>
      <sheetData sheetId="816">
        <row r="7">
          <cell r="I7" t="str">
            <v>Manpower</v>
          </cell>
        </row>
      </sheetData>
      <sheetData sheetId="817">
        <row r="7">
          <cell r="I7" t="str">
            <v>Manpower</v>
          </cell>
        </row>
      </sheetData>
      <sheetData sheetId="818">
        <row r="7">
          <cell r="I7" t="str">
            <v>Manpower</v>
          </cell>
        </row>
      </sheetData>
      <sheetData sheetId="819">
        <row r="7">
          <cell r="I7" t="str">
            <v>Manpower</v>
          </cell>
        </row>
      </sheetData>
      <sheetData sheetId="820">
        <row r="43">
          <cell r="K43">
            <v>357.72499999999991</v>
          </cell>
        </row>
      </sheetData>
      <sheetData sheetId="821">
        <row r="7">
          <cell r="I7" t="str">
            <v>Manpower</v>
          </cell>
        </row>
      </sheetData>
      <sheetData sheetId="822">
        <row r="43">
          <cell r="K43">
            <v>357.72499999999991</v>
          </cell>
        </row>
      </sheetData>
      <sheetData sheetId="823">
        <row r="7">
          <cell r="I7" t="str">
            <v>Manpower</v>
          </cell>
        </row>
      </sheetData>
      <sheetData sheetId="824">
        <row r="7">
          <cell r="I7" t="str">
            <v>Manpower</v>
          </cell>
        </row>
      </sheetData>
      <sheetData sheetId="825">
        <row r="7">
          <cell r="I7" t="str">
            <v>Manpower</v>
          </cell>
        </row>
      </sheetData>
      <sheetData sheetId="826">
        <row r="7">
          <cell r="I7" t="str">
            <v>Manpower</v>
          </cell>
        </row>
      </sheetData>
      <sheetData sheetId="827">
        <row r="7">
          <cell r="I7" t="str">
            <v>Manpower</v>
          </cell>
        </row>
      </sheetData>
      <sheetData sheetId="828">
        <row r="7">
          <cell r="I7" t="str">
            <v>Manpower</v>
          </cell>
        </row>
      </sheetData>
      <sheetData sheetId="829">
        <row r="7">
          <cell r="I7" t="str">
            <v>Manpower</v>
          </cell>
        </row>
      </sheetData>
      <sheetData sheetId="830">
        <row r="43">
          <cell r="K43">
            <v>357.72499999999991</v>
          </cell>
        </row>
      </sheetData>
      <sheetData sheetId="831">
        <row r="43">
          <cell r="K43">
            <v>357.72499999999991</v>
          </cell>
        </row>
      </sheetData>
      <sheetData sheetId="832">
        <row r="7">
          <cell r="I7" t="str">
            <v>Manpower</v>
          </cell>
        </row>
      </sheetData>
      <sheetData sheetId="833">
        <row r="7">
          <cell r="I7" t="str">
            <v>Manpower</v>
          </cell>
        </row>
      </sheetData>
      <sheetData sheetId="834">
        <row r="7">
          <cell r="I7" t="str">
            <v>Manpower</v>
          </cell>
        </row>
      </sheetData>
      <sheetData sheetId="835">
        <row r="7">
          <cell r="I7" t="str">
            <v>Manpower</v>
          </cell>
        </row>
      </sheetData>
      <sheetData sheetId="836">
        <row r="7">
          <cell r="I7" t="str">
            <v>Manpower</v>
          </cell>
        </row>
      </sheetData>
      <sheetData sheetId="837">
        <row r="7">
          <cell r="I7" t="str">
            <v>Manpower</v>
          </cell>
        </row>
      </sheetData>
      <sheetData sheetId="838">
        <row r="7">
          <cell r="I7" t="str">
            <v>Manpower</v>
          </cell>
        </row>
      </sheetData>
      <sheetData sheetId="839">
        <row r="43">
          <cell r="K43">
            <v>357.72499999999991</v>
          </cell>
        </row>
      </sheetData>
      <sheetData sheetId="840">
        <row r="7">
          <cell r="I7" t="str">
            <v>Manpower</v>
          </cell>
        </row>
      </sheetData>
      <sheetData sheetId="841">
        <row r="7">
          <cell r="I7" t="str">
            <v>Manpower</v>
          </cell>
        </row>
      </sheetData>
      <sheetData sheetId="842">
        <row r="43">
          <cell r="K43">
            <v>357.72499999999991</v>
          </cell>
        </row>
      </sheetData>
      <sheetData sheetId="843">
        <row r="43">
          <cell r="K43">
            <v>357.72499999999991</v>
          </cell>
        </row>
      </sheetData>
      <sheetData sheetId="844">
        <row r="7">
          <cell r="I7" t="str">
            <v>Manpower</v>
          </cell>
        </row>
      </sheetData>
      <sheetData sheetId="845">
        <row r="7">
          <cell r="I7" t="str">
            <v>Manpower</v>
          </cell>
        </row>
      </sheetData>
      <sheetData sheetId="846">
        <row r="7">
          <cell r="I7" t="str">
            <v>Manpower</v>
          </cell>
        </row>
      </sheetData>
      <sheetData sheetId="847">
        <row r="7">
          <cell r="I7" t="str">
            <v>Manpower</v>
          </cell>
        </row>
      </sheetData>
      <sheetData sheetId="848">
        <row r="7">
          <cell r="I7" t="str">
            <v>Manpower</v>
          </cell>
        </row>
      </sheetData>
      <sheetData sheetId="849">
        <row r="7">
          <cell r="I7" t="str">
            <v>Manpower</v>
          </cell>
        </row>
      </sheetData>
      <sheetData sheetId="850">
        <row r="7">
          <cell r="I7" t="str">
            <v>Manpower</v>
          </cell>
        </row>
      </sheetData>
      <sheetData sheetId="851">
        <row r="7">
          <cell r="I7" t="str">
            <v>Manpower</v>
          </cell>
        </row>
      </sheetData>
      <sheetData sheetId="852">
        <row r="7">
          <cell r="I7" t="str">
            <v>Manpower</v>
          </cell>
        </row>
      </sheetData>
      <sheetData sheetId="853">
        <row r="7">
          <cell r="I7" t="str">
            <v>Manpower</v>
          </cell>
        </row>
      </sheetData>
      <sheetData sheetId="854">
        <row r="7">
          <cell r="I7" t="str">
            <v>Manpower</v>
          </cell>
        </row>
      </sheetData>
      <sheetData sheetId="855">
        <row r="43">
          <cell r="K43">
            <v>357.72499999999991</v>
          </cell>
        </row>
      </sheetData>
      <sheetData sheetId="856">
        <row r="7">
          <cell r="I7" t="str">
            <v>Manpower</v>
          </cell>
        </row>
      </sheetData>
      <sheetData sheetId="857">
        <row r="7">
          <cell r="I7" t="str">
            <v>Manpower</v>
          </cell>
        </row>
      </sheetData>
      <sheetData sheetId="858">
        <row r="7">
          <cell r="I7" t="str">
            <v>Manpower</v>
          </cell>
        </row>
      </sheetData>
      <sheetData sheetId="859">
        <row r="7">
          <cell r="I7" t="str">
            <v>Manpower</v>
          </cell>
        </row>
      </sheetData>
      <sheetData sheetId="860">
        <row r="43">
          <cell r="K43">
            <v>357.72499999999991</v>
          </cell>
        </row>
      </sheetData>
      <sheetData sheetId="861">
        <row r="7">
          <cell r="I7" t="str">
            <v>Manpower</v>
          </cell>
        </row>
      </sheetData>
      <sheetData sheetId="862">
        <row r="43">
          <cell r="K43">
            <v>357.72499999999991</v>
          </cell>
        </row>
      </sheetData>
      <sheetData sheetId="863">
        <row r="7">
          <cell r="I7" t="str">
            <v>Manpower</v>
          </cell>
        </row>
      </sheetData>
      <sheetData sheetId="864">
        <row r="7">
          <cell r="I7" t="str">
            <v>Manpower</v>
          </cell>
        </row>
      </sheetData>
      <sheetData sheetId="865">
        <row r="43">
          <cell r="K43">
            <v>357.72499999999991</v>
          </cell>
        </row>
      </sheetData>
      <sheetData sheetId="866">
        <row r="7">
          <cell r="I7" t="str">
            <v>Manpower</v>
          </cell>
        </row>
      </sheetData>
      <sheetData sheetId="867">
        <row r="7">
          <cell r="I7" t="str">
            <v>Manpower</v>
          </cell>
        </row>
      </sheetData>
      <sheetData sheetId="868">
        <row r="7">
          <cell r="I7" t="str">
            <v>Manpower</v>
          </cell>
        </row>
      </sheetData>
      <sheetData sheetId="869">
        <row r="7">
          <cell r="I7" t="str">
            <v>Manpower</v>
          </cell>
        </row>
      </sheetData>
      <sheetData sheetId="870">
        <row r="7">
          <cell r="I7" t="str">
            <v>Manpower</v>
          </cell>
        </row>
      </sheetData>
      <sheetData sheetId="871">
        <row r="7">
          <cell r="I7" t="str">
            <v>Manpower</v>
          </cell>
        </row>
      </sheetData>
      <sheetData sheetId="872">
        <row r="7">
          <cell r="I7" t="str">
            <v>Manpower</v>
          </cell>
        </row>
      </sheetData>
      <sheetData sheetId="873">
        <row r="7">
          <cell r="I7" t="str">
            <v>Manpower</v>
          </cell>
        </row>
      </sheetData>
      <sheetData sheetId="874">
        <row r="7">
          <cell r="I7" t="str">
            <v>Manpower</v>
          </cell>
        </row>
      </sheetData>
      <sheetData sheetId="875">
        <row r="7">
          <cell r="I7" t="str">
            <v>Manpower</v>
          </cell>
        </row>
      </sheetData>
      <sheetData sheetId="876">
        <row r="7">
          <cell r="I7" t="str">
            <v>Manpower</v>
          </cell>
        </row>
      </sheetData>
      <sheetData sheetId="877">
        <row r="7">
          <cell r="I7" t="str">
            <v>Manpower</v>
          </cell>
        </row>
      </sheetData>
      <sheetData sheetId="878">
        <row r="7">
          <cell r="I7" t="str">
            <v>Manpower</v>
          </cell>
        </row>
      </sheetData>
      <sheetData sheetId="879">
        <row r="43">
          <cell r="K43">
            <v>357.72499999999991</v>
          </cell>
        </row>
      </sheetData>
      <sheetData sheetId="880">
        <row r="7">
          <cell r="I7" t="str">
            <v>Manpower</v>
          </cell>
        </row>
      </sheetData>
      <sheetData sheetId="881">
        <row r="7">
          <cell r="I7" t="str">
            <v>Manpower</v>
          </cell>
        </row>
      </sheetData>
      <sheetData sheetId="882">
        <row r="7">
          <cell r="I7" t="str">
            <v>Manpower</v>
          </cell>
        </row>
      </sheetData>
      <sheetData sheetId="883">
        <row r="7">
          <cell r="I7" t="str">
            <v>Manpower</v>
          </cell>
        </row>
      </sheetData>
      <sheetData sheetId="884">
        <row r="7">
          <cell r="I7" t="str">
            <v>Manpower</v>
          </cell>
        </row>
      </sheetData>
      <sheetData sheetId="885">
        <row r="7">
          <cell r="I7" t="str">
            <v>Manpower</v>
          </cell>
        </row>
      </sheetData>
      <sheetData sheetId="886">
        <row r="7">
          <cell r="I7" t="str">
            <v>Manpower</v>
          </cell>
        </row>
      </sheetData>
      <sheetData sheetId="887">
        <row r="7">
          <cell r="I7" t="str">
            <v>Manpower</v>
          </cell>
        </row>
      </sheetData>
      <sheetData sheetId="888">
        <row r="7">
          <cell r="I7" t="str">
            <v>Manpower</v>
          </cell>
        </row>
      </sheetData>
      <sheetData sheetId="889">
        <row r="7">
          <cell r="I7" t="str">
            <v>Manpower</v>
          </cell>
        </row>
      </sheetData>
      <sheetData sheetId="890">
        <row r="7">
          <cell r="I7" t="str">
            <v>Manpower</v>
          </cell>
        </row>
      </sheetData>
      <sheetData sheetId="891">
        <row r="7">
          <cell r="I7" t="str">
            <v>Manpower</v>
          </cell>
        </row>
      </sheetData>
      <sheetData sheetId="892">
        <row r="7">
          <cell r="I7" t="str">
            <v>Manpower</v>
          </cell>
        </row>
      </sheetData>
      <sheetData sheetId="893">
        <row r="7">
          <cell r="I7" t="str">
            <v>Manpower</v>
          </cell>
        </row>
      </sheetData>
      <sheetData sheetId="894">
        <row r="7">
          <cell r="I7" t="str">
            <v>Manpower</v>
          </cell>
        </row>
      </sheetData>
      <sheetData sheetId="895">
        <row r="7">
          <cell r="I7" t="str">
            <v>Manpower</v>
          </cell>
        </row>
      </sheetData>
      <sheetData sheetId="896">
        <row r="7">
          <cell r="I7" t="str">
            <v>Manpower</v>
          </cell>
        </row>
      </sheetData>
      <sheetData sheetId="897">
        <row r="7">
          <cell r="I7" t="str">
            <v>Manpower</v>
          </cell>
        </row>
      </sheetData>
      <sheetData sheetId="898">
        <row r="7">
          <cell r="I7" t="str">
            <v>Manpower</v>
          </cell>
        </row>
      </sheetData>
      <sheetData sheetId="899">
        <row r="7">
          <cell r="I7" t="str">
            <v>Manpower</v>
          </cell>
        </row>
      </sheetData>
      <sheetData sheetId="900">
        <row r="7">
          <cell r="I7" t="str">
            <v>Manpower</v>
          </cell>
        </row>
      </sheetData>
      <sheetData sheetId="901">
        <row r="7">
          <cell r="I7" t="str">
            <v>Manpower</v>
          </cell>
        </row>
      </sheetData>
      <sheetData sheetId="902">
        <row r="7">
          <cell r="I7" t="str">
            <v>Manpower</v>
          </cell>
        </row>
      </sheetData>
      <sheetData sheetId="903">
        <row r="7">
          <cell r="I7" t="str">
            <v>Manpower</v>
          </cell>
        </row>
      </sheetData>
      <sheetData sheetId="904">
        <row r="7">
          <cell r="I7" t="str">
            <v>Manpower</v>
          </cell>
        </row>
      </sheetData>
      <sheetData sheetId="905">
        <row r="43">
          <cell r="K43">
            <v>357.72499999999991</v>
          </cell>
        </row>
      </sheetData>
      <sheetData sheetId="906">
        <row r="7">
          <cell r="I7" t="str">
            <v>Manpower</v>
          </cell>
        </row>
      </sheetData>
      <sheetData sheetId="907">
        <row r="43">
          <cell r="K43">
            <v>357.72499999999991</v>
          </cell>
        </row>
      </sheetData>
      <sheetData sheetId="908">
        <row r="7">
          <cell r="I7" t="str">
            <v>Manpower</v>
          </cell>
        </row>
      </sheetData>
      <sheetData sheetId="909">
        <row r="7">
          <cell r="I7" t="str">
            <v>Manpower</v>
          </cell>
        </row>
      </sheetData>
      <sheetData sheetId="910">
        <row r="7">
          <cell r="I7" t="str">
            <v>Manpower</v>
          </cell>
        </row>
      </sheetData>
      <sheetData sheetId="911">
        <row r="7">
          <cell r="I7" t="str">
            <v>Manpower</v>
          </cell>
        </row>
      </sheetData>
      <sheetData sheetId="912">
        <row r="7">
          <cell r="I7" t="str">
            <v>Manpower</v>
          </cell>
        </row>
      </sheetData>
      <sheetData sheetId="913">
        <row r="7">
          <cell r="I7" t="str">
            <v>Manpower</v>
          </cell>
        </row>
      </sheetData>
      <sheetData sheetId="914">
        <row r="7">
          <cell r="I7" t="str">
            <v>Manpower</v>
          </cell>
        </row>
      </sheetData>
      <sheetData sheetId="915">
        <row r="43">
          <cell r="K43">
            <v>357.72499999999991</v>
          </cell>
        </row>
      </sheetData>
      <sheetData sheetId="916">
        <row r="7">
          <cell r="I7" t="str">
            <v>Manpower</v>
          </cell>
        </row>
      </sheetData>
      <sheetData sheetId="917">
        <row r="7">
          <cell r="I7" t="str">
            <v>Manpower</v>
          </cell>
        </row>
      </sheetData>
      <sheetData sheetId="918">
        <row r="7">
          <cell r="I7" t="str">
            <v>Manpower</v>
          </cell>
        </row>
      </sheetData>
      <sheetData sheetId="919">
        <row r="7">
          <cell r="I7" t="str">
            <v>Manpower</v>
          </cell>
        </row>
      </sheetData>
      <sheetData sheetId="920">
        <row r="7">
          <cell r="I7" t="str">
            <v>Manpower</v>
          </cell>
        </row>
      </sheetData>
      <sheetData sheetId="921">
        <row r="43">
          <cell r="K43">
            <v>357.72499999999991</v>
          </cell>
        </row>
      </sheetData>
      <sheetData sheetId="922">
        <row r="7">
          <cell r="I7" t="str">
            <v>Manpower</v>
          </cell>
        </row>
      </sheetData>
      <sheetData sheetId="923">
        <row r="7">
          <cell r="I7" t="str">
            <v>Manpower</v>
          </cell>
        </row>
      </sheetData>
      <sheetData sheetId="924">
        <row r="7">
          <cell r="I7" t="str">
            <v>Manpower</v>
          </cell>
        </row>
      </sheetData>
      <sheetData sheetId="925">
        <row r="7">
          <cell r="I7" t="str">
            <v>Manpower</v>
          </cell>
        </row>
      </sheetData>
      <sheetData sheetId="926">
        <row r="7">
          <cell r="I7" t="str">
            <v>Manpower</v>
          </cell>
        </row>
      </sheetData>
      <sheetData sheetId="927">
        <row r="43">
          <cell r="K43">
            <v>357.72499999999991</v>
          </cell>
        </row>
      </sheetData>
      <sheetData sheetId="928">
        <row r="7">
          <cell r="I7" t="str">
            <v>Manpower</v>
          </cell>
        </row>
      </sheetData>
      <sheetData sheetId="929">
        <row r="7">
          <cell r="I7" t="str">
            <v>Manpower</v>
          </cell>
        </row>
      </sheetData>
      <sheetData sheetId="930">
        <row r="7">
          <cell r="I7" t="str">
            <v>Manpower</v>
          </cell>
        </row>
      </sheetData>
      <sheetData sheetId="931">
        <row r="7">
          <cell r="I7" t="str">
            <v>Manpower</v>
          </cell>
        </row>
      </sheetData>
      <sheetData sheetId="932">
        <row r="7">
          <cell r="I7" t="str">
            <v>Manpower</v>
          </cell>
        </row>
      </sheetData>
      <sheetData sheetId="933">
        <row r="7">
          <cell r="I7" t="str">
            <v>Manpower</v>
          </cell>
        </row>
      </sheetData>
      <sheetData sheetId="934">
        <row r="7">
          <cell r="I7" t="str">
            <v>Manpower</v>
          </cell>
        </row>
      </sheetData>
      <sheetData sheetId="935">
        <row r="7">
          <cell r="I7" t="str">
            <v>Manpower</v>
          </cell>
        </row>
      </sheetData>
      <sheetData sheetId="936">
        <row r="7">
          <cell r="I7" t="str">
            <v>Manpower</v>
          </cell>
        </row>
      </sheetData>
      <sheetData sheetId="937">
        <row r="7">
          <cell r="I7" t="str">
            <v>Manpower</v>
          </cell>
        </row>
      </sheetData>
      <sheetData sheetId="938">
        <row r="7">
          <cell r="I7" t="str">
            <v>Manpower</v>
          </cell>
        </row>
      </sheetData>
      <sheetData sheetId="939">
        <row r="7">
          <cell r="I7" t="str">
            <v>Manpower</v>
          </cell>
        </row>
      </sheetData>
      <sheetData sheetId="940">
        <row r="7">
          <cell r="I7" t="str">
            <v>Manpower</v>
          </cell>
        </row>
      </sheetData>
      <sheetData sheetId="941">
        <row r="7">
          <cell r="I7" t="str">
            <v>Manpower</v>
          </cell>
        </row>
      </sheetData>
      <sheetData sheetId="942">
        <row r="7">
          <cell r="I7" t="str">
            <v>Manpower</v>
          </cell>
        </row>
      </sheetData>
      <sheetData sheetId="943">
        <row r="7">
          <cell r="I7" t="str">
            <v>Manpower</v>
          </cell>
        </row>
      </sheetData>
      <sheetData sheetId="944">
        <row r="7">
          <cell r="I7" t="str">
            <v>Manpower</v>
          </cell>
        </row>
      </sheetData>
      <sheetData sheetId="945">
        <row r="7">
          <cell r="I7" t="str">
            <v>Manpower</v>
          </cell>
        </row>
      </sheetData>
      <sheetData sheetId="946">
        <row r="7">
          <cell r="I7" t="str">
            <v>Manpower</v>
          </cell>
        </row>
      </sheetData>
      <sheetData sheetId="947">
        <row r="7">
          <cell r="I7" t="str">
            <v>Manpower</v>
          </cell>
        </row>
      </sheetData>
      <sheetData sheetId="948">
        <row r="7">
          <cell r="I7" t="str">
            <v>Manpower</v>
          </cell>
        </row>
      </sheetData>
      <sheetData sheetId="949">
        <row r="7">
          <cell r="I7" t="str">
            <v>Manpower</v>
          </cell>
        </row>
      </sheetData>
      <sheetData sheetId="950">
        <row r="7">
          <cell r="I7" t="str">
            <v>Manpower</v>
          </cell>
        </row>
      </sheetData>
      <sheetData sheetId="951">
        <row r="7">
          <cell r="I7" t="str">
            <v>Manpower</v>
          </cell>
        </row>
      </sheetData>
      <sheetData sheetId="952">
        <row r="7">
          <cell r="I7" t="str">
            <v>Manpower</v>
          </cell>
        </row>
      </sheetData>
      <sheetData sheetId="953">
        <row r="7">
          <cell r="I7" t="str">
            <v>Manpower</v>
          </cell>
        </row>
      </sheetData>
      <sheetData sheetId="954">
        <row r="7">
          <cell r="I7" t="str">
            <v>Manpower</v>
          </cell>
        </row>
      </sheetData>
      <sheetData sheetId="955">
        <row r="7">
          <cell r="I7" t="str">
            <v>Manpower</v>
          </cell>
        </row>
      </sheetData>
      <sheetData sheetId="956">
        <row r="43">
          <cell r="K43">
            <v>357.72499999999991</v>
          </cell>
        </row>
      </sheetData>
      <sheetData sheetId="957">
        <row r="43">
          <cell r="K43">
            <v>357.72499999999991</v>
          </cell>
        </row>
      </sheetData>
      <sheetData sheetId="958">
        <row r="43">
          <cell r="K43">
            <v>357.72499999999991</v>
          </cell>
        </row>
      </sheetData>
      <sheetData sheetId="959">
        <row r="7">
          <cell r="I7" t="str">
            <v>Manpower</v>
          </cell>
        </row>
      </sheetData>
      <sheetData sheetId="960">
        <row r="7">
          <cell r="I7" t="str">
            <v>Manpower</v>
          </cell>
        </row>
      </sheetData>
      <sheetData sheetId="961">
        <row r="7">
          <cell r="I7" t="str">
            <v>Manpower</v>
          </cell>
        </row>
      </sheetData>
      <sheetData sheetId="962">
        <row r="7">
          <cell r="I7" t="str">
            <v>Manpower</v>
          </cell>
        </row>
      </sheetData>
      <sheetData sheetId="963">
        <row r="7">
          <cell r="I7" t="str">
            <v>Manpower</v>
          </cell>
        </row>
      </sheetData>
      <sheetData sheetId="964">
        <row r="7">
          <cell r="I7" t="str">
            <v>Manpower</v>
          </cell>
        </row>
      </sheetData>
      <sheetData sheetId="965">
        <row r="7">
          <cell r="I7" t="str">
            <v>Manpower</v>
          </cell>
        </row>
      </sheetData>
      <sheetData sheetId="966">
        <row r="7">
          <cell r="I7" t="str">
            <v>Manpower</v>
          </cell>
        </row>
      </sheetData>
      <sheetData sheetId="967">
        <row r="43">
          <cell r="K43">
            <v>357.72499999999991</v>
          </cell>
        </row>
      </sheetData>
      <sheetData sheetId="968">
        <row r="7">
          <cell r="I7" t="str">
            <v>Manpower</v>
          </cell>
        </row>
      </sheetData>
      <sheetData sheetId="969">
        <row r="7">
          <cell r="I7" t="str">
            <v>Manpower</v>
          </cell>
        </row>
      </sheetData>
      <sheetData sheetId="970">
        <row r="7">
          <cell r="I7" t="str">
            <v>Manpower</v>
          </cell>
        </row>
      </sheetData>
      <sheetData sheetId="971">
        <row r="7">
          <cell r="I7" t="str">
            <v>Manpower</v>
          </cell>
        </row>
      </sheetData>
      <sheetData sheetId="972">
        <row r="7">
          <cell r="I7" t="str">
            <v>Manpower</v>
          </cell>
        </row>
      </sheetData>
      <sheetData sheetId="973">
        <row r="7">
          <cell r="I7" t="str">
            <v>Manpower</v>
          </cell>
        </row>
      </sheetData>
      <sheetData sheetId="974">
        <row r="7">
          <cell r="I7" t="str">
            <v>Manpower</v>
          </cell>
        </row>
      </sheetData>
      <sheetData sheetId="975">
        <row r="7">
          <cell r="I7" t="str">
            <v>Manpower</v>
          </cell>
        </row>
      </sheetData>
      <sheetData sheetId="976">
        <row r="7">
          <cell r="I7" t="str">
            <v>Manpower</v>
          </cell>
        </row>
      </sheetData>
      <sheetData sheetId="977">
        <row r="7">
          <cell r="I7" t="str">
            <v>Manpower</v>
          </cell>
        </row>
      </sheetData>
      <sheetData sheetId="978">
        <row r="7">
          <cell r="I7" t="str">
            <v>Manpower</v>
          </cell>
        </row>
      </sheetData>
      <sheetData sheetId="979">
        <row r="7">
          <cell r="I7" t="str">
            <v>Manpower</v>
          </cell>
        </row>
      </sheetData>
      <sheetData sheetId="980">
        <row r="7">
          <cell r="I7" t="str">
            <v>Manpower</v>
          </cell>
        </row>
      </sheetData>
      <sheetData sheetId="981">
        <row r="7">
          <cell r="I7" t="str">
            <v>Manpower</v>
          </cell>
        </row>
      </sheetData>
      <sheetData sheetId="982">
        <row r="7">
          <cell r="I7" t="str">
            <v>Manpower</v>
          </cell>
        </row>
      </sheetData>
      <sheetData sheetId="983">
        <row r="7">
          <cell r="I7" t="str">
            <v>Manpower</v>
          </cell>
        </row>
      </sheetData>
      <sheetData sheetId="984">
        <row r="7">
          <cell r="I7" t="str">
            <v>Manpower</v>
          </cell>
        </row>
      </sheetData>
      <sheetData sheetId="985">
        <row r="43">
          <cell r="K43">
            <v>357.72499999999991</v>
          </cell>
        </row>
      </sheetData>
      <sheetData sheetId="986">
        <row r="7">
          <cell r="I7" t="str">
            <v>Manpower</v>
          </cell>
        </row>
      </sheetData>
      <sheetData sheetId="987">
        <row r="7">
          <cell r="I7" t="str">
            <v>Manpower</v>
          </cell>
        </row>
      </sheetData>
      <sheetData sheetId="988">
        <row r="7">
          <cell r="I7" t="str">
            <v>Manpower</v>
          </cell>
        </row>
      </sheetData>
      <sheetData sheetId="989">
        <row r="7">
          <cell r="I7" t="str">
            <v>Manpower</v>
          </cell>
        </row>
      </sheetData>
      <sheetData sheetId="990">
        <row r="43">
          <cell r="K43">
            <v>357.72499999999991</v>
          </cell>
        </row>
      </sheetData>
      <sheetData sheetId="991">
        <row r="7">
          <cell r="I7" t="str">
            <v>Manpower</v>
          </cell>
        </row>
      </sheetData>
      <sheetData sheetId="992">
        <row r="43">
          <cell r="K43">
            <v>357.72499999999991</v>
          </cell>
        </row>
      </sheetData>
      <sheetData sheetId="993">
        <row r="7">
          <cell r="I7" t="str">
            <v>Manpower</v>
          </cell>
        </row>
      </sheetData>
      <sheetData sheetId="994">
        <row r="43">
          <cell r="K43">
            <v>357.72499999999991</v>
          </cell>
        </row>
      </sheetData>
      <sheetData sheetId="995">
        <row r="43">
          <cell r="K43">
            <v>357.72499999999991</v>
          </cell>
        </row>
      </sheetData>
      <sheetData sheetId="996">
        <row r="43">
          <cell r="K43">
            <v>357.72499999999991</v>
          </cell>
        </row>
      </sheetData>
      <sheetData sheetId="997">
        <row r="43">
          <cell r="K43">
            <v>357.72499999999991</v>
          </cell>
        </row>
      </sheetData>
      <sheetData sheetId="998">
        <row r="43">
          <cell r="K43">
            <v>357.72499999999991</v>
          </cell>
        </row>
      </sheetData>
      <sheetData sheetId="999">
        <row r="43">
          <cell r="K43">
            <v>357.72499999999991</v>
          </cell>
        </row>
      </sheetData>
      <sheetData sheetId="1000">
        <row r="43">
          <cell r="K43">
            <v>357.72499999999991</v>
          </cell>
        </row>
      </sheetData>
      <sheetData sheetId="1001">
        <row r="43">
          <cell r="K43">
            <v>357.72499999999991</v>
          </cell>
        </row>
      </sheetData>
      <sheetData sheetId="1002">
        <row r="7">
          <cell r="I7" t="str">
            <v>Manpower</v>
          </cell>
        </row>
      </sheetData>
      <sheetData sheetId="1003">
        <row r="43">
          <cell r="K43">
            <v>357.72499999999991</v>
          </cell>
        </row>
      </sheetData>
      <sheetData sheetId="1004">
        <row r="43">
          <cell r="K43">
            <v>357.72499999999991</v>
          </cell>
        </row>
      </sheetData>
      <sheetData sheetId="1005">
        <row r="43">
          <cell r="K43">
            <v>357.72499999999991</v>
          </cell>
        </row>
      </sheetData>
      <sheetData sheetId="1006">
        <row r="43">
          <cell r="K43">
            <v>357.72499999999991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>
        <row r="43">
          <cell r="K43">
            <v>357.72499999999991</v>
          </cell>
        </row>
      </sheetData>
      <sheetData sheetId="1016">
        <row r="7">
          <cell r="I7" t="str">
            <v>Manpower</v>
          </cell>
        </row>
      </sheetData>
      <sheetData sheetId="1017">
        <row r="43">
          <cell r="K43">
            <v>357.72499999999991</v>
          </cell>
        </row>
      </sheetData>
      <sheetData sheetId="1018">
        <row r="43">
          <cell r="K43">
            <v>357.72499999999991</v>
          </cell>
        </row>
      </sheetData>
      <sheetData sheetId="1019">
        <row r="7">
          <cell r="I7" t="str">
            <v>Manpower</v>
          </cell>
        </row>
      </sheetData>
      <sheetData sheetId="1020">
        <row r="7">
          <cell r="I7" t="str">
            <v>Manpower</v>
          </cell>
        </row>
      </sheetData>
      <sheetData sheetId="1021">
        <row r="7">
          <cell r="I7" t="str">
            <v>Manpower</v>
          </cell>
        </row>
      </sheetData>
      <sheetData sheetId="1022">
        <row r="7">
          <cell r="I7" t="str">
            <v>Manpower</v>
          </cell>
        </row>
      </sheetData>
      <sheetData sheetId="1023">
        <row r="7">
          <cell r="I7" t="str">
            <v>Manpower</v>
          </cell>
        </row>
      </sheetData>
      <sheetData sheetId="1024">
        <row r="7">
          <cell r="I7" t="str">
            <v>Manpower</v>
          </cell>
        </row>
      </sheetData>
      <sheetData sheetId="1025">
        <row r="7">
          <cell r="I7" t="str">
            <v>Manpower</v>
          </cell>
        </row>
      </sheetData>
      <sheetData sheetId="1026">
        <row r="7">
          <cell r="I7" t="str">
            <v>Manpower</v>
          </cell>
        </row>
      </sheetData>
      <sheetData sheetId="1027">
        <row r="7">
          <cell r="I7" t="str">
            <v>Manpower</v>
          </cell>
        </row>
      </sheetData>
      <sheetData sheetId="1028">
        <row r="7">
          <cell r="I7" t="str">
            <v>Manpower</v>
          </cell>
        </row>
      </sheetData>
      <sheetData sheetId="1029">
        <row r="7">
          <cell r="I7" t="str">
            <v>Manpower</v>
          </cell>
        </row>
      </sheetData>
      <sheetData sheetId="1030">
        <row r="7">
          <cell r="I7" t="str">
            <v>Manpower</v>
          </cell>
        </row>
      </sheetData>
      <sheetData sheetId="1031">
        <row r="7">
          <cell r="I7" t="str">
            <v>Manpower</v>
          </cell>
        </row>
      </sheetData>
      <sheetData sheetId="1032">
        <row r="7">
          <cell r="I7" t="str">
            <v>Manpower</v>
          </cell>
        </row>
      </sheetData>
      <sheetData sheetId="1033">
        <row r="7">
          <cell r="I7" t="str">
            <v>Manpower</v>
          </cell>
        </row>
      </sheetData>
      <sheetData sheetId="1034">
        <row r="7">
          <cell r="I7" t="str">
            <v>Manpower</v>
          </cell>
        </row>
      </sheetData>
      <sheetData sheetId="1035">
        <row r="7">
          <cell r="I7" t="str">
            <v>Manpower</v>
          </cell>
        </row>
      </sheetData>
      <sheetData sheetId="1036">
        <row r="7">
          <cell r="I7" t="str">
            <v>Manpower</v>
          </cell>
        </row>
      </sheetData>
      <sheetData sheetId="1037">
        <row r="7">
          <cell r="I7" t="str">
            <v>Manpower</v>
          </cell>
        </row>
      </sheetData>
      <sheetData sheetId="1038">
        <row r="7">
          <cell r="I7" t="str">
            <v>Manpower</v>
          </cell>
        </row>
      </sheetData>
      <sheetData sheetId="1039">
        <row r="7">
          <cell r="I7" t="str">
            <v>Manpower</v>
          </cell>
        </row>
      </sheetData>
      <sheetData sheetId="1040">
        <row r="7">
          <cell r="I7" t="str">
            <v>Manpower</v>
          </cell>
        </row>
      </sheetData>
      <sheetData sheetId="1041">
        <row r="7">
          <cell r="I7" t="str">
            <v>Manpower</v>
          </cell>
        </row>
      </sheetData>
      <sheetData sheetId="1042">
        <row r="43">
          <cell r="K43">
            <v>357.72499999999991</v>
          </cell>
        </row>
      </sheetData>
      <sheetData sheetId="1043">
        <row r="7">
          <cell r="I7" t="str">
            <v>Manpower</v>
          </cell>
        </row>
      </sheetData>
      <sheetData sheetId="1044">
        <row r="7">
          <cell r="I7" t="str">
            <v>Manpower</v>
          </cell>
        </row>
      </sheetData>
      <sheetData sheetId="1045">
        <row r="7">
          <cell r="I7" t="str">
            <v>Manpower</v>
          </cell>
        </row>
      </sheetData>
      <sheetData sheetId="1046">
        <row r="7">
          <cell r="I7" t="str">
            <v>Manpower</v>
          </cell>
        </row>
      </sheetData>
      <sheetData sheetId="1047">
        <row r="43">
          <cell r="K43">
            <v>357.72499999999991</v>
          </cell>
        </row>
      </sheetData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43">
          <cell r="K43">
            <v>357.72499999999991</v>
          </cell>
        </row>
      </sheetData>
      <sheetData sheetId="1105">
        <row r="43">
          <cell r="K43">
            <v>357.72499999999991</v>
          </cell>
        </row>
      </sheetData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>
        <row r="7">
          <cell r="I7" t="str">
            <v>Manpower</v>
          </cell>
        </row>
      </sheetData>
      <sheetData sheetId="1128"/>
      <sheetData sheetId="1129">
        <row r="7">
          <cell r="I7" t="str">
            <v>Manpower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>
        <row r="43">
          <cell r="K43">
            <v>357.72499999999991</v>
          </cell>
        </row>
      </sheetData>
      <sheetData sheetId="1239">
        <row r="43">
          <cell r="K43">
            <v>357.72499999999991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>
        <row r="43">
          <cell r="K43">
            <v>357.72499999999991</v>
          </cell>
        </row>
      </sheetData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43">
          <cell r="K43">
            <v>357.72499999999991</v>
          </cell>
        </row>
      </sheetData>
      <sheetData sheetId="1311">
        <row r="43">
          <cell r="K43">
            <v>357.72499999999991</v>
          </cell>
        </row>
      </sheetData>
      <sheetData sheetId="1312"/>
      <sheetData sheetId="1313"/>
      <sheetData sheetId="1314"/>
      <sheetData sheetId="1315"/>
      <sheetData sheetId="1316"/>
      <sheetData sheetId="1317"/>
      <sheetData sheetId="1318">
        <row r="43">
          <cell r="K43">
            <v>357.72499999999991</v>
          </cell>
        </row>
      </sheetData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>
        <row r="43">
          <cell r="K43">
            <v>357.72499999999991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43">
          <cell r="K43">
            <v>357.72499999999991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>
        <row r="43">
          <cell r="K43">
            <v>357.72499999999991</v>
          </cell>
        </row>
      </sheetData>
      <sheetData sheetId="1374"/>
      <sheetData sheetId="1375"/>
      <sheetData sheetId="1376"/>
      <sheetData sheetId="1377"/>
      <sheetData sheetId="1378"/>
      <sheetData sheetId="1379"/>
      <sheetData sheetId="1380">
        <row r="43">
          <cell r="K43">
            <v>357.72499999999991</v>
          </cell>
        </row>
      </sheetData>
      <sheetData sheetId="1381"/>
      <sheetData sheetId="1382">
        <row r="43">
          <cell r="K43">
            <v>357.72499999999991</v>
          </cell>
        </row>
      </sheetData>
      <sheetData sheetId="1383"/>
      <sheetData sheetId="1384"/>
      <sheetData sheetId="1385"/>
      <sheetData sheetId="1386"/>
      <sheetData sheetId="1387"/>
      <sheetData sheetId="1388">
        <row r="43">
          <cell r="K43">
            <v>357.72499999999991</v>
          </cell>
        </row>
      </sheetData>
      <sheetData sheetId="1389">
        <row r="43">
          <cell r="K43">
            <v>357.72499999999991</v>
          </cell>
        </row>
      </sheetData>
      <sheetData sheetId="1390">
        <row r="43">
          <cell r="K43">
            <v>357.72499999999991</v>
          </cell>
        </row>
      </sheetData>
      <sheetData sheetId="1391"/>
      <sheetData sheetId="1392"/>
      <sheetData sheetId="1393">
        <row r="43">
          <cell r="K43">
            <v>357.72499999999991</v>
          </cell>
        </row>
      </sheetData>
      <sheetData sheetId="1394">
        <row r="43">
          <cell r="K43">
            <v>357.72499999999991</v>
          </cell>
        </row>
      </sheetData>
      <sheetData sheetId="1395"/>
      <sheetData sheetId="1396">
        <row r="43">
          <cell r="K43">
            <v>357.72499999999991</v>
          </cell>
        </row>
      </sheetData>
      <sheetData sheetId="1397"/>
      <sheetData sheetId="1398">
        <row r="43">
          <cell r="K43">
            <v>357.72499999999991</v>
          </cell>
        </row>
      </sheetData>
      <sheetData sheetId="1399">
        <row r="43">
          <cell r="K43">
            <v>357.72499999999991</v>
          </cell>
        </row>
      </sheetData>
      <sheetData sheetId="1400">
        <row r="43">
          <cell r="K43">
            <v>357.72499999999991</v>
          </cell>
        </row>
      </sheetData>
      <sheetData sheetId="1401"/>
      <sheetData sheetId="1402">
        <row r="43">
          <cell r="K43">
            <v>357.72499999999991</v>
          </cell>
        </row>
      </sheetData>
      <sheetData sheetId="1403"/>
      <sheetData sheetId="1404"/>
      <sheetData sheetId="1405"/>
      <sheetData sheetId="1406"/>
      <sheetData sheetId="1407">
        <row r="43">
          <cell r="K43">
            <v>357.72499999999991</v>
          </cell>
        </row>
      </sheetData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>
        <row r="43">
          <cell r="K43">
            <v>357.72499999999991</v>
          </cell>
        </row>
      </sheetData>
      <sheetData sheetId="1429">
        <row r="43">
          <cell r="K43">
            <v>357.72499999999991</v>
          </cell>
        </row>
      </sheetData>
      <sheetData sheetId="1430"/>
      <sheetData sheetId="1431"/>
      <sheetData sheetId="1432"/>
      <sheetData sheetId="1433"/>
      <sheetData sheetId="1434">
        <row r="43">
          <cell r="K43">
            <v>357.72499999999991</v>
          </cell>
        </row>
      </sheetData>
      <sheetData sheetId="1435"/>
      <sheetData sheetId="1436"/>
      <sheetData sheetId="1437"/>
      <sheetData sheetId="1438"/>
      <sheetData sheetId="1439"/>
      <sheetData sheetId="1440">
        <row r="43">
          <cell r="K43">
            <v>357.72499999999991</v>
          </cell>
        </row>
      </sheetData>
      <sheetData sheetId="1441"/>
      <sheetData sheetId="1442"/>
      <sheetData sheetId="1443">
        <row r="43">
          <cell r="K43">
            <v>357.72499999999991</v>
          </cell>
        </row>
      </sheetData>
      <sheetData sheetId="1444"/>
      <sheetData sheetId="1445"/>
      <sheetData sheetId="1446">
        <row r="43">
          <cell r="K43">
            <v>357.72499999999991</v>
          </cell>
        </row>
      </sheetData>
      <sheetData sheetId="1447"/>
      <sheetData sheetId="1448"/>
      <sheetData sheetId="1449">
        <row r="43">
          <cell r="K43">
            <v>357.72499999999991</v>
          </cell>
        </row>
      </sheetData>
      <sheetData sheetId="1450"/>
      <sheetData sheetId="1451"/>
      <sheetData sheetId="1452">
        <row r="43">
          <cell r="K43">
            <v>357.72499999999991</v>
          </cell>
        </row>
      </sheetData>
      <sheetData sheetId="1453">
        <row r="43">
          <cell r="K43">
            <v>357.72499999999991</v>
          </cell>
        </row>
      </sheetData>
      <sheetData sheetId="1454">
        <row r="43">
          <cell r="K43">
            <v>357.72499999999991</v>
          </cell>
        </row>
      </sheetData>
      <sheetData sheetId="1455"/>
      <sheetData sheetId="1456"/>
      <sheetData sheetId="1457"/>
      <sheetData sheetId="1458"/>
      <sheetData sheetId="1459">
        <row r="43">
          <cell r="K43">
            <v>357.72499999999991</v>
          </cell>
        </row>
      </sheetData>
      <sheetData sheetId="1460">
        <row r="43">
          <cell r="K43">
            <v>357.72499999999991</v>
          </cell>
        </row>
      </sheetData>
      <sheetData sheetId="1461">
        <row r="43">
          <cell r="K43">
            <v>357.72499999999991</v>
          </cell>
        </row>
      </sheetData>
      <sheetData sheetId="1462">
        <row r="43">
          <cell r="K43">
            <v>357.72499999999991</v>
          </cell>
        </row>
      </sheetData>
      <sheetData sheetId="1463"/>
      <sheetData sheetId="1464"/>
      <sheetData sheetId="1465">
        <row r="43">
          <cell r="K43">
            <v>357.72499999999991</v>
          </cell>
        </row>
      </sheetData>
      <sheetData sheetId="1466">
        <row r="43">
          <cell r="K43">
            <v>357.72499999999991</v>
          </cell>
        </row>
      </sheetData>
      <sheetData sheetId="1467">
        <row r="43">
          <cell r="K43">
            <v>357.72499999999991</v>
          </cell>
        </row>
      </sheetData>
      <sheetData sheetId="1468">
        <row r="43">
          <cell r="K43">
            <v>357.72499999999991</v>
          </cell>
        </row>
      </sheetData>
      <sheetData sheetId="1469">
        <row r="43">
          <cell r="K43">
            <v>357.72499999999991</v>
          </cell>
        </row>
      </sheetData>
      <sheetData sheetId="1470"/>
      <sheetData sheetId="1471">
        <row r="43">
          <cell r="K43">
            <v>357.72499999999991</v>
          </cell>
        </row>
      </sheetData>
      <sheetData sheetId="1472">
        <row r="43">
          <cell r="K43">
            <v>357.72499999999991</v>
          </cell>
        </row>
      </sheetData>
      <sheetData sheetId="1473"/>
      <sheetData sheetId="1474">
        <row r="43">
          <cell r="K43">
            <v>357.72499999999991</v>
          </cell>
        </row>
      </sheetData>
      <sheetData sheetId="1475"/>
      <sheetData sheetId="1476"/>
      <sheetData sheetId="1477">
        <row r="43">
          <cell r="K43">
            <v>357.72499999999991</v>
          </cell>
        </row>
      </sheetData>
      <sheetData sheetId="1478">
        <row r="43">
          <cell r="K43">
            <v>357.72499999999991</v>
          </cell>
        </row>
      </sheetData>
      <sheetData sheetId="1479">
        <row r="43">
          <cell r="K43">
            <v>357.72499999999991</v>
          </cell>
        </row>
      </sheetData>
      <sheetData sheetId="1480">
        <row r="43">
          <cell r="K43">
            <v>357.72499999999991</v>
          </cell>
        </row>
      </sheetData>
      <sheetData sheetId="1481">
        <row r="43">
          <cell r="K43">
            <v>357.72499999999991</v>
          </cell>
        </row>
      </sheetData>
      <sheetData sheetId="1482">
        <row r="43">
          <cell r="K43">
            <v>357.72499999999991</v>
          </cell>
        </row>
      </sheetData>
      <sheetData sheetId="1483">
        <row r="43">
          <cell r="K43">
            <v>357.72499999999991</v>
          </cell>
        </row>
      </sheetData>
      <sheetData sheetId="1484"/>
      <sheetData sheetId="1485">
        <row r="43">
          <cell r="K43">
            <v>357.72499999999991</v>
          </cell>
        </row>
      </sheetData>
      <sheetData sheetId="1486"/>
      <sheetData sheetId="1487">
        <row r="43">
          <cell r="K43">
            <v>357.72499999999991</v>
          </cell>
        </row>
      </sheetData>
      <sheetData sheetId="1488">
        <row r="43">
          <cell r="K43">
            <v>357.72499999999991</v>
          </cell>
        </row>
      </sheetData>
      <sheetData sheetId="1489">
        <row r="43">
          <cell r="K43">
            <v>357.72499999999991</v>
          </cell>
        </row>
      </sheetData>
      <sheetData sheetId="1490">
        <row r="43">
          <cell r="K43">
            <v>357.72499999999991</v>
          </cell>
        </row>
      </sheetData>
      <sheetData sheetId="1491">
        <row r="43">
          <cell r="K43">
            <v>357.72499999999991</v>
          </cell>
        </row>
      </sheetData>
      <sheetData sheetId="1492"/>
      <sheetData sheetId="1493">
        <row r="43">
          <cell r="K43">
            <v>357.72499999999991</v>
          </cell>
        </row>
      </sheetData>
      <sheetData sheetId="1494"/>
      <sheetData sheetId="1495"/>
      <sheetData sheetId="1496">
        <row r="43">
          <cell r="K43">
            <v>357.72499999999991</v>
          </cell>
        </row>
      </sheetData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>
        <row r="43">
          <cell r="K43">
            <v>357.72499999999991</v>
          </cell>
        </row>
      </sheetData>
      <sheetData sheetId="1507">
        <row r="43">
          <cell r="K43">
            <v>357.72499999999991</v>
          </cell>
        </row>
      </sheetData>
      <sheetData sheetId="1508"/>
      <sheetData sheetId="1509"/>
      <sheetData sheetId="1510"/>
      <sheetData sheetId="1511"/>
      <sheetData sheetId="1512">
        <row r="43">
          <cell r="K43">
            <v>357.72499999999991</v>
          </cell>
        </row>
      </sheetData>
      <sheetData sheetId="1513"/>
      <sheetData sheetId="1514"/>
      <sheetData sheetId="1515">
        <row r="43">
          <cell r="K43">
            <v>357.72499999999991</v>
          </cell>
        </row>
      </sheetData>
      <sheetData sheetId="1516"/>
      <sheetData sheetId="1517">
        <row r="43">
          <cell r="K43">
            <v>357.72499999999991</v>
          </cell>
        </row>
      </sheetData>
      <sheetData sheetId="1518">
        <row r="43">
          <cell r="K43">
            <v>357.72499999999991</v>
          </cell>
        </row>
      </sheetData>
      <sheetData sheetId="1519"/>
      <sheetData sheetId="1520"/>
      <sheetData sheetId="1521"/>
      <sheetData sheetId="1522"/>
      <sheetData sheetId="1523">
        <row r="43">
          <cell r="K43">
            <v>357.72499999999991</v>
          </cell>
        </row>
      </sheetData>
      <sheetData sheetId="1524"/>
      <sheetData sheetId="1525"/>
      <sheetData sheetId="1526"/>
      <sheetData sheetId="1527"/>
      <sheetData sheetId="1528"/>
      <sheetData sheetId="1529">
        <row r="43">
          <cell r="K43">
            <v>357.72499999999991</v>
          </cell>
        </row>
      </sheetData>
      <sheetData sheetId="1530"/>
      <sheetData sheetId="1531"/>
      <sheetData sheetId="1532">
        <row r="43">
          <cell r="K43">
            <v>357.72499999999991</v>
          </cell>
        </row>
      </sheetData>
      <sheetData sheetId="1533"/>
      <sheetData sheetId="1534">
        <row r="43">
          <cell r="K43">
            <v>357.72499999999991</v>
          </cell>
        </row>
      </sheetData>
      <sheetData sheetId="1535">
        <row r="43">
          <cell r="K43">
            <v>357.72499999999991</v>
          </cell>
        </row>
      </sheetData>
      <sheetData sheetId="1536"/>
      <sheetData sheetId="1537"/>
      <sheetData sheetId="1538">
        <row r="43">
          <cell r="K43">
            <v>357.72499999999991</v>
          </cell>
        </row>
      </sheetData>
      <sheetData sheetId="1539"/>
      <sheetData sheetId="1540">
        <row r="43">
          <cell r="K43">
            <v>357.72499999999991</v>
          </cell>
        </row>
      </sheetData>
      <sheetData sheetId="1541">
        <row r="43">
          <cell r="K43">
            <v>357.72499999999991</v>
          </cell>
        </row>
      </sheetData>
      <sheetData sheetId="1542">
        <row r="43">
          <cell r="K43">
            <v>357.72499999999991</v>
          </cell>
        </row>
      </sheetData>
      <sheetData sheetId="1543">
        <row r="43">
          <cell r="K43">
            <v>357.72499999999991</v>
          </cell>
        </row>
      </sheetData>
      <sheetData sheetId="1544"/>
      <sheetData sheetId="1545"/>
      <sheetData sheetId="1546"/>
      <sheetData sheetId="1547"/>
      <sheetData sheetId="1548">
        <row r="43">
          <cell r="K43">
            <v>357.72499999999991</v>
          </cell>
        </row>
      </sheetData>
      <sheetData sheetId="1549">
        <row r="43">
          <cell r="K43">
            <v>357.72499999999991</v>
          </cell>
        </row>
      </sheetData>
      <sheetData sheetId="1550">
        <row r="43">
          <cell r="K43">
            <v>357.72499999999991</v>
          </cell>
        </row>
      </sheetData>
      <sheetData sheetId="1551">
        <row r="43">
          <cell r="K43">
            <v>357.72499999999991</v>
          </cell>
        </row>
      </sheetData>
      <sheetData sheetId="1552"/>
      <sheetData sheetId="1553"/>
      <sheetData sheetId="1554">
        <row r="43">
          <cell r="K43">
            <v>357.72499999999991</v>
          </cell>
        </row>
      </sheetData>
      <sheetData sheetId="1555">
        <row r="43">
          <cell r="K43">
            <v>357.72499999999991</v>
          </cell>
        </row>
      </sheetData>
      <sheetData sheetId="1556">
        <row r="43">
          <cell r="K43">
            <v>357.72499999999991</v>
          </cell>
        </row>
      </sheetData>
      <sheetData sheetId="1557">
        <row r="43">
          <cell r="K43">
            <v>357.72499999999991</v>
          </cell>
        </row>
      </sheetData>
      <sheetData sheetId="1558">
        <row r="43">
          <cell r="K43">
            <v>357.72499999999991</v>
          </cell>
        </row>
      </sheetData>
      <sheetData sheetId="1559"/>
      <sheetData sheetId="1560">
        <row r="43">
          <cell r="K43">
            <v>357.72499999999991</v>
          </cell>
        </row>
      </sheetData>
      <sheetData sheetId="1561">
        <row r="43">
          <cell r="K43">
            <v>357.72499999999991</v>
          </cell>
        </row>
      </sheetData>
      <sheetData sheetId="1562"/>
      <sheetData sheetId="1563">
        <row r="43">
          <cell r="K43">
            <v>357.72499999999991</v>
          </cell>
        </row>
      </sheetData>
      <sheetData sheetId="1564"/>
      <sheetData sheetId="1565"/>
      <sheetData sheetId="1566">
        <row r="43">
          <cell r="K43">
            <v>357.72499999999991</v>
          </cell>
        </row>
      </sheetData>
      <sheetData sheetId="1567">
        <row r="43">
          <cell r="K43">
            <v>357.72499999999991</v>
          </cell>
        </row>
      </sheetData>
      <sheetData sheetId="1568">
        <row r="43">
          <cell r="K43">
            <v>357.72499999999991</v>
          </cell>
        </row>
      </sheetData>
      <sheetData sheetId="1569">
        <row r="43">
          <cell r="K43">
            <v>357.72499999999991</v>
          </cell>
        </row>
      </sheetData>
      <sheetData sheetId="1570">
        <row r="43">
          <cell r="K43">
            <v>357.72499999999991</v>
          </cell>
        </row>
      </sheetData>
      <sheetData sheetId="1571">
        <row r="43">
          <cell r="K43">
            <v>357.72499999999991</v>
          </cell>
        </row>
      </sheetData>
      <sheetData sheetId="1572">
        <row r="43">
          <cell r="K43">
            <v>357.72499999999991</v>
          </cell>
        </row>
      </sheetData>
      <sheetData sheetId="1573"/>
      <sheetData sheetId="1574">
        <row r="43">
          <cell r="K43">
            <v>357.72499999999991</v>
          </cell>
        </row>
      </sheetData>
      <sheetData sheetId="1575"/>
      <sheetData sheetId="1576">
        <row r="43">
          <cell r="K43">
            <v>357.72499999999991</v>
          </cell>
        </row>
      </sheetData>
      <sheetData sheetId="1577">
        <row r="43">
          <cell r="K43">
            <v>357.72499999999991</v>
          </cell>
        </row>
      </sheetData>
      <sheetData sheetId="1578">
        <row r="43">
          <cell r="K43">
            <v>357.72499999999991</v>
          </cell>
        </row>
      </sheetData>
      <sheetData sheetId="1579">
        <row r="43">
          <cell r="K43">
            <v>357.72499999999991</v>
          </cell>
        </row>
      </sheetData>
      <sheetData sheetId="1580">
        <row r="43">
          <cell r="K43">
            <v>357.72499999999991</v>
          </cell>
        </row>
      </sheetData>
      <sheetData sheetId="1581"/>
      <sheetData sheetId="1582">
        <row r="43">
          <cell r="K43">
            <v>357.72499999999991</v>
          </cell>
        </row>
      </sheetData>
      <sheetData sheetId="1583"/>
      <sheetData sheetId="1584"/>
      <sheetData sheetId="1585">
        <row r="43">
          <cell r="K43">
            <v>357.72499999999991</v>
          </cell>
        </row>
      </sheetData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>
        <row r="43">
          <cell r="K43">
            <v>357.72499999999991</v>
          </cell>
        </row>
      </sheetData>
      <sheetData sheetId="1596">
        <row r="43">
          <cell r="K43">
            <v>357.72499999999991</v>
          </cell>
        </row>
      </sheetData>
      <sheetData sheetId="1597"/>
      <sheetData sheetId="1598"/>
      <sheetData sheetId="1599"/>
      <sheetData sheetId="1600"/>
      <sheetData sheetId="1601">
        <row r="43">
          <cell r="K43">
            <v>357.72499999999991</v>
          </cell>
        </row>
      </sheetData>
      <sheetData sheetId="1602"/>
      <sheetData sheetId="1603"/>
      <sheetData sheetId="1604">
        <row r="43">
          <cell r="K43">
            <v>357.72499999999991</v>
          </cell>
        </row>
      </sheetData>
      <sheetData sheetId="1605"/>
      <sheetData sheetId="1606">
        <row r="43">
          <cell r="K43">
            <v>357.72499999999991</v>
          </cell>
        </row>
      </sheetData>
      <sheetData sheetId="1607">
        <row r="43">
          <cell r="K43">
            <v>357.72499999999991</v>
          </cell>
        </row>
      </sheetData>
      <sheetData sheetId="1608"/>
      <sheetData sheetId="1609"/>
      <sheetData sheetId="1610"/>
      <sheetData sheetId="1611"/>
      <sheetData sheetId="1612">
        <row r="43">
          <cell r="K43">
            <v>357.72499999999991</v>
          </cell>
        </row>
      </sheetData>
      <sheetData sheetId="1613"/>
      <sheetData sheetId="1614"/>
      <sheetData sheetId="1615"/>
      <sheetData sheetId="1616"/>
      <sheetData sheetId="1617"/>
      <sheetData sheetId="1618">
        <row r="43">
          <cell r="K43">
            <v>357.72499999999991</v>
          </cell>
        </row>
      </sheetData>
      <sheetData sheetId="1619"/>
      <sheetData sheetId="1620"/>
      <sheetData sheetId="1621">
        <row r="43">
          <cell r="K43">
            <v>357.72499999999991</v>
          </cell>
        </row>
      </sheetData>
      <sheetData sheetId="1622"/>
      <sheetData sheetId="1623">
        <row r="43">
          <cell r="K43">
            <v>357.72499999999991</v>
          </cell>
        </row>
      </sheetData>
      <sheetData sheetId="1624">
        <row r="43">
          <cell r="K43">
            <v>357.72499999999991</v>
          </cell>
        </row>
      </sheetData>
      <sheetData sheetId="1625"/>
      <sheetData sheetId="1626"/>
      <sheetData sheetId="1627">
        <row r="43">
          <cell r="K43">
            <v>357.72499999999991</v>
          </cell>
        </row>
      </sheetData>
      <sheetData sheetId="1628"/>
      <sheetData sheetId="1629">
        <row r="43">
          <cell r="K43">
            <v>357.72499999999991</v>
          </cell>
        </row>
      </sheetData>
      <sheetData sheetId="1630">
        <row r="43">
          <cell r="K43">
            <v>357.72499999999991</v>
          </cell>
        </row>
      </sheetData>
      <sheetData sheetId="1631">
        <row r="43">
          <cell r="K43">
            <v>357.72499999999991</v>
          </cell>
        </row>
      </sheetData>
      <sheetData sheetId="1632">
        <row r="43">
          <cell r="K43">
            <v>357.72499999999991</v>
          </cell>
        </row>
      </sheetData>
      <sheetData sheetId="1633"/>
      <sheetData sheetId="1634"/>
      <sheetData sheetId="1635"/>
      <sheetData sheetId="1636"/>
      <sheetData sheetId="1637">
        <row r="43">
          <cell r="K43">
            <v>357.72499999999991</v>
          </cell>
        </row>
      </sheetData>
      <sheetData sheetId="1638">
        <row r="43">
          <cell r="K43">
            <v>357.72499999999991</v>
          </cell>
        </row>
      </sheetData>
      <sheetData sheetId="1639">
        <row r="43">
          <cell r="K43">
            <v>357.72499999999991</v>
          </cell>
        </row>
      </sheetData>
      <sheetData sheetId="1640">
        <row r="43">
          <cell r="K43">
            <v>357.72499999999991</v>
          </cell>
        </row>
      </sheetData>
      <sheetData sheetId="1641"/>
      <sheetData sheetId="1642"/>
      <sheetData sheetId="1643">
        <row r="43">
          <cell r="K43">
            <v>357.72499999999991</v>
          </cell>
        </row>
      </sheetData>
      <sheetData sheetId="1644">
        <row r="43">
          <cell r="K43">
            <v>357.72499999999991</v>
          </cell>
        </row>
      </sheetData>
      <sheetData sheetId="1645">
        <row r="43">
          <cell r="K43">
            <v>357.72499999999991</v>
          </cell>
        </row>
      </sheetData>
      <sheetData sheetId="1646">
        <row r="43">
          <cell r="K43">
            <v>357.72499999999991</v>
          </cell>
        </row>
      </sheetData>
      <sheetData sheetId="1647">
        <row r="43">
          <cell r="K43">
            <v>357.72499999999991</v>
          </cell>
        </row>
      </sheetData>
      <sheetData sheetId="1648"/>
      <sheetData sheetId="1649">
        <row r="43">
          <cell r="K43">
            <v>357.72499999999991</v>
          </cell>
        </row>
      </sheetData>
      <sheetData sheetId="1650">
        <row r="43">
          <cell r="K43">
            <v>357.72499999999991</v>
          </cell>
        </row>
      </sheetData>
      <sheetData sheetId="1651"/>
      <sheetData sheetId="1652">
        <row r="43">
          <cell r="K43">
            <v>357.72499999999991</v>
          </cell>
        </row>
      </sheetData>
      <sheetData sheetId="1653"/>
      <sheetData sheetId="1654"/>
      <sheetData sheetId="1655">
        <row r="43">
          <cell r="K43">
            <v>357.72499999999991</v>
          </cell>
        </row>
      </sheetData>
      <sheetData sheetId="1656">
        <row r="43">
          <cell r="K43">
            <v>357.72499999999991</v>
          </cell>
        </row>
      </sheetData>
      <sheetData sheetId="1657">
        <row r="43">
          <cell r="K43">
            <v>357.72499999999991</v>
          </cell>
        </row>
      </sheetData>
      <sheetData sheetId="1658">
        <row r="43">
          <cell r="K43">
            <v>357.72499999999991</v>
          </cell>
        </row>
      </sheetData>
      <sheetData sheetId="1659">
        <row r="43">
          <cell r="K43">
            <v>357.72499999999991</v>
          </cell>
        </row>
      </sheetData>
      <sheetData sheetId="1660">
        <row r="43">
          <cell r="K43">
            <v>357.72499999999991</v>
          </cell>
        </row>
      </sheetData>
      <sheetData sheetId="1661">
        <row r="43">
          <cell r="K43">
            <v>357.72499999999991</v>
          </cell>
        </row>
      </sheetData>
      <sheetData sheetId="1662"/>
      <sheetData sheetId="1663">
        <row r="43">
          <cell r="K43">
            <v>357.72499999999991</v>
          </cell>
        </row>
      </sheetData>
      <sheetData sheetId="1664"/>
      <sheetData sheetId="1665">
        <row r="43">
          <cell r="K43">
            <v>357.72499999999991</v>
          </cell>
        </row>
      </sheetData>
      <sheetData sheetId="1666">
        <row r="43">
          <cell r="K43">
            <v>357.72499999999991</v>
          </cell>
        </row>
      </sheetData>
      <sheetData sheetId="1667">
        <row r="43">
          <cell r="K43">
            <v>357.72499999999991</v>
          </cell>
        </row>
      </sheetData>
      <sheetData sheetId="1668">
        <row r="43">
          <cell r="K43">
            <v>357.72499999999991</v>
          </cell>
        </row>
      </sheetData>
      <sheetData sheetId="1669">
        <row r="43">
          <cell r="K43">
            <v>357.72499999999991</v>
          </cell>
        </row>
      </sheetData>
      <sheetData sheetId="1670"/>
      <sheetData sheetId="1671">
        <row r="43">
          <cell r="K43">
            <v>357.72499999999991</v>
          </cell>
        </row>
      </sheetData>
      <sheetData sheetId="1672"/>
      <sheetData sheetId="1673"/>
      <sheetData sheetId="1674">
        <row r="43">
          <cell r="K43">
            <v>357.72499999999991</v>
          </cell>
        </row>
      </sheetData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>
        <row r="43">
          <cell r="K43">
            <v>357.72499999999991</v>
          </cell>
        </row>
      </sheetData>
      <sheetData sheetId="1685">
        <row r="43">
          <cell r="K43">
            <v>357.72499999999991</v>
          </cell>
        </row>
      </sheetData>
      <sheetData sheetId="1686"/>
      <sheetData sheetId="1687"/>
      <sheetData sheetId="1688"/>
      <sheetData sheetId="1689"/>
      <sheetData sheetId="1690">
        <row r="43">
          <cell r="K43">
            <v>357.72499999999991</v>
          </cell>
        </row>
      </sheetData>
      <sheetData sheetId="1691"/>
      <sheetData sheetId="1692"/>
      <sheetData sheetId="1693">
        <row r="43">
          <cell r="K43">
            <v>357.72499999999991</v>
          </cell>
        </row>
      </sheetData>
      <sheetData sheetId="1694"/>
      <sheetData sheetId="1695">
        <row r="43">
          <cell r="K43">
            <v>357.72499999999991</v>
          </cell>
        </row>
      </sheetData>
      <sheetData sheetId="1696">
        <row r="43">
          <cell r="K43">
            <v>357.72499999999991</v>
          </cell>
        </row>
      </sheetData>
      <sheetData sheetId="1697"/>
      <sheetData sheetId="1698"/>
      <sheetData sheetId="1699"/>
      <sheetData sheetId="1700"/>
      <sheetData sheetId="1701">
        <row r="43">
          <cell r="K43">
            <v>357.72499999999991</v>
          </cell>
        </row>
      </sheetData>
      <sheetData sheetId="1702"/>
      <sheetData sheetId="1703"/>
      <sheetData sheetId="1704"/>
      <sheetData sheetId="1705"/>
      <sheetData sheetId="1706"/>
      <sheetData sheetId="1707">
        <row r="43">
          <cell r="K43">
            <v>357.72499999999991</v>
          </cell>
        </row>
      </sheetData>
      <sheetData sheetId="1708"/>
      <sheetData sheetId="1709"/>
      <sheetData sheetId="1710">
        <row r="43">
          <cell r="K43">
            <v>357.72499999999991</v>
          </cell>
        </row>
      </sheetData>
      <sheetData sheetId="1711"/>
      <sheetData sheetId="1712">
        <row r="43">
          <cell r="K43">
            <v>357.72499999999991</v>
          </cell>
        </row>
      </sheetData>
      <sheetData sheetId="1713">
        <row r="43">
          <cell r="K43">
            <v>357.72499999999991</v>
          </cell>
        </row>
      </sheetData>
      <sheetData sheetId="1714"/>
      <sheetData sheetId="1715"/>
      <sheetData sheetId="1716">
        <row r="43">
          <cell r="K43">
            <v>357.72499999999991</v>
          </cell>
        </row>
      </sheetData>
      <sheetData sheetId="1717"/>
      <sheetData sheetId="1718">
        <row r="43">
          <cell r="K43">
            <v>357.72499999999991</v>
          </cell>
        </row>
      </sheetData>
      <sheetData sheetId="1719">
        <row r="43">
          <cell r="K43">
            <v>357.72499999999991</v>
          </cell>
        </row>
      </sheetData>
      <sheetData sheetId="1720"/>
      <sheetData sheetId="1721">
        <row r="43">
          <cell r="K43">
            <v>357.72499999999991</v>
          </cell>
        </row>
      </sheetData>
      <sheetData sheetId="1722"/>
      <sheetData sheetId="1723"/>
      <sheetData sheetId="1724"/>
      <sheetData sheetId="1725"/>
      <sheetData sheetId="1726">
        <row r="43">
          <cell r="K43">
            <v>357.72499999999991</v>
          </cell>
        </row>
      </sheetData>
      <sheetData sheetId="1727">
        <row r="43">
          <cell r="K43">
            <v>357.72499999999991</v>
          </cell>
        </row>
      </sheetData>
      <sheetData sheetId="1728">
        <row r="43">
          <cell r="K43">
            <v>357.72499999999991</v>
          </cell>
        </row>
      </sheetData>
      <sheetData sheetId="1729">
        <row r="43">
          <cell r="K43">
            <v>357.72499999999991</v>
          </cell>
        </row>
      </sheetData>
      <sheetData sheetId="1730"/>
      <sheetData sheetId="1731"/>
      <sheetData sheetId="1732">
        <row r="43">
          <cell r="K43">
            <v>357.72499999999991</v>
          </cell>
        </row>
      </sheetData>
      <sheetData sheetId="1733">
        <row r="43">
          <cell r="K43">
            <v>357.72499999999991</v>
          </cell>
        </row>
      </sheetData>
      <sheetData sheetId="1734">
        <row r="43">
          <cell r="K43">
            <v>357.72499999999991</v>
          </cell>
        </row>
      </sheetData>
      <sheetData sheetId="1735">
        <row r="43">
          <cell r="K43">
            <v>357.72499999999991</v>
          </cell>
        </row>
      </sheetData>
      <sheetData sheetId="1736">
        <row r="43">
          <cell r="K43">
            <v>357.72499999999991</v>
          </cell>
        </row>
      </sheetData>
      <sheetData sheetId="1737"/>
      <sheetData sheetId="1738">
        <row r="43">
          <cell r="K43">
            <v>357.72499999999991</v>
          </cell>
        </row>
      </sheetData>
      <sheetData sheetId="1739">
        <row r="43">
          <cell r="K43">
            <v>357.72499999999991</v>
          </cell>
        </row>
      </sheetData>
      <sheetData sheetId="1740"/>
      <sheetData sheetId="1741">
        <row r="43">
          <cell r="K43">
            <v>357.72499999999991</v>
          </cell>
        </row>
      </sheetData>
      <sheetData sheetId="1742"/>
      <sheetData sheetId="1743"/>
      <sheetData sheetId="1744">
        <row r="43">
          <cell r="K43">
            <v>357.72499999999991</v>
          </cell>
        </row>
      </sheetData>
      <sheetData sheetId="1745"/>
      <sheetData sheetId="1746"/>
      <sheetData sheetId="1747">
        <row r="43">
          <cell r="K43">
            <v>357.72499999999991</v>
          </cell>
        </row>
      </sheetData>
      <sheetData sheetId="1748">
        <row r="43">
          <cell r="K43">
            <v>357.72499999999991</v>
          </cell>
        </row>
      </sheetData>
      <sheetData sheetId="1749"/>
      <sheetData sheetId="1750"/>
      <sheetData sheetId="1751"/>
      <sheetData sheetId="1752"/>
      <sheetData sheetId="1753"/>
      <sheetData sheetId="1754">
        <row r="43">
          <cell r="K43">
            <v>357.72499999999991</v>
          </cell>
        </row>
      </sheetData>
      <sheetData sheetId="1755"/>
      <sheetData sheetId="1756"/>
      <sheetData sheetId="1757">
        <row r="43">
          <cell r="K43">
            <v>357.72499999999991</v>
          </cell>
        </row>
      </sheetData>
      <sheetData sheetId="1758"/>
      <sheetData sheetId="1759"/>
      <sheetData sheetId="1760">
        <row r="43">
          <cell r="K43">
            <v>357.72499999999991</v>
          </cell>
        </row>
      </sheetData>
      <sheetData sheetId="1761"/>
      <sheetData sheetId="1762"/>
      <sheetData sheetId="1763">
        <row r="43">
          <cell r="K43">
            <v>357.72499999999991</v>
          </cell>
        </row>
      </sheetData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43">
          <cell r="K43">
            <v>357.72499999999991</v>
          </cell>
        </row>
      </sheetData>
      <sheetData sheetId="1774">
        <row r="43">
          <cell r="K43">
            <v>357.72499999999991</v>
          </cell>
        </row>
      </sheetData>
      <sheetData sheetId="1775"/>
      <sheetData sheetId="1776"/>
      <sheetData sheetId="1777"/>
      <sheetData sheetId="1778"/>
      <sheetData sheetId="1779">
        <row r="43">
          <cell r="K43">
            <v>357.72499999999991</v>
          </cell>
        </row>
      </sheetData>
      <sheetData sheetId="1780"/>
      <sheetData sheetId="1781"/>
      <sheetData sheetId="1782">
        <row r="43">
          <cell r="K43">
            <v>357.72499999999991</v>
          </cell>
        </row>
      </sheetData>
      <sheetData sheetId="1783"/>
      <sheetData sheetId="1784"/>
      <sheetData sheetId="1785">
        <row r="43">
          <cell r="K43">
            <v>357.72499999999991</v>
          </cell>
        </row>
      </sheetData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>
        <row r="43">
          <cell r="K43">
            <v>357.72499999999991</v>
          </cell>
        </row>
      </sheetData>
      <sheetData sheetId="1802">
        <row r="43">
          <cell r="K43">
            <v>357.72499999999991</v>
          </cell>
        </row>
      </sheetData>
      <sheetData sheetId="1803"/>
      <sheetData sheetId="1804"/>
      <sheetData sheetId="1805"/>
      <sheetData sheetId="1806"/>
      <sheetData sheetId="1807">
        <row r="43">
          <cell r="K43">
            <v>357.72499999999991</v>
          </cell>
        </row>
      </sheetData>
      <sheetData sheetId="1808"/>
      <sheetData sheetId="1809">
        <row r="43">
          <cell r="K43">
            <v>357.72499999999991</v>
          </cell>
        </row>
      </sheetData>
      <sheetData sheetId="1810">
        <row r="43">
          <cell r="K43">
            <v>357.72499999999991</v>
          </cell>
        </row>
      </sheetData>
      <sheetData sheetId="1811"/>
      <sheetData sheetId="1812"/>
      <sheetData sheetId="1813"/>
      <sheetData sheetId="1814"/>
      <sheetData sheetId="1815"/>
      <sheetData sheetId="1816">
        <row r="43">
          <cell r="K43">
            <v>357.72499999999991</v>
          </cell>
        </row>
      </sheetData>
      <sheetData sheetId="1817"/>
      <sheetData sheetId="1818">
        <row r="43">
          <cell r="K43">
            <v>357.72499999999991</v>
          </cell>
        </row>
      </sheetData>
      <sheetData sheetId="1819"/>
      <sheetData sheetId="1820"/>
      <sheetData sheetId="1821"/>
      <sheetData sheetId="1822"/>
      <sheetData sheetId="1823"/>
      <sheetData sheetId="1824"/>
      <sheetData sheetId="1825">
        <row r="43">
          <cell r="K43">
            <v>357.72499999999991</v>
          </cell>
        </row>
      </sheetData>
      <sheetData sheetId="1826"/>
      <sheetData sheetId="1827">
        <row r="43">
          <cell r="K43">
            <v>357.72499999999991</v>
          </cell>
        </row>
      </sheetData>
      <sheetData sheetId="1828"/>
      <sheetData sheetId="1829"/>
      <sheetData sheetId="1830"/>
      <sheetData sheetId="1831"/>
      <sheetData sheetId="1832"/>
      <sheetData sheetId="1833">
        <row r="43">
          <cell r="K43">
            <v>357.72499999999991</v>
          </cell>
        </row>
      </sheetData>
      <sheetData sheetId="1834">
        <row r="43">
          <cell r="K43">
            <v>357.72499999999991</v>
          </cell>
        </row>
      </sheetData>
      <sheetData sheetId="1835">
        <row r="43">
          <cell r="K43">
            <v>357.72499999999991</v>
          </cell>
        </row>
      </sheetData>
      <sheetData sheetId="1836"/>
      <sheetData sheetId="1837"/>
      <sheetData sheetId="1838">
        <row r="43">
          <cell r="K43">
            <v>357.72499999999991</v>
          </cell>
        </row>
      </sheetData>
      <sheetData sheetId="1839">
        <row r="43">
          <cell r="K43">
            <v>357.72499999999991</v>
          </cell>
        </row>
      </sheetData>
      <sheetData sheetId="1840"/>
      <sheetData sheetId="1841">
        <row r="43">
          <cell r="K43">
            <v>357.72499999999991</v>
          </cell>
        </row>
      </sheetData>
      <sheetData sheetId="1842"/>
      <sheetData sheetId="1843">
        <row r="43">
          <cell r="K43">
            <v>357.72499999999991</v>
          </cell>
        </row>
      </sheetData>
      <sheetData sheetId="1844">
        <row r="43">
          <cell r="K43">
            <v>357.72499999999991</v>
          </cell>
        </row>
      </sheetData>
      <sheetData sheetId="1845">
        <row r="43">
          <cell r="K43">
            <v>357.72499999999991</v>
          </cell>
        </row>
      </sheetData>
      <sheetData sheetId="1846"/>
      <sheetData sheetId="1847">
        <row r="43">
          <cell r="K43">
            <v>357.72499999999991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>
        <row r="43">
          <cell r="K43">
            <v>357.72499999999991</v>
          </cell>
        </row>
      </sheetData>
      <sheetData sheetId="1874">
        <row r="43">
          <cell r="K43">
            <v>357.72499999999991</v>
          </cell>
        </row>
      </sheetData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>
        <row r="43">
          <cell r="K43">
            <v>357.72499999999991</v>
          </cell>
        </row>
      </sheetData>
      <sheetData sheetId="1886"/>
      <sheetData sheetId="1887"/>
      <sheetData sheetId="1888"/>
      <sheetData sheetId="1889"/>
      <sheetData sheetId="1890"/>
      <sheetData sheetId="1891">
        <row r="43">
          <cell r="K43">
            <v>357.72499999999991</v>
          </cell>
        </row>
      </sheetData>
      <sheetData sheetId="1892"/>
      <sheetData sheetId="1893"/>
      <sheetData sheetId="1894">
        <row r="43">
          <cell r="K43">
            <v>357.72499999999991</v>
          </cell>
        </row>
      </sheetData>
      <sheetData sheetId="1895"/>
      <sheetData sheetId="1896"/>
      <sheetData sheetId="1897">
        <row r="43">
          <cell r="K43">
            <v>357.72499999999991</v>
          </cell>
        </row>
      </sheetData>
      <sheetData sheetId="1898"/>
      <sheetData sheetId="1899">
        <row r="43">
          <cell r="K43">
            <v>357.72499999999991</v>
          </cell>
        </row>
      </sheetData>
      <sheetData sheetId="1900"/>
      <sheetData sheetId="1901"/>
      <sheetData sheetId="1902"/>
      <sheetData sheetId="1903"/>
      <sheetData sheetId="1904">
        <row r="43">
          <cell r="K43">
            <v>357.72499999999991</v>
          </cell>
        </row>
      </sheetData>
      <sheetData sheetId="1905">
        <row r="43">
          <cell r="K43">
            <v>357.72499999999991</v>
          </cell>
        </row>
      </sheetData>
      <sheetData sheetId="1906">
        <row r="43">
          <cell r="K43">
            <v>357.72499999999991</v>
          </cell>
        </row>
      </sheetData>
      <sheetData sheetId="1907">
        <row r="43">
          <cell r="K43">
            <v>357.72499999999991</v>
          </cell>
        </row>
      </sheetData>
      <sheetData sheetId="1908"/>
      <sheetData sheetId="1909"/>
      <sheetData sheetId="1910">
        <row r="43">
          <cell r="K43">
            <v>357.72499999999991</v>
          </cell>
        </row>
      </sheetData>
      <sheetData sheetId="1911">
        <row r="43">
          <cell r="K43">
            <v>357.72499999999991</v>
          </cell>
        </row>
      </sheetData>
      <sheetData sheetId="1912">
        <row r="43">
          <cell r="K43">
            <v>357.72499999999991</v>
          </cell>
        </row>
      </sheetData>
      <sheetData sheetId="1913">
        <row r="43">
          <cell r="K43">
            <v>357.72499999999991</v>
          </cell>
        </row>
      </sheetData>
      <sheetData sheetId="1914">
        <row r="43">
          <cell r="K43">
            <v>357.72499999999991</v>
          </cell>
        </row>
      </sheetData>
      <sheetData sheetId="1915"/>
      <sheetData sheetId="1916">
        <row r="43">
          <cell r="K43">
            <v>357.72499999999991</v>
          </cell>
        </row>
      </sheetData>
      <sheetData sheetId="1917">
        <row r="43">
          <cell r="K43">
            <v>357.72499999999991</v>
          </cell>
        </row>
      </sheetData>
      <sheetData sheetId="1918"/>
      <sheetData sheetId="1919">
        <row r="43">
          <cell r="K43">
            <v>357.72499999999991</v>
          </cell>
        </row>
      </sheetData>
      <sheetData sheetId="1920"/>
      <sheetData sheetId="1921"/>
      <sheetData sheetId="1922">
        <row r="43">
          <cell r="K43">
            <v>357.72499999999991</v>
          </cell>
        </row>
      </sheetData>
      <sheetData sheetId="1923">
        <row r="43">
          <cell r="K43">
            <v>357.72499999999991</v>
          </cell>
        </row>
      </sheetData>
      <sheetData sheetId="1924"/>
      <sheetData sheetId="1925">
        <row r="43">
          <cell r="K43">
            <v>357.72499999999991</v>
          </cell>
        </row>
      </sheetData>
      <sheetData sheetId="1926">
        <row r="43">
          <cell r="K43">
            <v>357.72499999999991</v>
          </cell>
        </row>
      </sheetData>
      <sheetData sheetId="1927"/>
      <sheetData sheetId="1928"/>
      <sheetData sheetId="1929"/>
      <sheetData sheetId="1930"/>
      <sheetData sheetId="1931"/>
      <sheetData sheetId="1932">
        <row r="43">
          <cell r="K43">
            <v>357.72499999999991</v>
          </cell>
        </row>
      </sheetData>
      <sheetData sheetId="1933"/>
      <sheetData sheetId="1934"/>
      <sheetData sheetId="1935">
        <row r="43">
          <cell r="K43">
            <v>357.72499999999991</v>
          </cell>
        </row>
      </sheetData>
      <sheetData sheetId="1936"/>
      <sheetData sheetId="1937"/>
      <sheetData sheetId="1938">
        <row r="43">
          <cell r="K43">
            <v>357.72499999999991</v>
          </cell>
        </row>
      </sheetData>
      <sheetData sheetId="1939">
        <row r="43">
          <cell r="K43">
            <v>357.72499999999991</v>
          </cell>
        </row>
      </sheetData>
      <sheetData sheetId="1940"/>
      <sheetData sheetId="1941">
        <row r="43">
          <cell r="K43">
            <v>357.72499999999991</v>
          </cell>
        </row>
      </sheetData>
      <sheetData sheetId="1942"/>
      <sheetData sheetId="1943"/>
      <sheetData sheetId="1944"/>
      <sheetData sheetId="1945"/>
      <sheetData sheetId="1946"/>
      <sheetData sheetId="1947">
        <row r="43">
          <cell r="K43">
            <v>357.72499999999991</v>
          </cell>
        </row>
      </sheetData>
      <sheetData sheetId="1948">
        <row r="43">
          <cell r="K43">
            <v>357.72499999999991</v>
          </cell>
        </row>
      </sheetData>
      <sheetData sheetId="1949"/>
      <sheetData sheetId="1950"/>
      <sheetData sheetId="1951"/>
      <sheetData sheetId="1952">
        <row r="43">
          <cell r="K43">
            <v>357.72499999999991</v>
          </cell>
        </row>
      </sheetData>
      <sheetData sheetId="1953"/>
      <sheetData sheetId="1954"/>
      <sheetData sheetId="1955"/>
      <sheetData sheetId="1956"/>
      <sheetData sheetId="1957">
        <row r="43">
          <cell r="K43">
            <v>357.72499999999991</v>
          </cell>
        </row>
      </sheetData>
      <sheetData sheetId="1958"/>
      <sheetData sheetId="1959"/>
      <sheetData sheetId="1960"/>
      <sheetData sheetId="1961"/>
      <sheetData sheetId="1962"/>
      <sheetData sheetId="1963">
        <row r="43">
          <cell r="K43">
            <v>357.72499999999991</v>
          </cell>
        </row>
      </sheetData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/>
      <sheetData sheetId="2027" refreshError="1"/>
      <sheetData sheetId="2028" refreshError="1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>
        <row r="7">
          <cell r="I7" t="str">
            <v>Manpower</v>
          </cell>
        </row>
      </sheetData>
      <sheetData sheetId="2054"/>
      <sheetData sheetId="2055">
        <row r="7">
          <cell r="I7" t="str">
            <v>Manpower</v>
          </cell>
        </row>
      </sheetData>
      <sheetData sheetId="2056">
        <row r="7">
          <cell r="I7" t="str">
            <v>Manpower</v>
          </cell>
        </row>
      </sheetData>
      <sheetData sheetId="2057">
        <row r="7">
          <cell r="I7" t="str">
            <v>Manpower</v>
          </cell>
        </row>
      </sheetData>
      <sheetData sheetId="2058">
        <row r="7">
          <cell r="I7" t="str">
            <v>Manpower</v>
          </cell>
        </row>
      </sheetData>
      <sheetData sheetId="2059">
        <row r="7">
          <cell r="I7" t="str">
            <v>Manpower</v>
          </cell>
        </row>
      </sheetData>
      <sheetData sheetId="2060">
        <row r="7">
          <cell r="I7" t="str">
            <v>Manpower</v>
          </cell>
        </row>
      </sheetData>
      <sheetData sheetId="2061">
        <row r="7">
          <cell r="I7" t="str">
            <v>Manpower</v>
          </cell>
        </row>
      </sheetData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/>
      <sheetData sheetId="2109" refreshError="1"/>
      <sheetData sheetId="2110" refreshError="1"/>
      <sheetData sheetId="2111" refreshError="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/>
      <sheetData sheetId="2175"/>
      <sheetData sheetId="2176"/>
      <sheetData sheetId="2177" refreshError="1"/>
      <sheetData sheetId="2178" refreshError="1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>
        <row r="43">
          <cell r="K43">
            <v>357.72499999999991</v>
          </cell>
        </row>
      </sheetData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>
        <row r="7">
          <cell r="I7" t="str">
            <v>Manpower</v>
          </cell>
        </row>
      </sheetData>
      <sheetData sheetId="2310">
        <row r="7">
          <cell r="I7" t="str">
            <v>Manpower</v>
          </cell>
        </row>
      </sheetData>
      <sheetData sheetId="2311">
        <row r="7">
          <cell r="I7" t="str">
            <v>Manpower</v>
          </cell>
        </row>
      </sheetData>
      <sheetData sheetId="2312">
        <row r="7">
          <cell r="I7" t="str">
            <v>Manpower</v>
          </cell>
        </row>
      </sheetData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>
        <row r="43">
          <cell r="K43">
            <v>357.72499999999991</v>
          </cell>
        </row>
      </sheetData>
      <sheetData sheetId="2362">
        <row r="43">
          <cell r="K43">
            <v>357.72499999999991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top 2B cer "/>
      <sheetName val="CIVIL abs II B CER  "/>
      <sheetName val="landscaping"/>
      <sheetName val="CUSTOMER WORKS "/>
      <sheetName val="Sales rate sheet"/>
      <sheetName val="2B specialised  "/>
      <sheetName val="2b BACKFILLING"/>
      <sheetName val="ANTI TERMITE sol"/>
      <sheetName val="PCC"/>
      <sheetName val="RCC,FDN"/>
      <sheetName val="RCC,COL"/>
      <sheetName val="RCC SEPTIC TANK"/>
      <sheetName val="RCC SLAB"/>
      <sheetName val="F.ESCAPE ST.RCC"/>
      <sheetName val="RCC,Ret. Wall"/>
      <sheetName val="RCC,WALL"/>
      <sheetName val="CABL TRE,RCC"/>
      <sheetName val="rcc lintels"/>
      <sheetName val="TUNNEL,RCC"/>
      <sheetName val="SWD  RCC"/>
      <sheetName val="RCC PLINTH BEAM "/>
      <sheetName val="sump,RCC"/>
      <sheetName val="SHU,FDN"/>
      <sheetName val="SHU,COL"/>
      <sheetName val="SHU,WALL"/>
      <sheetName val="SWD shu"/>
      <sheetName val="SHU PLINTH BEAMS "/>
      <sheetName val="ShUTTER LINTEL"/>
      <sheetName val="SHU,SLAB  "/>
      <sheetName val="shu.re.wall"/>
      <sheetName val="shu,stair"/>
      <sheetName val="s.tank sh"/>
      <sheetName val="TUNNEL,SHU"/>
      <sheetName val="cabl tren,shu"/>
      <sheetName val="SUMP,SHUT"/>
      <sheetName val="prestressing"/>
      <sheetName val="precast"/>
      <sheetName val="BLOCKWORK"/>
      <sheetName val="Plastering"/>
      <sheetName val="Brickbat jelly"/>
      <sheetName val="IPS"/>
      <sheetName val="Screed"/>
      <sheetName val="POP"/>
      <sheetName val="WATERP."/>
      <sheetName val="MIsc_POLYETH. SHEET"/>
      <sheetName val="structural"/>
      <sheetName val="TEMP."/>
      <sheetName val="Drawings "/>
      <sheetName val="rework claim status "/>
      <sheetName val="project data sheet"/>
      <sheetName val="figures"/>
      <sheetName val="2B landscaping meas sheet"/>
      <sheetName val="hanging restaurant area modi"/>
      <sheetName val=" ROAD &amp; WALL _2B"/>
      <sheetName val="RCC_Ret_ Wall"/>
      <sheetName val="Formwork - Planned"/>
      <sheetName val="Concrete - planned"/>
      <sheetName val="RA-markate"/>
      <sheetName val="VCH-SLC"/>
      <sheetName val="Supplier"/>
      <sheetName val="Labour productivity"/>
      <sheetName val="LABOUR"/>
      <sheetName val="Stress Calculation"/>
      <sheetName val="2B_August 2K2"/>
      <sheetName val="Lead"/>
      <sheetName val="Financials"/>
      <sheetName val="13. Steel - Ratio"/>
      <sheetName val="Project Budget Worksheet"/>
      <sheetName val="strand"/>
      <sheetName val="Pay_Sep06"/>
      <sheetName val="Fill this out first..."/>
      <sheetName val="May"/>
      <sheetName val="Boq"/>
      <sheetName val="Formulas"/>
      <sheetName val="Basement Budget"/>
      <sheetName val="TBAL9697 -group wise  sdpl"/>
      <sheetName val="PRECAST lightconc-II"/>
      <sheetName val="INPUT SHEET"/>
      <sheetName val="Footings"/>
      <sheetName val="Main-Material"/>
      <sheetName val="Sheet2"/>
      <sheetName val="RES-PLANNING"/>
      <sheetName val="Estimate"/>
      <sheetName val="IO LIST"/>
      <sheetName val="FORM7"/>
      <sheetName val="9. Package split - Cost "/>
      <sheetName val="Extra Item"/>
      <sheetName val="Database"/>
      <sheetName val="SCHEDULE"/>
      <sheetName val="schedule nos"/>
      <sheetName val="Bill 3 - Site Works"/>
      <sheetName val="BASIS -DEC 08"/>
      <sheetName val="Builtup Area"/>
      <sheetName val="Sheet3"/>
      <sheetName val="Material"/>
      <sheetName val="Package split - Cost"/>
      <sheetName val="10. &amp; 11. Rate Code &amp; BQ"/>
      <sheetName val="Linked Lead"/>
      <sheetName val="Currency Sheet"/>
      <sheetName val="Current Bill MB ref"/>
      <sheetName val="Approved MTD Proj #'s"/>
      <sheetName val="RA_markate"/>
      <sheetName val="Inc.St.-Link"/>
      <sheetName val="crews"/>
      <sheetName val="Civil Boq"/>
      <sheetName val="labour coeff"/>
      <sheetName val="Staff Acco."/>
      <sheetName val="p&amp;m"/>
      <sheetName val="INDEX"/>
      <sheetName val="AREAS"/>
      <sheetName val="2gii"/>
      <sheetName val="Cost summary"/>
      <sheetName val="Intro"/>
      <sheetName val="電気設備表"/>
      <sheetName val="Master Data Sheet"/>
      <sheetName val="Estimation"/>
      <sheetName val="LIST OF MAKES"/>
      <sheetName val="conc-foot-gradeslab"/>
      <sheetName val="Data"/>
      <sheetName val="8200AOC"/>
      <sheetName val="Costing"/>
      <sheetName val="Results"/>
      <sheetName val="PLGroupings"/>
      <sheetName val="nVision"/>
      <sheetName val="Quotation"/>
      <sheetName val="Assmpns"/>
      <sheetName val="NetBQ"/>
      <sheetName val="XChange Rate"/>
      <sheetName val="PLAN_FEB97"/>
      <sheetName val="Input"/>
      <sheetName val="3cd Annexure"/>
      <sheetName val="Sheet1"/>
      <sheetName val="Cost_any"/>
      <sheetName val="Sheet3 (2)"/>
      <sheetName val="BOQ -Block A"/>
      <sheetName val="월선수금"/>
      <sheetName val="Cleaning &amp; Grubbing"/>
      <sheetName val="Det_Des"/>
      <sheetName val="Rate Analysis"/>
      <sheetName val="BM"/>
      <sheetName val="HEAD"/>
      <sheetName val="analysis"/>
      <sheetName val="Improvements"/>
      <sheetName val="Consolidated"/>
      <sheetName val="ABB"/>
      <sheetName val="Msht 5F"/>
      <sheetName val="Assumption"/>
      <sheetName val="Break up Sheet"/>
      <sheetName val="AOR"/>
      <sheetName val="Macro1"/>
      <sheetName val="Labor abs-NMR"/>
      <sheetName val="소상 &quot;1&quot;"/>
      <sheetName val="Design"/>
      <sheetName val="SALIENT"/>
      <sheetName val="Pay_Rec"/>
      <sheetName val="Site Dev BOQ"/>
      <sheetName val="segment_topsheet"/>
      <sheetName val="LEVEL SHEET"/>
      <sheetName val="Driveway Beams"/>
      <sheetName val="Headings"/>
      <sheetName val="Manpower"/>
      <sheetName val="calcul"/>
      <sheetName val="Cashflow projection"/>
      <sheetName val="Component Pricing, Costs"/>
      <sheetName val="site fab&amp;ernstr"/>
      <sheetName val="Variables_x"/>
      <sheetName val="TASKRSRC (2)"/>
      <sheetName val="TARGET"/>
      <sheetName val="BASELINE"/>
      <sheetName val="Factors"/>
      <sheetName val="E1"/>
      <sheetName val="INTERIOR"/>
      <sheetName val="Boq - Flats"/>
      <sheetName val="RA"/>
      <sheetName val="sumary"/>
      <sheetName val="Variables"/>
      <sheetName val="LISTS"/>
      <sheetName val="MATERIALS_masterlist"/>
      <sheetName val="beam-reinft"/>
      <sheetName val="Non-Factory"/>
      <sheetName val="재1"/>
      <sheetName val="3. Elemental Summary"/>
      <sheetName val="Perf Distribution"/>
      <sheetName val="Assumptions"/>
      <sheetName val="Labour &amp; Plant"/>
      <sheetName val="REVENUES &amp; BS"/>
      <sheetName val="Area Statement 151111"/>
      <sheetName val="INDIGINEOUS ITEMS "/>
      <sheetName val="Sheet5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asic Rates"/>
      <sheetName val="ABP inputs"/>
      <sheetName val="Synergy Sales Budget"/>
      <sheetName val="计算表"/>
      <sheetName val="单位"/>
      <sheetName val="cul-invSUBMITTED"/>
      <sheetName val="DetEst"/>
      <sheetName val="SP Break Up"/>
      <sheetName val="Column steel"/>
      <sheetName val="투입인력"/>
      <sheetName val="ord-lost_98&amp;99"/>
      <sheetName val="STG"/>
      <sheetName val="Agency BS"/>
      <sheetName val="key dates"/>
      <sheetName val="Actuals"/>
      <sheetName val="fa"/>
      <sheetName val="FSM"/>
      <sheetName val="TRVL"/>
      <sheetName val="UK"/>
      <sheetName val="IGAAP"/>
      <sheetName val="ctrl"/>
      <sheetName val="PUMP"/>
      <sheetName val="Pay Rec"/>
      <sheetName val="Joinery"/>
      <sheetName val="Reference Information"/>
      <sheetName val="Employee List"/>
      <sheetName val="Sales Office"/>
      <sheetName val="Data sheet"/>
      <sheetName val="NEW Main"/>
      <sheetName val="CABLE DATA"/>
      <sheetName val="INPUTS"/>
      <sheetName val="inWords"/>
      <sheetName val="Links"/>
      <sheetName val="BANK TRANSFER"/>
      <sheetName val="nanjprofit"/>
      <sheetName val="Sump_cal"/>
      <sheetName val="Plant &amp;  Machinery"/>
      <sheetName val="Levels"/>
      <sheetName val="ACS(1)"/>
      <sheetName val="FAS-C(4)"/>
      <sheetName val="CCTV(old)"/>
      <sheetName val="S &amp; A"/>
      <sheetName val="3MLKQ"/>
      <sheetName val="COLUMN"/>
      <sheetName val="UOM"/>
      <sheetName val="PC"/>
      <sheetName val="Working"/>
      <sheetName val="GBW"/>
      <sheetName val="Cover"/>
      <sheetName val="Block A - BOQ"/>
      <sheetName val="water prop."/>
      <sheetName val="Project_ID"/>
      <sheetName val="MH(on site)"/>
      <sheetName val="환율"/>
      <sheetName val="Cover sheet"/>
      <sheetName val="_top_2B_cer_"/>
      <sheetName val="CIVIL_abs_II_B_CER__"/>
      <sheetName val="CUSTOMER_WORKS_"/>
      <sheetName val="Sales_rate_sheet"/>
      <sheetName val="2B_specialised__"/>
      <sheetName val="2b_BACKFILLING"/>
      <sheetName val="ANTI_TERMITE_sol"/>
      <sheetName val="RCC_SEPTIC_TANK"/>
      <sheetName val="RCC_SLAB"/>
      <sheetName val="F_ESCAPE_ST_RCC"/>
      <sheetName val="RCC,Ret__Wall"/>
      <sheetName val="CABL_TRE,RCC"/>
      <sheetName val="rcc_lintels"/>
      <sheetName val="SWD__RCC"/>
      <sheetName val="RCC_PLINTH_BEAM_"/>
      <sheetName val="SWD_shu"/>
      <sheetName val="SHU_PLINTH_BEAMS_"/>
      <sheetName val="ShUTTER_LINTEL"/>
      <sheetName val="SHU,SLAB__"/>
      <sheetName val="shu_re_wall"/>
      <sheetName val="s_tank_sh"/>
      <sheetName val="cabl_tren,shu"/>
      <sheetName val="Brickbat_jelly"/>
      <sheetName val="WATERP_"/>
      <sheetName val="MIsc_POLYETH__SHEET"/>
      <sheetName val="TEMP_"/>
      <sheetName val="Drawings_"/>
      <sheetName val="rework_claim_status_"/>
      <sheetName val="project_data_sheet"/>
      <sheetName val="2B_landscaping_meas_sheet"/>
      <sheetName val="hanging_restaurant_area_modi"/>
      <sheetName val="_ROAD_&amp;_WALL__2B"/>
      <sheetName val="RCC_Ret__Wall"/>
      <sheetName val="13__Steel_-_Ratio"/>
      <sheetName val="Labour_productivity"/>
      <sheetName val="Project_Budget_Worksheet"/>
      <sheetName val="Stress_Calculation"/>
      <sheetName val="9__Package_split_-_Cost_"/>
      <sheetName val="2B_August_2K2"/>
      <sheetName val="Extra_Item"/>
      <sheetName val="Fill_this_out_first___"/>
      <sheetName val="schedule_nos"/>
      <sheetName val="IO_LIST"/>
      <sheetName val="Linked_Lead"/>
      <sheetName val="Currency_Sheet"/>
      <sheetName val="Bill_3_-_Site_Works"/>
      <sheetName val="Current_Bill_MB_ref"/>
      <sheetName val="10__&amp;_11__Rate_Code_&amp;_BQ"/>
      <sheetName val="BASIS_-DEC_08"/>
      <sheetName val="Builtup_Area"/>
      <sheetName val="Formwork_-_Planned"/>
      <sheetName val="Concrete_-_planned"/>
      <sheetName val="TBAL9697_-group_wise__sdpl"/>
      <sheetName val="Package_split_-_Cost"/>
      <sheetName val="PRECAST_lightconc-II"/>
      <sheetName val="Basement_Budget"/>
      <sheetName val="Approved_MTD_Proj_#'s"/>
      <sheetName val="Civil_Boq"/>
      <sheetName val="labour_coeff"/>
      <sheetName val="Staff_Acco_"/>
      <sheetName val="Cost_summary"/>
      <sheetName val="Master_Data_Sheet"/>
      <sheetName val="INPUT_SHEET"/>
      <sheetName val="Inc_St_-Link"/>
      <sheetName val="XChange_Rate"/>
      <sheetName val="Break_up_Sheet"/>
      <sheetName val="BOQ_-Block_A"/>
      <sheetName val="Cleaning_&amp;_Grubbing"/>
      <sheetName val="Rate_Analysis"/>
      <sheetName val="3cd_Annexure"/>
      <sheetName val="Component_Pricing,_Costs"/>
      <sheetName val="Sheet3_(2)"/>
      <sheetName val="Msht_5F"/>
      <sheetName val="Labor_abs-NMR"/>
      <sheetName val="소상_&quot;1&quot;"/>
      <sheetName val="Site_Dev_BOQ"/>
      <sheetName val="LEVEL_SHEET"/>
      <sheetName val="Driveway_Beams"/>
      <sheetName val="LIST_OF_MAKES"/>
      <sheetName val="site_fab&amp;ernstr"/>
      <sheetName val="TASKRSRC_(2)"/>
      <sheetName val="Cashflow_projection"/>
      <sheetName val="Boq_-_Flats"/>
      <sheetName val="Baricading"/>
      <sheetName val="CASHFLOWS"/>
      <sheetName val="SUMMARY"/>
      <sheetName val="item"/>
      <sheetName val="Wordsdata"/>
      <sheetName val="Definitions"/>
      <sheetName val="WORK TABLE"/>
      <sheetName val="RECAPITULATION"/>
      <sheetName val="BOQ_Direct_selling cost"/>
      <sheetName val="MAT cost"/>
      <sheetName val="Labour_&amp;_Plant"/>
      <sheetName val="3__Elemental_Summary"/>
      <sheetName val="Perf_Distribution"/>
      <sheetName val="REVENUES_&amp;_BS"/>
      <sheetName val="Area_Statement_151111"/>
      <sheetName val="INDIGINEOUS_ITEMS_"/>
      <sheetName val="SP_Break_Up"/>
      <sheetName val="Column_L1_to_L2"/>
      <sheetName val="Column_L2_to_L3"/>
      <sheetName val="RAMP_3"/>
      <sheetName val="RAMP_1"/>
      <sheetName val="Column_B1_to_L1"/>
      <sheetName val="Slab_L1"/>
      <sheetName val="Slab_L2"/>
      <sheetName val="Basic_Rates"/>
      <sheetName val="ABP_inputs"/>
      <sheetName val="Synergy_Sales_Budget"/>
      <sheetName val="Column_steel"/>
      <sheetName val="key_dates"/>
      <sheetName val="Discount &amp; Margin"/>
      <sheetName val="Parameter"/>
      <sheetName val="Config"/>
      <sheetName val="Break Dw"/>
      <sheetName val="Pile cap"/>
      <sheetName val="Load Details-220kV"/>
      <sheetName val="PS1"/>
      <sheetName val="Hardware"/>
      <sheetName val="d-safe specs"/>
      <sheetName val="Voucher"/>
      <sheetName val="p1-costg"/>
      <sheetName val="BOQ (2)"/>
      <sheetName val="Adimi bldg"/>
      <sheetName val="Pump House"/>
      <sheetName val="Fuel Regu Station"/>
      <sheetName val="S2groupcode"/>
      <sheetName val="Abt Foundation "/>
      <sheetName val="pier Foundation"/>
      <sheetName val="BS SCH 5 _ 9"/>
      <sheetName val="Debits as on 12.04.08"/>
      <sheetName val="concrete"/>
      <sheetName val="Ave.wtd.rates"/>
      <sheetName val="Material "/>
      <sheetName val="Civil Works"/>
      <sheetName val="BOQ T4B"/>
      <sheetName val="당초"/>
      <sheetName val="Fin Sum"/>
      <sheetName val="MPR_PA_1"/>
      <sheetName val="Publicbuilding"/>
      <sheetName val="A"/>
      <sheetName val="B1"/>
      <sheetName val="预算"/>
      <sheetName val="External Development"/>
      <sheetName val="loadcal"/>
      <sheetName val="Meas.-Hotel Part"/>
      <sheetName val="DSLP"/>
      <sheetName val="_top_2B_cer_1"/>
      <sheetName val="CIVIL_abs_II_B_CER__1"/>
      <sheetName val="CUSTOMER_WORKS_1"/>
      <sheetName val="Sales_rate_sheet1"/>
      <sheetName val="2B_specialised__1"/>
      <sheetName val="2b_BACKFILLING1"/>
      <sheetName val="ANTI_TERMITE_sol1"/>
      <sheetName val="RCC_SEPTIC_TANK1"/>
      <sheetName val="RCC_SLAB1"/>
      <sheetName val="F_ESCAPE_ST_RCC1"/>
      <sheetName val="RCC,Ret__Wall1"/>
      <sheetName val="CABL_TRE,RCC1"/>
      <sheetName val="rcc_lintels1"/>
      <sheetName val="SWD__RCC1"/>
      <sheetName val="RCC_PLINTH_BEAM_1"/>
      <sheetName val="SWD_shu1"/>
      <sheetName val="SHU_PLINTH_BEAMS_1"/>
      <sheetName val="ShUTTER_LINTEL1"/>
      <sheetName val="SHU,SLAB__1"/>
      <sheetName val="shu_re_wall1"/>
      <sheetName val="s_tank_sh1"/>
      <sheetName val="cabl_tren,shu1"/>
      <sheetName val="Brickbat_jelly1"/>
      <sheetName val="WATERP_1"/>
      <sheetName val="MIsc_POLYETH__SHEET1"/>
      <sheetName val="TEMP_1"/>
      <sheetName val="Drawings_1"/>
      <sheetName val="rework_claim_status_1"/>
      <sheetName val="project_data_sheet1"/>
      <sheetName val="2B_landscaping_meas_sheet1"/>
      <sheetName val="hanging_restaurant_area_modi1"/>
      <sheetName val="_ROAD_&amp;_WALL__2B1"/>
      <sheetName val="RCC_Ret__Wall1"/>
      <sheetName val="Labour_productivity1"/>
      <sheetName val="Stress_Calculation1"/>
      <sheetName val="Formwork_-_Planned1"/>
      <sheetName val="Concrete_-_planned1"/>
      <sheetName val="2B_August_2K21"/>
      <sheetName val="Fill_this_out_first___1"/>
      <sheetName val="Project_Budget_Worksheet1"/>
      <sheetName val="13__Steel_-_Ratio1"/>
      <sheetName val="Basement_Budget1"/>
      <sheetName val="TBAL9697_-group_wise__sdpl1"/>
      <sheetName val="PRECAST_lightconc-II1"/>
      <sheetName val="INPUT_SHEET1"/>
      <sheetName val="IO_LIST1"/>
      <sheetName val="9__Package_split_-_Cost_1"/>
      <sheetName val="Extra_Item1"/>
      <sheetName val="schedule_nos1"/>
      <sheetName val="Package_split_-_Cost1"/>
      <sheetName val="10__&amp;_11__Rate_Code_&amp;_BQ1"/>
      <sheetName val="Inc_St_-Link1"/>
      <sheetName val="Bill_3_-_Site_Works1"/>
      <sheetName val="Linked_Lead1"/>
      <sheetName val="Currency_Sheet1"/>
      <sheetName val="BASIS_-DEC_081"/>
      <sheetName val="Builtup_Area1"/>
      <sheetName val="Current_Bill_MB_ref1"/>
      <sheetName val="labour_coeff1"/>
      <sheetName val="Staff_Acco_1"/>
      <sheetName val="Cost_summary1"/>
      <sheetName val="Master_Data_Sheet1"/>
      <sheetName val="XChange_Rate1"/>
      <sheetName val="Civil_Boq1"/>
      <sheetName val="Approved_MTD_Proj_#'s1"/>
      <sheetName val="BOQ_-Block_A1"/>
      <sheetName val="Cleaning_&amp;_Grubbing1"/>
      <sheetName val="Rate_Analysis1"/>
      <sheetName val="Driveway_Beams1"/>
      <sheetName val="3cd_Annexure1"/>
      <sheetName val="Sheet3_(2)1"/>
      <sheetName val="Labor_abs-NMR1"/>
      <sheetName val="소상_&quot;1&quot;1"/>
      <sheetName val="Msht_5F1"/>
      <sheetName val="Break_up_Sheet1"/>
      <sheetName val="LIST_OF_MAKES1"/>
      <sheetName val="Component_Pricing,_Costs1"/>
      <sheetName val="Site_Dev_BOQ1"/>
      <sheetName val="LEVEL_SHEET1"/>
      <sheetName val="Cashflow_projection1"/>
      <sheetName val="TASKRSRC_(2)1"/>
      <sheetName val="Basic_Rates1"/>
      <sheetName val="Boq_-_Flats1"/>
      <sheetName val="site_fab&amp;ernstr1"/>
      <sheetName val="SP_Break_Up1"/>
      <sheetName val="3__Elemental_Summary1"/>
      <sheetName val="Perf_Distribution1"/>
      <sheetName val="Labour_&amp;_Plant1"/>
      <sheetName val="REVENUES_&amp;_BS1"/>
      <sheetName val="Area_Statement_1511111"/>
      <sheetName val="INDIGINEOUS_ITEMS_1"/>
      <sheetName val="Enquire"/>
      <sheetName val="#REF"/>
      <sheetName val="Legal Risk Analysis"/>
      <sheetName val="workscope변경"/>
      <sheetName val="BOQ Abstract"/>
      <sheetName val="Field Values"/>
      <sheetName val="Tof"/>
      <sheetName val="Bu_Lookup"/>
      <sheetName val="GL_Lookup"/>
      <sheetName val="BLKs_C"/>
      <sheetName val="d-safe DELUXE"/>
      <sheetName val="CCTV_EST1"/>
      <sheetName val="Fill this out first___"/>
      <sheetName val="1. Merchandising Plan"/>
      <sheetName val="Calendar"/>
      <sheetName val="Gym AV"/>
      <sheetName val="Non Frame Work"/>
      <sheetName val="SITE OVERHEADS"/>
      <sheetName val="Back filling"/>
      <sheetName val="NT items summary"/>
      <sheetName val="list"/>
      <sheetName val="_top_2B_cer_8"/>
      <sheetName val="CIVIL_abs_II_B_CER__8"/>
      <sheetName val="CUSTOMER_WORKS_8"/>
      <sheetName val="Sales_rate_sheet8"/>
      <sheetName val="2B_specialised__8"/>
      <sheetName val="2b_BACKFILLING8"/>
      <sheetName val="ANTI_TERMITE_sol8"/>
      <sheetName val="RCC_SEPTIC_TANK8"/>
      <sheetName val="RCC_SLAB8"/>
      <sheetName val="F_ESCAPE_ST_RCC8"/>
      <sheetName val="RCC,Ret__Wall8"/>
      <sheetName val="CABL_TRE,RCC8"/>
      <sheetName val="rcc_lintels8"/>
      <sheetName val="SWD__RCC8"/>
      <sheetName val="RCC_PLINTH_BEAM_8"/>
      <sheetName val="SWD_shu8"/>
      <sheetName val="SHU_PLINTH_BEAMS_8"/>
      <sheetName val="ShUTTER_LINTEL8"/>
      <sheetName val="SHU,SLAB__8"/>
      <sheetName val="shu_re_wall8"/>
      <sheetName val="s_tank_sh8"/>
      <sheetName val="cabl_tren,shu8"/>
      <sheetName val="Brickbat_jelly8"/>
      <sheetName val="WATERP_8"/>
      <sheetName val="MIsc_POLYETH__SHEET8"/>
      <sheetName val="TEMP_8"/>
      <sheetName val="Drawings_8"/>
      <sheetName val="rework_claim_status_8"/>
      <sheetName val="project_data_sheet8"/>
      <sheetName val="사진"/>
      <sheetName val="KQ Cost Controlling"/>
      <sheetName val="KQ Appropriation"/>
      <sheetName val="Chiet tinh"/>
      <sheetName val="switch"/>
      <sheetName val="PackSize"/>
      <sheetName val="PackagingType"/>
      <sheetName val="ProductHierarchy"/>
      <sheetName val="PurchGroup"/>
      <sheetName val="Sub-brand"/>
      <sheetName val="Variant"/>
      <sheetName val="grid"/>
      <sheetName val="upa"/>
      <sheetName val="2B_landscaping_meas_sheet8"/>
      <sheetName val="hanging_restaurant_area_modi8"/>
      <sheetName val="_ROAD_&amp;_WALL__2B8"/>
      <sheetName val="RCC_Ret__Wall8"/>
      <sheetName val="Labour_productivity8"/>
      <sheetName val="Formwork_-_Planned8"/>
      <sheetName val="Concrete_-_planned8"/>
      <sheetName val="Stress_Calculation8"/>
      <sheetName val="Fill_this_out_first___8"/>
      <sheetName val="13__Steel_-_Ratio7"/>
      <sheetName val="Project_Budget_Worksheet7"/>
      <sheetName val="TBAL9697_-group_wise__sdpl7"/>
      <sheetName val="2B_August_2K27"/>
      <sheetName val="PRECAST_lightconc-II7"/>
      <sheetName val="9__Package_split_-_Cost_7"/>
      <sheetName val="Extra_Item7"/>
      <sheetName val="schedule_nos7"/>
      <sheetName val="IO_LIST7"/>
      <sheetName val="Linked_Lead7"/>
      <sheetName val="Currency_Sheet7"/>
      <sheetName val="Bill_3_-_Site_Works7"/>
      <sheetName val="Current_Bill_MB_ref7"/>
      <sheetName val="10__&amp;_11__Rate_Code_&amp;_BQ7"/>
      <sheetName val="Approved_MTD_Proj_#'s7"/>
      <sheetName val="Basement_Budget7"/>
      <sheetName val="BASIS_-DEC_087"/>
      <sheetName val="Builtup_Area7"/>
      <sheetName val="Package_split_-_Cost7"/>
      <sheetName val="Inc_St_-Link7"/>
      <sheetName val="INPUT_SHEET7"/>
      <sheetName val="_top_2B_cer_2"/>
      <sheetName val="CIVIL_abs_II_B_CER__2"/>
      <sheetName val="CUSTOMER_WORKS_2"/>
      <sheetName val="Sales_rate_sheet2"/>
      <sheetName val="2B_specialised__2"/>
      <sheetName val="2b_BACKFILLING2"/>
      <sheetName val="ANTI_TERMITE_sol2"/>
      <sheetName val="RCC_SEPTIC_TANK2"/>
      <sheetName val="RCC_SLAB2"/>
      <sheetName val="F_ESCAPE_ST_RCC2"/>
      <sheetName val="RCC,Ret__Wall2"/>
      <sheetName val="CABL_TRE,RCC2"/>
      <sheetName val="rcc_lintels2"/>
      <sheetName val="SWD__RCC2"/>
      <sheetName val="RCC_PLINTH_BEAM_2"/>
      <sheetName val="SWD_shu2"/>
      <sheetName val="SHU_PLINTH_BEAMS_2"/>
      <sheetName val="ShUTTER_LINTEL2"/>
      <sheetName val="SHU,SLAB__2"/>
      <sheetName val="shu_re_wall2"/>
      <sheetName val="s_tank_sh2"/>
      <sheetName val="cabl_tren,shu2"/>
      <sheetName val="Brickbat_jelly2"/>
      <sheetName val="WATERP_2"/>
      <sheetName val="MIsc_POLYETH__SHEET2"/>
      <sheetName val="TEMP_2"/>
      <sheetName val="Drawings_2"/>
      <sheetName val="rework_claim_status_2"/>
      <sheetName val="project_data_sheet2"/>
      <sheetName val="2B_landscaping_meas_sheet2"/>
      <sheetName val="hanging_restaurant_area_modi2"/>
      <sheetName val="_ROAD_&amp;_WALL__2B2"/>
      <sheetName val="RCC_Ret__Wall2"/>
      <sheetName val="Labour_productivity2"/>
      <sheetName val="Formwork_-_Planned2"/>
      <sheetName val="Concrete_-_planned2"/>
      <sheetName val="Stress_Calculation2"/>
      <sheetName val="Fill_this_out_first___2"/>
      <sheetName val="_top_2B_cer_3"/>
      <sheetName val="CIVIL_abs_II_B_CER__3"/>
      <sheetName val="CUSTOMER_WORKS_3"/>
      <sheetName val="Sales_rate_sheet3"/>
      <sheetName val="2B_specialised__3"/>
      <sheetName val="2b_BACKFILLING3"/>
      <sheetName val="ANTI_TERMITE_sol3"/>
      <sheetName val="RCC_SEPTIC_TANK3"/>
      <sheetName val="RCC_SLAB3"/>
      <sheetName val="F_ESCAPE_ST_RCC3"/>
      <sheetName val="RCC,Ret__Wall3"/>
      <sheetName val="CABL_TRE,RCC3"/>
      <sheetName val="rcc_lintels3"/>
      <sheetName val="SWD__RCC3"/>
      <sheetName val="RCC_PLINTH_BEAM_3"/>
      <sheetName val="SWD_shu3"/>
      <sheetName val="SHU_PLINTH_BEAMS_3"/>
      <sheetName val="ShUTTER_LINTEL3"/>
      <sheetName val="SHU,SLAB__3"/>
      <sheetName val="shu_re_wall3"/>
      <sheetName val="s_tank_sh3"/>
      <sheetName val="cabl_tren,shu3"/>
      <sheetName val="Brickbat_jelly3"/>
      <sheetName val="WATERP_3"/>
      <sheetName val="MIsc_POLYETH__SHEET3"/>
      <sheetName val="TEMP_3"/>
      <sheetName val="Drawings_3"/>
      <sheetName val="rework_claim_status_3"/>
      <sheetName val="project_data_sheet3"/>
      <sheetName val="2B_landscaping_meas_sheet3"/>
      <sheetName val="hanging_restaurant_area_modi3"/>
      <sheetName val="_ROAD_&amp;_WALL__2B3"/>
      <sheetName val="RCC_Ret__Wall3"/>
      <sheetName val="Labour_productivity3"/>
      <sheetName val="Formwork_-_Planned3"/>
      <sheetName val="Concrete_-_planned3"/>
      <sheetName val="Stress_Calculation3"/>
      <sheetName val="Fill_this_out_first___3"/>
      <sheetName val="13__Steel_-_Ratio2"/>
      <sheetName val="Project_Budget_Worksheet2"/>
      <sheetName val="TBAL9697_-group_wise__sdpl2"/>
      <sheetName val="2B_August_2K22"/>
      <sheetName val="PRECAST_lightconc-II2"/>
      <sheetName val="9__Package_split_-_Cost_2"/>
      <sheetName val="Extra_Item2"/>
      <sheetName val="schedule_nos2"/>
      <sheetName val="IO_LIST2"/>
      <sheetName val="Linked_Lead2"/>
      <sheetName val="Currency_Sheet2"/>
      <sheetName val="Bill_3_-_Site_Works2"/>
      <sheetName val="Current_Bill_MB_ref2"/>
      <sheetName val="10__&amp;_11__Rate_Code_&amp;_BQ2"/>
      <sheetName val="Approved_MTD_Proj_#'s2"/>
      <sheetName val="Basement_Budget2"/>
      <sheetName val="BASIS_-DEC_082"/>
      <sheetName val="Builtup_Area2"/>
      <sheetName val="Package_split_-_Cost2"/>
      <sheetName val="Inc_St_-Link2"/>
      <sheetName val="INPUT_SHEET2"/>
      <sheetName val="_top_2B_cer_4"/>
      <sheetName val="CIVIL_abs_II_B_CER__4"/>
      <sheetName val="CUSTOMER_WORKS_4"/>
      <sheetName val="Sales_rate_sheet4"/>
      <sheetName val="2B_specialised__4"/>
      <sheetName val="2b_BACKFILLING4"/>
      <sheetName val="ANTI_TERMITE_sol4"/>
      <sheetName val="RCC_SEPTIC_TANK4"/>
      <sheetName val="RCC_SLAB4"/>
      <sheetName val="F_ESCAPE_ST_RCC4"/>
      <sheetName val="RCC,Ret__Wall4"/>
      <sheetName val="CABL_TRE,RCC4"/>
      <sheetName val="rcc_lintels4"/>
      <sheetName val="SWD__RCC4"/>
      <sheetName val="RCC_PLINTH_BEAM_4"/>
      <sheetName val="SWD_shu4"/>
      <sheetName val="SHU_PLINTH_BEAMS_4"/>
      <sheetName val="ShUTTER_LINTEL4"/>
      <sheetName val="SHU,SLAB__4"/>
      <sheetName val="shu_re_wall4"/>
      <sheetName val="s_tank_sh4"/>
      <sheetName val="cabl_tren,shu4"/>
      <sheetName val="Brickbat_jelly4"/>
      <sheetName val="WATERP_4"/>
      <sheetName val="MIsc_POLYETH__SHEET4"/>
      <sheetName val="TEMP_4"/>
      <sheetName val="Drawings_4"/>
      <sheetName val="rework_claim_status_4"/>
      <sheetName val="project_data_sheet4"/>
      <sheetName val="2B_landscaping_meas_sheet4"/>
      <sheetName val="hanging_restaurant_area_modi4"/>
      <sheetName val="_ROAD_&amp;_WALL__2B4"/>
      <sheetName val="RCC_Ret__Wall4"/>
      <sheetName val="Labour_productivity4"/>
      <sheetName val="Formwork_-_Planned4"/>
      <sheetName val="Concrete_-_planned4"/>
      <sheetName val="Stress_Calculation4"/>
      <sheetName val="Fill_this_out_first___4"/>
      <sheetName val="13__Steel_-_Ratio3"/>
      <sheetName val="Project_Budget_Worksheet3"/>
      <sheetName val="TBAL9697_-group_wise__sdpl3"/>
      <sheetName val="2B_August_2K23"/>
      <sheetName val="PRECAST_lightconc-II3"/>
      <sheetName val="9__Package_split_-_Cost_3"/>
      <sheetName val="Extra_Item3"/>
      <sheetName val="schedule_nos3"/>
      <sheetName val="IO_LIST3"/>
      <sheetName val="Linked_Lead3"/>
      <sheetName val="Currency_Sheet3"/>
      <sheetName val="Bill_3_-_Site_Works3"/>
      <sheetName val="Current_Bill_MB_ref3"/>
      <sheetName val="10__&amp;_11__Rate_Code_&amp;_BQ3"/>
      <sheetName val="Approved_MTD_Proj_#'s3"/>
      <sheetName val="Basement_Budget3"/>
      <sheetName val="BASIS_-DEC_083"/>
      <sheetName val="Builtup_Area3"/>
      <sheetName val="Package_split_-_Cost3"/>
      <sheetName val="Inc_St_-Link3"/>
      <sheetName val="INPUT_SHEET3"/>
      <sheetName val="_top_2B_cer_5"/>
      <sheetName val="CIVIL_abs_II_B_CER__5"/>
      <sheetName val="CUSTOMER_WORKS_5"/>
      <sheetName val="Sales_rate_sheet5"/>
      <sheetName val="2B_specialised__5"/>
      <sheetName val="2b_BACKFILLING5"/>
      <sheetName val="ANTI_TERMITE_sol5"/>
      <sheetName val="RCC_SEPTIC_TANK5"/>
      <sheetName val="RCC_SLAB5"/>
      <sheetName val="F_ESCAPE_ST_RCC5"/>
      <sheetName val="RCC,Ret__Wall5"/>
      <sheetName val="CABL_TRE,RCC5"/>
      <sheetName val="rcc_lintels5"/>
      <sheetName val="SWD__RCC5"/>
      <sheetName val="RCC_PLINTH_BEAM_5"/>
      <sheetName val="SWD_shu5"/>
      <sheetName val="SHU_PLINTH_BEAMS_5"/>
      <sheetName val="ShUTTER_LINTEL5"/>
      <sheetName val="SHU,SLAB__5"/>
      <sheetName val="shu_re_wall5"/>
      <sheetName val="s_tank_sh5"/>
      <sheetName val="cabl_tren,shu5"/>
      <sheetName val="Brickbat_jelly5"/>
      <sheetName val="WATERP_5"/>
      <sheetName val="MIsc_POLYETH__SHEET5"/>
      <sheetName val="TEMP_5"/>
      <sheetName val="Drawings_5"/>
      <sheetName val="rework_claim_status_5"/>
      <sheetName val="project_data_sheet5"/>
      <sheetName val="2B_landscaping_meas_sheet5"/>
      <sheetName val="hanging_restaurant_area_modi5"/>
      <sheetName val="_ROAD_&amp;_WALL__2B5"/>
      <sheetName val="RCC_Ret__Wall5"/>
      <sheetName val="Labour_productivity5"/>
      <sheetName val="Formwork_-_Planned5"/>
      <sheetName val="Concrete_-_planned5"/>
      <sheetName val="Stress_Calculation5"/>
      <sheetName val="Fill_this_out_first___5"/>
      <sheetName val="13__Steel_-_Ratio4"/>
      <sheetName val="Project_Budget_Worksheet4"/>
      <sheetName val="TBAL9697_-group_wise__sdpl4"/>
      <sheetName val="2B_August_2K24"/>
      <sheetName val="PRECAST_lightconc-II4"/>
      <sheetName val="9__Package_split_-_Cost_4"/>
      <sheetName val="Extra_Item4"/>
      <sheetName val="schedule_nos4"/>
      <sheetName val="IO_LIST4"/>
      <sheetName val="Linked_Lead4"/>
      <sheetName val="Currency_Sheet4"/>
      <sheetName val="Bill_3_-_Site_Works4"/>
      <sheetName val="Current_Bill_MB_ref4"/>
      <sheetName val="10__&amp;_11__Rate_Code_&amp;_BQ4"/>
      <sheetName val="Approved_MTD_Proj_#'s4"/>
      <sheetName val="Basement_Budget4"/>
      <sheetName val="BASIS_-DEC_084"/>
      <sheetName val="Builtup_Area4"/>
      <sheetName val="Package_split_-_Cost4"/>
      <sheetName val="Inc_St_-Link4"/>
      <sheetName val="INPUT_SHEET4"/>
      <sheetName val="_top_2B_cer_6"/>
      <sheetName val="CIVIL_abs_II_B_CER__6"/>
      <sheetName val="CUSTOMER_WORKS_6"/>
      <sheetName val="Sales_rate_sheet6"/>
      <sheetName val="2B_specialised__6"/>
      <sheetName val="2b_BACKFILLING6"/>
      <sheetName val="ANTI_TERMITE_sol6"/>
      <sheetName val="RCC_SEPTIC_TANK6"/>
      <sheetName val="RCC_SLAB6"/>
      <sheetName val="F_ESCAPE_ST_RCC6"/>
      <sheetName val="RCC,Ret__Wall6"/>
      <sheetName val="CABL_TRE,RCC6"/>
      <sheetName val="rcc_lintels6"/>
      <sheetName val="SWD__RCC6"/>
      <sheetName val="RCC_PLINTH_BEAM_6"/>
      <sheetName val="SWD_shu6"/>
      <sheetName val="SHU_PLINTH_BEAMS_6"/>
      <sheetName val="ShUTTER_LINTEL6"/>
      <sheetName val="SHU,SLAB__6"/>
      <sheetName val="shu_re_wall6"/>
      <sheetName val="s_tank_sh6"/>
      <sheetName val="cabl_tren,shu6"/>
      <sheetName val="Brickbat_jelly6"/>
      <sheetName val="WATERP_6"/>
      <sheetName val="MIsc_POLYETH__SHEET6"/>
      <sheetName val="TEMP_6"/>
      <sheetName val="Drawings_6"/>
      <sheetName val="rework_claim_status_6"/>
      <sheetName val="project_data_sheet6"/>
      <sheetName val="2B_landscaping_meas_sheet6"/>
      <sheetName val="hanging_restaurant_area_modi6"/>
      <sheetName val="_ROAD_&amp;_WALL__2B6"/>
      <sheetName val="RCC_Ret__Wall6"/>
      <sheetName val="Labour_productivity6"/>
      <sheetName val="Formwork_-_Planned6"/>
      <sheetName val="Concrete_-_planned6"/>
      <sheetName val="Stress_Calculation6"/>
      <sheetName val="Fill_this_out_first___6"/>
      <sheetName val="13__Steel_-_Ratio5"/>
      <sheetName val="Project_Budget_Worksheet5"/>
      <sheetName val="TBAL9697_-group_wise__sdpl5"/>
      <sheetName val="2B_August_2K25"/>
      <sheetName val="PRECAST_lightconc-II5"/>
      <sheetName val="9__Package_split_-_Cost_5"/>
      <sheetName val="Extra_Item5"/>
      <sheetName val="schedule_nos5"/>
      <sheetName val="IO_LIST5"/>
      <sheetName val="Linked_Lead5"/>
      <sheetName val="Currency_Sheet5"/>
      <sheetName val="Bill_3_-_Site_Works5"/>
      <sheetName val="Current_Bill_MB_ref5"/>
      <sheetName val="10__&amp;_11__Rate_Code_&amp;_BQ5"/>
      <sheetName val="Approved_MTD_Proj_#'s5"/>
      <sheetName val="Basement_Budget5"/>
      <sheetName val="BASIS_-DEC_085"/>
      <sheetName val="Builtup_Area5"/>
      <sheetName val="Package_split_-_Cost5"/>
      <sheetName val="Inc_St_-Link5"/>
      <sheetName val="INPUT_SHEET5"/>
      <sheetName val="_top_2B_cer_7"/>
      <sheetName val="CIVIL_abs_II_B_CER__7"/>
      <sheetName val="CUSTOMER_WORKS_7"/>
      <sheetName val="Sales_rate_sheet7"/>
      <sheetName val="2B_specialised__7"/>
      <sheetName val="2b_BACKFILLING7"/>
      <sheetName val="ANTI_TERMITE_sol7"/>
      <sheetName val="RCC_SEPTIC_TANK7"/>
      <sheetName val="RCC_SLAB7"/>
      <sheetName val="F_ESCAPE_ST_RCC7"/>
      <sheetName val="RCC,Ret__Wall7"/>
      <sheetName val="CABL_TRE,RCC7"/>
      <sheetName val="rcc_lintels7"/>
      <sheetName val="SWD__RCC7"/>
      <sheetName val="RCC_PLINTH_BEAM_7"/>
      <sheetName val="SWD_shu7"/>
      <sheetName val="SHU_PLINTH_BEAMS_7"/>
      <sheetName val="ShUTTER_LINTEL7"/>
      <sheetName val="SHU,SLAB__7"/>
      <sheetName val="shu_re_wall7"/>
      <sheetName val="s_tank_sh7"/>
      <sheetName val="cabl_tren,shu7"/>
      <sheetName val="Brickbat_jelly7"/>
      <sheetName val="WATERP_7"/>
      <sheetName val="MIsc_POLYETH__SHEET7"/>
      <sheetName val="TEMP_7"/>
      <sheetName val="Drawings_7"/>
      <sheetName val="rework_claim_status_7"/>
      <sheetName val="project_data_sheet7"/>
      <sheetName val="2B_landscaping_meas_sheet7"/>
      <sheetName val="hanging_restaurant_area_modi7"/>
      <sheetName val="_ROAD_&amp;_WALL__2B7"/>
      <sheetName val="RCC_Ret__Wall7"/>
      <sheetName val="Labour_productivity7"/>
      <sheetName val="Formwork_-_Planned7"/>
      <sheetName val="Concrete_-_planned7"/>
      <sheetName val="Stress_Calculation7"/>
      <sheetName val="Fill_this_out_first___7"/>
      <sheetName val="13__Steel_-_Ratio6"/>
      <sheetName val="Project_Budget_Worksheet6"/>
      <sheetName val="TBAL9697_-group_wise__sdpl6"/>
      <sheetName val="2B_August_2K26"/>
      <sheetName val="PRECAST_lightconc-II6"/>
      <sheetName val="9__Package_split_-_Cost_6"/>
      <sheetName val="Extra_Item6"/>
      <sheetName val="schedule_nos6"/>
      <sheetName val="IO_LIST6"/>
      <sheetName val="Linked_Lead6"/>
      <sheetName val="Currency_Sheet6"/>
      <sheetName val="Bill_3_-_Site_Works6"/>
      <sheetName val="Current_Bill_MB_ref6"/>
      <sheetName val="10__&amp;_11__Rate_Code_&amp;_BQ6"/>
      <sheetName val="Approved_MTD_Proj_#'s6"/>
      <sheetName val="Basement_Budget6"/>
      <sheetName val="BASIS_-DEC_086"/>
      <sheetName val="Builtup_Area6"/>
      <sheetName val="Package_split_-_Cost6"/>
      <sheetName val="Inc_St_-Link6"/>
      <sheetName val="INPUT_SHEET6"/>
      <sheetName val="_top_2B_cer_9"/>
      <sheetName val="CIVIL_abs_II_B_CER__9"/>
      <sheetName val="CUSTOMER_WORKS_9"/>
      <sheetName val="Sales_rate_sheet9"/>
      <sheetName val="2B_specialised__9"/>
      <sheetName val="2b_BACKFILLING9"/>
      <sheetName val="ANTI_TERMITE_sol9"/>
      <sheetName val="RCC_SEPTIC_TANK9"/>
      <sheetName val="RCC_SLAB9"/>
      <sheetName val="F_ESCAPE_ST_RCC9"/>
      <sheetName val="RCC,Ret__Wall9"/>
      <sheetName val="CABL_TRE,RCC9"/>
      <sheetName val="rcc_lintels9"/>
      <sheetName val="SWD__RCC9"/>
      <sheetName val="RCC_PLINTH_BEAM_9"/>
      <sheetName val="SWD_shu9"/>
      <sheetName val="SHU_PLINTH_BEAMS_9"/>
      <sheetName val="ShUTTER_LINTEL9"/>
      <sheetName val="SHU,SLAB__9"/>
      <sheetName val="shu_re_wall9"/>
      <sheetName val="s_tank_sh9"/>
      <sheetName val="cabl_tren,shu9"/>
      <sheetName val="Brickbat_jelly9"/>
      <sheetName val="WATERP_9"/>
      <sheetName val="MIsc_POLYETH__SHEET9"/>
      <sheetName val="TEMP_9"/>
      <sheetName val="Drawings_9"/>
      <sheetName val="rework_claim_status_9"/>
      <sheetName val="project_data_sheet9"/>
      <sheetName val="2B_landscaping_meas_sheet9"/>
      <sheetName val="hanging_restaurant_area_modi9"/>
      <sheetName val="_ROAD_&amp;_WALL__2B9"/>
      <sheetName val="RCC_Ret__Wall9"/>
      <sheetName val="Labour_productivity9"/>
      <sheetName val="Formwork_-_Planned9"/>
      <sheetName val="Concrete_-_planned9"/>
      <sheetName val="Stress_Calculation9"/>
      <sheetName val="Fill_this_out_first___9"/>
      <sheetName val="13__Steel_-_Ratio8"/>
      <sheetName val="Project_Budget_Worksheet8"/>
      <sheetName val="TBAL9697_-group_wise__sdpl8"/>
      <sheetName val="2B_August_2K28"/>
      <sheetName val="PRECAST_lightconc-II8"/>
      <sheetName val="9__Package_split_-_Cost_8"/>
      <sheetName val="Extra_Item8"/>
      <sheetName val="schedule_nos8"/>
      <sheetName val="IO_LIST8"/>
      <sheetName val="Linked_Lead8"/>
      <sheetName val="Currency_Sheet8"/>
      <sheetName val="Bill_3_-_Site_Works8"/>
      <sheetName val="Current_Bill_MB_ref8"/>
      <sheetName val="10__&amp;_11__Rate_Code_&amp;_BQ8"/>
      <sheetName val="Approved_MTD_Proj_#'s8"/>
      <sheetName val="Basement_Budget8"/>
      <sheetName val="BASIS_-DEC_088"/>
      <sheetName val="Builtup_Area8"/>
      <sheetName val="Package_split_-_Cost8"/>
      <sheetName val="Inc_St_-Link8"/>
      <sheetName val="INPUT_SHEET8"/>
      <sheetName val="_top_2B_cer_10"/>
      <sheetName val="CIVIL_abs_II_B_CER__10"/>
      <sheetName val="CUSTOMER_WORKS_10"/>
      <sheetName val="Sales_rate_sheet10"/>
      <sheetName val="2B_specialised__10"/>
      <sheetName val="2b_BACKFILLING10"/>
      <sheetName val="ANTI_TERMITE_sol10"/>
      <sheetName val="RCC_SEPTIC_TANK10"/>
      <sheetName val="RCC_SLAB10"/>
      <sheetName val="F_ESCAPE_ST_RCC10"/>
      <sheetName val="RCC,Ret__Wall10"/>
      <sheetName val="CABL_TRE,RCC10"/>
      <sheetName val="rcc_lintels10"/>
      <sheetName val="SWD__RCC10"/>
      <sheetName val="RCC_PLINTH_BEAM_10"/>
      <sheetName val="SWD_shu10"/>
      <sheetName val="SHU_PLINTH_BEAMS_10"/>
      <sheetName val="ShUTTER_LINTEL10"/>
      <sheetName val="SHU,SLAB__10"/>
      <sheetName val="shu_re_wall10"/>
      <sheetName val="s_tank_sh10"/>
      <sheetName val="cabl_tren,shu10"/>
      <sheetName val="Brickbat_jelly10"/>
      <sheetName val="WATERP_10"/>
      <sheetName val="MIsc_POLYETH__SHEET10"/>
      <sheetName val="TEMP_10"/>
      <sheetName val="Drawings_10"/>
      <sheetName val="rework_claim_status_10"/>
      <sheetName val="project_data_sheet10"/>
      <sheetName val="2B_landscaping_meas_sheet10"/>
      <sheetName val="hanging_restaurant_area_modi10"/>
      <sheetName val="_ROAD_&amp;_WALL__2B10"/>
      <sheetName val="RCC_Ret__Wall10"/>
      <sheetName val="Labour_productivity10"/>
      <sheetName val="Formwork_-_Planned10"/>
      <sheetName val="Concrete_-_planned10"/>
      <sheetName val="Stress_Calculation10"/>
      <sheetName val="Fill_this_out_first___10"/>
      <sheetName val="13__Steel_-_Ratio9"/>
      <sheetName val="Project_Budget_Worksheet9"/>
      <sheetName val="TBAL9697_-group_wise__sdpl9"/>
      <sheetName val="2B_August_2K29"/>
      <sheetName val="PRECAST_lightconc-II9"/>
      <sheetName val="9__Package_split_-_Cost_9"/>
      <sheetName val="Extra_Item9"/>
      <sheetName val="schedule_nos9"/>
      <sheetName val="IO_LIST9"/>
      <sheetName val="Linked_Lead9"/>
      <sheetName val="Currency_Sheet9"/>
      <sheetName val="Bill_3_-_Site_Works9"/>
      <sheetName val="Current_Bill_MB_ref9"/>
      <sheetName val="10__&amp;_11__Rate_Code_&amp;_BQ9"/>
      <sheetName val="Approved_MTD_Proj_#'s9"/>
      <sheetName val="Basement_Budget9"/>
      <sheetName val="BASIS_-DEC_089"/>
      <sheetName val="Builtup_Area9"/>
      <sheetName val="Package_split_-_Cost9"/>
      <sheetName val="Inc_St_-Link9"/>
      <sheetName val="INPUT_SHEET9"/>
      <sheetName val="_top_2B_cer_11"/>
      <sheetName val="CIVIL_abs_II_B_CER__11"/>
      <sheetName val="CUSTOMER_WORKS_11"/>
      <sheetName val="Sales_rate_sheet11"/>
      <sheetName val="2B_specialised__11"/>
      <sheetName val="2b_BACKFILLING11"/>
      <sheetName val="ANTI_TERMITE_sol11"/>
      <sheetName val="RCC_SEPTIC_TANK11"/>
      <sheetName val="RCC_SLAB11"/>
      <sheetName val="F_ESCAPE_ST_RCC11"/>
      <sheetName val="RCC,Ret__Wall11"/>
      <sheetName val="CABL_TRE,RCC11"/>
      <sheetName val="rcc_lintels11"/>
      <sheetName val="SWD__RCC11"/>
      <sheetName val="RCC_PLINTH_BEAM_11"/>
      <sheetName val="SWD_shu11"/>
      <sheetName val="SHU_PLINTH_BEAMS_11"/>
      <sheetName val="ShUTTER_LINTEL11"/>
      <sheetName val="SHU,SLAB__11"/>
      <sheetName val="shu_re_wall11"/>
      <sheetName val="s_tank_sh11"/>
      <sheetName val="cabl_tren,shu11"/>
      <sheetName val="Brickbat_jelly11"/>
      <sheetName val="WATERP_11"/>
      <sheetName val="MIsc_POLYETH__SHEET11"/>
      <sheetName val="TEMP_11"/>
      <sheetName val="Drawings_11"/>
      <sheetName val="rework_claim_status_11"/>
      <sheetName val="project_data_sheet11"/>
      <sheetName val="2B_landscaping_meas_sheet11"/>
      <sheetName val="hanging_restaurant_area_modi11"/>
      <sheetName val="_ROAD_&amp;_WALL__2B11"/>
      <sheetName val="RCC_Ret__Wall11"/>
      <sheetName val="Labour_productivity11"/>
      <sheetName val="Formwork_-_Planned11"/>
      <sheetName val="Concrete_-_planned11"/>
      <sheetName val="Stress_Calculation11"/>
      <sheetName val="Fill_this_out_first___11"/>
      <sheetName val="13__Steel_-_Ratio10"/>
      <sheetName val="Project_Budget_Worksheet10"/>
      <sheetName val="TBAL9697_-group_wise__sdpl10"/>
      <sheetName val="2B_August_2K210"/>
      <sheetName val="PRECAST_lightconc-II10"/>
      <sheetName val="9__Package_split_-_Cost_10"/>
      <sheetName val="Extra_Item10"/>
      <sheetName val="schedule_nos10"/>
      <sheetName val="IO_LIST10"/>
      <sheetName val="Linked_Lead10"/>
      <sheetName val="Currency_Sheet10"/>
      <sheetName val="Bill_3_-_Site_Works10"/>
      <sheetName val="Current_Bill_MB_ref10"/>
      <sheetName val="10__&amp;_11__Rate_Code_&amp;_BQ10"/>
      <sheetName val="Approved_MTD_Proj_#'s10"/>
      <sheetName val="Basement_Budget10"/>
      <sheetName val="BASIS_-DEC_0810"/>
      <sheetName val="Builtup_Area10"/>
      <sheetName val="Package_split_-_Cost10"/>
      <sheetName val="Inc_St_-Link10"/>
      <sheetName val="INPUT_SHEET10"/>
      <sheetName val="_top_2B_cer_15"/>
      <sheetName val="CIVIL_abs_II_B_CER__15"/>
      <sheetName val="CUSTOMER_WORKS_15"/>
      <sheetName val="Sales_rate_sheet15"/>
      <sheetName val="2B_specialised__15"/>
      <sheetName val="2b_BACKFILLING15"/>
      <sheetName val="ANTI_TERMITE_sol15"/>
      <sheetName val="RCC_SEPTIC_TANK15"/>
      <sheetName val="RCC_SLAB15"/>
      <sheetName val="F_ESCAPE_ST_RCC15"/>
      <sheetName val="RCC,Ret__Wall15"/>
      <sheetName val="CABL_TRE,RCC15"/>
      <sheetName val="rcc_lintels15"/>
      <sheetName val="SWD__RCC15"/>
      <sheetName val="RCC_PLINTH_BEAM_15"/>
      <sheetName val="SWD_shu15"/>
      <sheetName val="SHU_PLINTH_BEAMS_15"/>
      <sheetName val="ShUTTER_LINTEL15"/>
      <sheetName val="SHU,SLAB__15"/>
      <sheetName val="shu_re_wall15"/>
      <sheetName val="s_tank_sh15"/>
      <sheetName val="cabl_tren,shu15"/>
      <sheetName val="Brickbat_jelly15"/>
      <sheetName val="WATERP_15"/>
      <sheetName val="MIsc_POLYETH__SHEET15"/>
      <sheetName val="TEMP_15"/>
      <sheetName val="Drawings_15"/>
      <sheetName val="rework_claim_status_15"/>
      <sheetName val="project_data_sheet15"/>
      <sheetName val="2B_landscaping_meas_sheet15"/>
      <sheetName val="hanging_restaurant_area_modi15"/>
      <sheetName val="_ROAD_&amp;_WALL__2B15"/>
      <sheetName val="RCC_Ret__Wall15"/>
      <sheetName val="Labour_productivity15"/>
      <sheetName val="Formwork_-_Planned15"/>
      <sheetName val="Concrete_-_planned15"/>
      <sheetName val="Stress_Calculation15"/>
      <sheetName val="Fill_this_out_first___15"/>
      <sheetName val="13__Steel_-_Ratio14"/>
      <sheetName val="Project_Budget_Worksheet14"/>
      <sheetName val="TBAL9697_-group_wise__sdpl14"/>
      <sheetName val="2B_August_2K214"/>
      <sheetName val="PRECAST_lightconc-II14"/>
      <sheetName val="9__Package_split_-_Cost_14"/>
      <sheetName val="Extra_Item14"/>
      <sheetName val="schedule_nos14"/>
      <sheetName val="IO_LIST14"/>
      <sheetName val="Linked_Lead14"/>
      <sheetName val="Currency_Sheet14"/>
      <sheetName val="Bill_3_-_Site_Works14"/>
      <sheetName val="Current_Bill_MB_ref14"/>
      <sheetName val="10__&amp;_11__Rate_Code_&amp;_BQ14"/>
      <sheetName val="Approved_MTD_Proj_#'s14"/>
      <sheetName val="Basement_Budget14"/>
      <sheetName val="BASIS_-DEC_0814"/>
      <sheetName val="Builtup_Area14"/>
      <sheetName val="Package_split_-_Cost14"/>
      <sheetName val="Inc_St_-Link14"/>
      <sheetName val="INPUT_SHEET14"/>
      <sheetName val="_top_2B_cer_12"/>
      <sheetName val="CIVIL_abs_II_B_CER__12"/>
      <sheetName val="CUSTOMER_WORKS_12"/>
      <sheetName val="Sales_rate_sheet12"/>
      <sheetName val="2B_specialised__12"/>
      <sheetName val="2b_BACKFILLING12"/>
      <sheetName val="ANTI_TERMITE_sol12"/>
      <sheetName val="RCC_SEPTIC_TANK12"/>
      <sheetName val="RCC_SLAB12"/>
      <sheetName val="F_ESCAPE_ST_RCC12"/>
      <sheetName val="RCC,Ret__Wall12"/>
      <sheetName val="CABL_TRE,RCC12"/>
      <sheetName val="rcc_lintels12"/>
      <sheetName val="SWD__RCC12"/>
      <sheetName val="RCC_PLINTH_BEAM_12"/>
      <sheetName val="SWD_shu12"/>
      <sheetName val="SHU_PLINTH_BEAMS_12"/>
      <sheetName val="ShUTTER_LINTEL12"/>
      <sheetName val="SHU,SLAB__12"/>
      <sheetName val="shu_re_wall12"/>
      <sheetName val="s_tank_sh12"/>
      <sheetName val="cabl_tren,shu12"/>
      <sheetName val="Brickbat_jelly12"/>
      <sheetName val="WATERP_12"/>
      <sheetName val="MIsc_POLYETH__SHEET12"/>
      <sheetName val="TEMP_12"/>
      <sheetName val="Drawings_12"/>
      <sheetName val="rework_claim_status_12"/>
      <sheetName val="project_data_sheet12"/>
      <sheetName val="2B_landscaping_meas_sheet12"/>
      <sheetName val="hanging_restaurant_area_modi12"/>
      <sheetName val="_ROAD_&amp;_WALL__2B12"/>
      <sheetName val="RCC_Ret__Wall12"/>
      <sheetName val="Labour_productivity12"/>
      <sheetName val="Formwork_-_Planned12"/>
      <sheetName val="Concrete_-_planned12"/>
      <sheetName val="Stress_Calculation12"/>
      <sheetName val="Fill_this_out_first___12"/>
      <sheetName val="13__Steel_-_Ratio11"/>
      <sheetName val="Project_Budget_Worksheet11"/>
      <sheetName val="TBAL9697_-group_wise__sdpl11"/>
      <sheetName val="2B_August_2K211"/>
      <sheetName val="PRECAST_lightconc-II11"/>
      <sheetName val="9__Package_split_-_Cost_11"/>
      <sheetName val="Extra_Item11"/>
      <sheetName val="schedule_nos11"/>
      <sheetName val="IO_LIST11"/>
      <sheetName val="Linked_Lead11"/>
      <sheetName val="Currency_Sheet11"/>
      <sheetName val="Bill_3_-_Site_Works11"/>
      <sheetName val="Current_Bill_MB_ref11"/>
      <sheetName val="10__&amp;_11__Rate_Code_&amp;_BQ11"/>
      <sheetName val="Approved_MTD_Proj_#'s11"/>
      <sheetName val="Basement_Budget11"/>
      <sheetName val="BASIS_-DEC_0811"/>
      <sheetName val="Builtup_Area11"/>
      <sheetName val="Package_split_-_Cost11"/>
      <sheetName val="Inc_St_-Link11"/>
      <sheetName val="INPUT_SHEET11"/>
      <sheetName val="_top_2B_cer_13"/>
      <sheetName val="CIVIL_abs_II_B_CER__13"/>
      <sheetName val="CUSTOMER_WORKS_13"/>
      <sheetName val="Sales_rate_sheet13"/>
      <sheetName val="2B_specialised__13"/>
      <sheetName val="2b_BACKFILLING13"/>
      <sheetName val="ANTI_TERMITE_sol13"/>
      <sheetName val="RCC_SEPTIC_TANK13"/>
      <sheetName val="RCC_SLAB13"/>
      <sheetName val="F_ESCAPE_ST_RCC13"/>
      <sheetName val="RCC,Ret__Wall13"/>
      <sheetName val="CABL_TRE,RCC13"/>
      <sheetName val="rcc_lintels13"/>
      <sheetName val="SWD__RCC13"/>
      <sheetName val="RCC_PLINTH_BEAM_13"/>
      <sheetName val="SWD_shu13"/>
      <sheetName val="SHU_PLINTH_BEAMS_13"/>
      <sheetName val="ShUTTER_LINTEL13"/>
      <sheetName val="SHU,SLAB__13"/>
      <sheetName val="shu_re_wall13"/>
      <sheetName val="s_tank_sh13"/>
      <sheetName val="cabl_tren,shu13"/>
      <sheetName val="Brickbat_jelly13"/>
      <sheetName val="WATERP_13"/>
      <sheetName val="MIsc_POLYETH__SHEET13"/>
      <sheetName val="TEMP_13"/>
      <sheetName val="Drawings_13"/>
      <sheetName val="rework_claim_status_13"/>
      <sheetName val="project_data_sheet13"/>
      <sheetName val="2B_landscaping_meas_sheet13"/>
      <sheetName val="hanging_restaurant_area_modi13"/>
      <sheetName val="_ROAD_&amp;_WALL__2B13"/>
      <sheetName val="RCC_Ret__Wall13"/>
      <sheetName val="Labour_productivity13"/>
      <sheetName val="Formwork_-_Planned13"/>
      <sheetName val="Concrete_-_planned13"/>
      <sheetName val="Stress_Calculation13"/>
      <sheetName val="Fill_this_out_first___13"/>
      <sheetName val="13__Steel_-_Ratio12"/>
      <sheetName val="Project_Budget_Worksheet12"/>
      <sheetName val="TBAL9697_-group_wise__sdpl12"/>
      <sheetName val="2B_August_2K212"/>
      <sheetName val="PRECAST_lightconc-II12"/>
      <sheetName val="9__Package_split_-_Cost_12"/>
      <sheetName val="Extra_Item12"/>
      <sheetName val="schedule_nos12"/>
      <sheetName val="IO_LIST12"/>
      <sheetName val="Linked_Lead12"/>
      <sheetName val="Currency_Sheet12"/>
      <sheetName val="Bill_3_-_Site_Works12"/>
      <sheetName val="Current_Bill_MB_ref12"/>
      <sheetName val="10__&amp;_11__Rate_Code_&amp;_BQ12"/>
      <sheetName val="Approved_MTD_Proj_#'s12"/>
      <sheetName val="Basement_Budget12"/>
      <sheetName val="BASIS_-DEC_0812"/>
      <sheetName val="Builtup_Area12"/>
      <sheetName val="Package_split_-_Cost12"/>
      <sheetName val="Inc_St_-Link12"/>
      <sheetName val="INPUT_SHEET12"/>
      <sheetName val="_top_2B_cer_14"/>
      <sheetName val="CIVIL_abs_II_B_CER__14"/>
      <sheetName val="CUSTOMER_WORKS_14"/>
      <sheetName val="Sales_rate_sheet14"/>
      <sheetName val="2B_specialised__14"/>
      <sheetName val="2b_BACKFILLING14"/>
      <sheetName val="ANTI_TERMITE_sol14"/>
      <sheetName val="RCC_SEPTIC_TANK14"/>
      <sheetName val="RCC_SLAB14"/>
      <sheetName val="F_ESCAPE_ST_RCC14"/>
      <sheetName val="RCC,Ret__Wall14"/>
      <sheetName val="CABL_TRE,RCC14"/>
      <sheetName val="rcc_lintels14"/>
      <sheetName val="SWD__RCC14"/>
      <sheetName val="RCC_PLINTH_BEAM_14"/>
      <sheetName val="SWD_shu14"/>
      <sheetName val="SHU_PLINTH_BEAMS_14"/>
      <sheetName val="ShUTTER_LINTEL14"/>
      <sheetName val="SHU,SLAB__14"/>
      <sheetName val="shu_re_wall14"/>
      <sheetName val="s_tank_sh14"/>
      <sheetName val="cabl_tren,shu14"/>
      <sheetName val="Brickbat_jelly14"/>
      <sheetName val="WATERP_14"/>
      <sheetName val="MIsc_POLYETH__SHEET14"/>
      <sheetName val="TEMP_14"/>
      <sheetName val="Drawings_14"/>
      <sheetName val="rework_claim_status_14"/>
      <sheetName val="project_data_sheet14"/>
      <sheetName val="2B_landscaping_meas_sheet14"/>
      <sheetName val="hanging_restaurant_area_modi14"/>
      <sheetName val="_ROAD_&amp;_WALL__2B14"/>
      <sheetName val="RCC_Ret__Wall14"/>
      <sheetName val="Labour_productivity14"/>
      <sheetName val="Formwork_-_Planned14"/>
      <sheetName val="Concrete_-_planned14"/>
      <sheetName val="Stress_Calculation14"/>
      <sheetName val="Fill_this_out_first___14"/>
      <sheetName val="13__Steel_-_Ratio13"/>
      <sheetName val="Project_Budget_Worksheet13"/>
      <sheetName val="TBAL9697_-group_wise__sdpl13"/>
      <sheetName val="2B_August_2K213"/>
      <sheetName val="PRECAST_lightconc-II13"/>
      <sheetName val="9__Package_split_-_Cost_13"/>
      <sheetName val="Extra_Item13"/>
      <sheetName val="schedule_nos13"/>
      <sheetName val="IO_LIST13"/>
      <sheetName val="Linked_Lead13"/>
      <sheetName val="Currency_Sheet13"/>
      <sheetName val="Bill_3_-_Site_Works13"/>
      <sheetName val="Current_Bill_MB_ref13"/>
      <sheetName val="10__&amp;_11__Rate_Code_&amp;_BQ13"/>
      <sheetName val="Approved_MTD_Proj_#'s13"/>
      <sheetName val="Basement_Budget13"/>
      <sheetName val="BASIS_-DEC_0813"/>
      <sheetName val="Builtup_Area13"/>
      <sheetName val="Package_split_-_Cost13"/>
      <sheetName val="Inc_St_-Link13"/>
      <sheetName val="INPUT_SHEET13"/>
      <sheetName val="_top_2B_cer_16"/>
      <sheetName val="CIVIL_abs_II_B_CER__16"/>
      <sheetName val="CUSTOMER_WORKS_16"/>
      <sheetName val="Sales_rate_sheet16"/>
      <sheetName val="2B_specialised__16"/>
      <sheetName val="2b_BACKFILLING16"/>
      <sheetName val="ANTI_TERMITE_sol16"/>
      <sheetName val="RCC_SEPTIC_TANK16"/>
      <sheetName val="RCC_SLAB16"/>
      <sheetName val="F_ESCAPE_ST_RCC16"/>
      <sheetName val="RCC,Ret__Wall16"/>
      <sheetName val="CABL_TRE,RCC16"/>
      <sheetName val="rcc_lintels16"/>
      <sheetName val="SWD__RCC16"/>
      <sheetName val="RCC_PLINTH_BEAM_16"/>
      <sheetName val="SWD_shu16"/>
      <sheetName val="SHU_PLINTH_BEAMS_16"/>
      <sheetName val="ShUTTER_LINTEL16"/>
      <sheetName val="SHU,SLAB__16"/>
      <sheetName val="shu_re_wall16"/>
      <sheetName val="s_tank_sh16"/>
      <sheetName val="cabl_tren,shu16"/>
      <sheetName val="Brickbat_jelly16"/>
      <sheetName val="WATERP_16"/>
      <sheetName val="MIsc_POLYETH__SHEET16"/>
      <sheetName val="TEMP_16"/>
      <sheetName val="Drawings_16"/>
      <sheetName val="rework_claim_status_16"/>
      <sheetName val="project_data_sheet16"/>
      <sheetName val="2B_landscaping_meas_sheet16"/>
      <sheetName val="hanging_restaurant_area_modi16"/>
      <sheetName val="_ROAD_&amp;_WALL__2B16"/>
      <sheetName val="RCC_Ret__Wall16"/>
      <sheetName val="Labour_productivity16"/>
      <sheetName val="Formwork_-_Planned16"/>
      <sheetName val="Concrete_-_planned16"/>
      <sheetName val="Stress_Calculation16"/>
      <sheetName val="Fill_this_out_first___16"/>
      <sheetName val="13__Steel_-_Ratio15"/>
      <sheetName val="Project_Budget_Worksheet15"/>
      <sheetName val="TBAL9697_-group_wise__sdpl15"/>
      <sheetName val="2B_August_2K215"/>
      <sheetName val="PRECAST_lightconc-II15"/>
      <sheetName val="9__Package_split_-_Cost_15"/>
      <sheetName val="Extra_Item15"/>
      <sheetName val="schedule_nos15"/>
      <sheetName val="IO_LIST15"/>
      <sheetName val="Linked_Lead15"/>
      <sheetName val="Currency_Sheet15"/>
      <sheetName val="Bill_3_-_Site_Works15"/>
      <sheetName val="Current_Bill_MB_ref15"/>
      <sheetName val="10__&amp;_11__Rate_Code_&amp;_BQ15"/>
      <sheetName val="Approved_MTD_Proj_#'s15"/>
      <sheetName val="Basement_Budget15"/>
      <sheetName val="BASIS_-DEC_0815"/>
      <sheetName val="Builtup_Area15"/>
      <sheetName val="Package_split_-_Cost15"/>
      <sheetName val="Inc_St_-Link15"/>
      <sheetName val="INPUT_SHEET15"/>
      <sheetName val="_top_2B_cer_17"/>
      <sheetName val="CIVIL_abs_II_B_CER__17"/>
      <sheetName val="CUSTOMER_WORKS_17"/>
      <sheetName val="Sales_rate_sheet17"/>
      <sheetName val="2B_specialised__17"/>
      <sheetName val="2b_BACKFILLING17"/>
      <sheetName val="ANTI_TERMITE_sol17"/>
      <sheetName val="RCC_SEPTIC_TANK17"/>
      <sheetName val="RCC_SLAB17"/>
      <sheetName val="F_ESCAPE_ST_RCC17"/>
      <sheetName val="RCC,Ret__Wall17"/>
      <sheetName val="CABL_TRE,RCC17"/>
      <sheetName val="rcc_lintels17"/>
      <sheetName val="SWD__RCC17"/>
      <sheetName val="RCC_PLINTH_BEAM_17"/>
      <sheetName val="SWD_shu17"/>
      <sheetName val="SHU_PLINTH_BEAMS_17"/>
      <sheetName val="ShUTTER_LINTEL17"/>
      <sheetName val="SHU,SLAB__17"/>
      <sheetName val="shu_re_wall17"/>
      <sheetName val="s_tank_sh17"/>
      <sheetName val="cabl_tren,shu17"/>
      <sheetName val="Brickbat_jelly17"/>
      <sheetName val="WATERP_17"/>
      <sheetName val="MIsc_POLYETH__SHEET17"/>
      <sheetName val="TEMP_17"/>
      <sheetName val="Drawings_17"/>
      <sheetName val="rework_claim_status_17"/>
      <sheetName val="project_data_sheet17"/>
      <sheetName val="2B_landscaping_meas_sheet17"/>
      <sheetName val="hanging_restaurant_area_modi17"/>
      <sheetName val="_ROAD_&amp;_WALL__2B17"/>
      <sheetName val="RCC_Ret__Wall17"/>
      <sheetName val="Labour_productivity17"/>
      <sheetName val="Formwork_-_Planned17"/>
      <sheetName val="Concrete_-_planned17"/>
      <sheetName val="Stress_Calculation17"/>
      <sheetName val="Fill_this_out_first___17"/>
      <sheetName val="13__Steel_-_Ratio16"/>
      <sheetName val="Project_Budget_Worksheet16"/>
      <sheetName val="TBAL9697_-group_wise__sdpl16"/>
      <sheetName val="2B_August_2K216"/>
      <sheetName val="PRECAST_lightconc-II16"/>
      <sheetName val="9__Package_split_-_Cost_16"/>
      <sheetName val="Extra_Item16"/>
      <sheetName val="schedule_nos16"/>
      <sheetName val="IO_LIST16"/>
      <sheetName val="Linked_Lead16"/>
      <sheetName val="Currency_Sheet16"/>
      <sheetName val="Bill_3_-_Site_Works16"/>
      <sheetName val="Current_Bill_MB_ref16"/>
      <sheetName val="10__&amp;_11__Rate_Code_&amp;_BQ16"/>
      <sheetName val="Approved_MTD_Proj_#'s16"/>
      <sheetName val="Basement_Budget16"/>
      <sheetName val="BASIS_-DEC_0816"/>
      <sheetName val="Builtup_Area16"/>
      <sheetName val="Package_split_-_Cost16"/>
      <sheetName val="Inc_St_-Link16"/>
      <sheetName val="INPUT_SHEET16"/>
      <sheetName val="_top_2B_cer_18"/>
      <sheetName val="CIVIL_abs_II_B_CER__18"/>
      <sheetName val="CUSTOMER_WORKS_18"/>
      <sheetName val="Sales_rate_sheet18"/>
      <sheetName val="2B_specialised__18"/>
      <sheetName val="2b_BACKFILLING18"/>
      <sheetName val="ANTI_TERMITE_sol18"/>
      <sheetName val="RCC_SEPTIC_TANK18"/>
      <sheetName val="RCC_SLAB18"/>
      <sheetName val="F_ESCAPE_ST_RCC18"/>
      <sheetName val="RCC,Ret__Wall18"/>
      <sheetName val="CABL_TRE,RCC18"/>
      <sheetName val="rcc_lintels18"/>
      <sheetName val="SWD__RCC18"/>
      <sheetName val="RCC_PLINTH_BEAM_18"/>
      <sheetName val="SWD_shu18"/>
      <sheetName val="SHU_PLINTH_BEAMS_18"/>
      <sheetName val="ShUTTER_LINTEL18"/>
      <sheetName val="SHU,SLAB__18"/>
      <sheetName val="shu_re_wall18"/>
      <sheetName val="s_tank_sh18"/>
      <sheetName val="cabl_tren,shu18"/>
      <sheetName val="Brickbat_jelly18"/>
      <sheetName val="WATERP_18"/>
      <sheetName val="MIsc_POLYETH__SHEET18"/>
      <sheetName val="TEMP_18"/>
      <sheetName val="Drawings_18"/>
      <sheetName val="rework_claim_status_18"/>
      <sheetName val="project_data_sheet18"/>
      <sheetName val="2B_landscaping_meas_sheet18"/>
      <sheetName val="hanging_restaurant_area_modi18"/>
      <sheetName val="_ROAD_&amp;_WALL__2B18"/>
      <sheetName val="RCC_Ret__Wall18"/>
      <sheetName val="Labour_productivity18"/>
      <sheetName val="Formwork_-_Planned18"/>
      <sheetName val="Concrete_-_planned18"/>
      <sheetName val="Stress_Calculation18"/>
      <sheetName val="Fill_this_out_first___18"/>
      <sheetName val="13__Steel_-_Ratio17"/>
      <sheetName val="Project_Budget_Worksheet17"/>
      <sheetName val="TBAL9697_-group_wise__sdpl17"/>
      <sheetName val="2B_August_2K217"/>
      <sheetName val="PRECAST_lightconc-II17"/>
      <sheetName val="9__Package_split_-_Cost_17"/>
      <sheetName val="Extra_Item17"/>
      <sheetName val="schedule_nos17"/>
      <sheetName val="IO_LIST17"/>
      <sheetName val="Linked_Lead17"/>
      <sheetName val="Currency_Sheet17"/>
      <sheetName val="Bill_3_-_Site_Works17"/>
      <sheetName val="Current_Bill_MB_ref17"/>
      <sheetName val="10__&amp;_11__Rate_Code_&amp;_BQ17"/>
      <sheetName val="Approved_MTD_Proj_#'s17"/>
      <sheetName val="Basement_Budget17"/>
      <sheetName val="BASIS_-DEC_0817"/>
      <sheetName val="Builtup_Area17"/>
      <sheetName val="Package_split_-_Cost17"/>
      <sheetName val="Inc_St_-Link17"/>
      <sheetName val="INPUT_SHEET17"/>
      <sheetName val="_top_2B_cer_20"/>
      <sheetName val="CIVIL_abs_II_B_CER__20"/>
      <sheetName val="CUSTOMER_WORKS_20"/>
      <sheetName val="Sales_rate_sheet20"/>
      <sheetName val="2B_specialised__20"/>
      <sheetName val="2b_BACKFILLING20"/>
      <sheetName val="ANTI_TERMITE_sol20"/>
      <sheetName val="RCC_SEPTIC_TANK20"/>
      <sheetName val="RCC_SLAB20"/>
      <sheetName val="F_ESCAPE_ST_RCC20"/>
      <sheetName val="RCC,Ret__Wall20"/>
      <sheetName val="CABL_TRE,RCC20"/>
      <sheetName val="rcc_lintels20"/>
      <sheetName val="SWD__RCC20"/>
      <sheetName val="RCC_PLINTH_BEAM_20"/>
      <sheetName val="SWD_shu20"/>
      <sheetName val="SHU_PLINTH_BEAMS_20"/>
      <sheetName val="ShUTTER_LINTEL20"/>
      <sheetName val="SHU,SLAB__20"/>
      <sheetName val="shu_re_wall20"/>
      <sheetName val="s_tank_sh20"/>
      <sheetName val="cabl_tren,shu20"/>
      <sheetName val="Brickbat_jelly20"/>
      <sheetName val="WATERP_20"/>
      <sheetName val="MIsc_POLYETH__SHEET20"/>
      <sheetName val="TEMP_20"/>
      <sheetName val="Drawings_20"/>
      <sheetName val="rework_claim_status_20"/>
      <sheetName val="project_data_sheet20"/>
      <sheetName val="2B_landscaping_meas_sheet20"/>
      <sheetName val="hanging_restaurant_area_modi20"/>
      <sheetName val="_ROAD_&amp;_WALL__2B20"/>
      <sheetName val="RCC_Ret__Wall20"/>
      <sheetName val="Labour_productivity20"/>
      <sheetName val="Formwork_-_Planned20"/>
      <sheetName val="Concrete_-_planned20"/>
      <sheetName val="Stress_Calculation20"/>
      <sheetName val="Fill_this_out_first___20"/>
      <sheetName val="13__Steel_-_Ratio19"/>
      <sheetName val="Project_Budget_Worksheet19"/>
      <sheetName val="TBAL9697_-group_wise__sdpl19"/>
      <sheetName val="2B_August_2K219"/>
      <sheetName val="PRECAST_lightconc-II19"/>
      <sheetName val="9__Package_split_-_Cost_19"/>
      <sheetName val="Extra_Item19"/>
      <sheetName val="schedule_nos19"/>
      <sheetName val="IO_LIST19"/>
      <sheetName val="Linked_Lead19"/>
      <sheetName val="Currency_Sheet19"/>
      <sheetName val="Bill_3_-_Site_Works19"/>
      <sheetName val="Current_Bill_MB_ref19"/>
      <sheetName val="10__&amp;_11__Rate_Code_&amp;_BQ19"/>
      <sheetName val="Approved_MTD_Proj_#'s19"/>
      <sheetName val="Basement_Budget19"/>
      <sheetName val="BASIS_-DEC_0819"/>
      <sheetName val="Builtup_Area19"/>
      <sheetName val="Package_split_-_Cost19"/>
      <sheetName val="Inc_St_-Link19"/>
      <sheetName val="INPUT_SHEET19"/>
      <sheetName val="_top_2B_cer_19"/>
      <sheetName val="CIVIL_abs_II_B_CER__19"/>
      <sheetName val="CUSTOMER_WORKS_19"/>
      <sheetName val="Sales_rate_sheet19"/>
      <sheetName val="2B_specialised__19"/>
      <sheetName val="2b_BACKFILLING19"/>
      <sheetName val="ANTI_TERMITE_sol19"/>
      <sheetName val="RCC_SEPTIC_TANK19"/>
      <sheetName val="RCC_SLAB19"/>
      <sheetName val="F_ESCAPE_ST_RCC19"/>
      <sheetName val="RCC,Ret__Wall19"/>
      <sheetName val="CABL_TRE,RCC19"/>
      <sheetName val="rcc_lintels19"/>
      <sheetName val="SWD__RCC19"/>
      <sheetName val="RCC_PLINTH_BEAM_19"/>
      <sheetName val="SWD_shu19"/>
      <sheetName val="SHU_PLINTH_BEAMS_19"/>
      <sheetName val="ShUTTER_LINTEL19"/>
      <sheetName val="SHU,SLAB__19"/>
      <sheetName val="shu_re_wall19"/>
      <sheetName val="s_tank_sh19"/>
      <sheetName val="cabl_tren,shu19"/>
      <sheetName val="Brickbat_jelly19"/>
      <sheetName val="WATERP_19"/>
      <sheetName val="MIsc_POLYETH__SHEET19"/>
      <sheetName val="TEMP_19"/>
      <sheetName val="Drawings_19"/>
      <sheetName val="rework_claim_status_19"/>
      <sheetName val="project_data_sheet19"/>
      <sheetName val="2B_landscaping_meas_sheet19"/>
      <sheetName val="hanging_restaurant_area_modi19"/>
      <sheetName val="_ROAD_&amp;_WALL__2B19"/>
      <sheetName val="RCC_Ret__Wall19"/>
      <sheetName val="Labour_productivity19"/>
      <sheetName val="Formwork_-_Planned19"/>
      <sheetName val="Concrete_-_planned19"/>
      <sheetName val="Stress_Calculation19"/>
      <sheetName val="Fill_this_out_first___19"/>
      <sheetName val="13__Steel_-_Ratio18"/>
      <sheetName val="Project_Budget_Worksheet18"/>
      <sheetName val="TBAL9697_-group_wise__sdpl18"/>
      <sheetName val="2B_August_2K218"/>
      <sheetName val="PRECAST_lightconc-II18"/>
      <sheetName val="9__Package_split_-_Cost_18"/>
      <sheetName val="Extra_Item18"/>
      <sheetName val="schedule_nos18"/>
      <sheetName val="IO_LIST18"/>
      <sheetName val="Linked_Lead18"/>
      <sheetName val="Currency_Sheet18"/>
      <sheetName val="Bill_3_-_Site_Works18"/>
      <sheetName val="Current_Bill_MB_ref18"/>
      <sheetName val="10__&amp;_11__Rate_Code_&amp;_BQ18"/>
      <sheetName val="Approved_MTD_Proj_#'s18"/>
      <sheetName val="Basement_Budget18"/>
      <sheetName val="BASIS_-DEC_0818"/>
      <sheetName val="Builtup_Area18"/>
      <sheetName val="Package_split_-_Cost18"/>
      <sheetName val="Inc_St_-Link18"/>
      <sheetName val="INPUT_SHEET18"/>
      <sheetName val="_top_2B_cer_21"/>
      <sheetName val="CIVIL_abs_II_B_CER__21"/>
      <sheetName val="CUSTOMER_WORKS_21"/>
      <sheetName val="Sales_rate_sheet21"/>
      <sheetName val="2B_specialised__21"/>
      <sheetName val="2b_BACKFILLING21"/>
      <sheetName val="ANTI_TERMITE_sol21"/>
      <sheetName val="RCC_SEPTIC_TANK21"/>
      <sheetName val="RCC_SLAB21"/>
      <sheetName val="F_ESCAPE_ST_RCC21"/>
      <sheetName val="RCC,Ret__Wall21"/>
      <sheetName val="CABL_TRE,RCC21"/>
      <sheetName val="rcc_lintels21"/>
      <sheetName val="SWD__RCC21"/>
      <sheetName val="RCC_PLINTH_BEAM_21"/>
      <sheetName val="SWD_shu21"/>
      <sheetName val="SHU_PLINTH_BEAMS_21"/>
      <sheetName val="ShUTTER_LINTEL21"/>
      <sheetName val="SHU,SLAB__21"/>
      <sheetName val="shu_re_wall21"/>
      <sheetName val="s_tank_sh21"/>
      <sheetName val="cabl_tren,shu21"/>
      <sheetName val="Brickbat_jelly21"/>
      <sheetName val="WATERP_21"/>
      <sheetName val="MIsc_POLYETH__SHEET21"/>
      <sheetName val="TEMP_21"/>
      <sheetName val="Drawings_21"/>
      <sheetName val="rework_claim_status_21"/>
      <sheetName val="project_data_sheet21"/>
      <sheetName val="2B_landscaping_meas_sheet21"/>
      <sheetName val="hanging_restaurant_area_modi21"/>
      <sheetName val="_ROAD_&amp;_WALL__2B21"/>
      <sheetName val="RCC_Ret__Wall21"/>
      <sheetName val="Labour_productivity21"/>
      <sheetName val="Formwork_-_Planned21"/>
      <sheetName val="Concrete_-_planned21"/>
      <sheetName val="Stress_Calculation21"/>
      <sheetName val="Fill_this_out_first___21"/>
      <sheetName val="13__Steel_-_Ratio20"/>
      <sheetName val="Project_Budget_Worksheet20"/>
      <sheetName val="TBAL9697_-group_wise__sdpl20"/>
      <sheetName val="2B_August_2K220"/>
      <sheetName val="PRECAST_lightconc-II20"/>
      <sheetName val="9__Package_split_-_Cost_20"/>
      <sheetName val="Extra_Item20"/>
      <sheetName val="schedule_nos20"/>
      <sheetName val="IO_LIST20"/>
      <sheetName val="Linked_Lead20"/>
      <sheetName val="Currency_Sheet20"/>
      <sheetName val="Bill_3_-_Site_Works20"/>
      <sheetName val="Current_Bill_MB_ref20"/>
      <sheetName val="10__&amp;_11__Rate_Code_&amp;_BQ20"/>
      <sheetName val="Approved_MTD_Proj_#'s20"/>
      <sheetName val="Basement_Budget20"/>
      <sheetName val="BASIS_-DEC_0820"/>
      <sheetName val="Builtup_Area20"/>
      <sheetName val="Package_split_-_Cost20"/>
      <sheetName val="Inc_St_-Link20"/>
      <sheetName val="INPUT_SHEET20"/>
      <sheetName val="_top_2B_cer_22"/>
      <sheetName val="CIVIL_abs_II_B_CER__22"/>
      <sheetName val="CUSTOMER_WORKS_22"/>
      <sheetName val="Sales_rate_sheet22"/>
      <sheetName val="2B_specialised__22"/>
      <sheetName val="2b_BACKFILLING22"/>
      <sheetName val="ANTI_TERMITE_sol22"/>
      <sheetName val="RCC_SEPTIC_TANK22"/>
      <sheetName val="RCC_SLAB22"/>
      <sheetName val="F_ESCAPE_ST_RCC22"/>
      <sheetName val="RCC,Ret__Wall22"/>
      <sheetName val="CABL_TRE,RCC22"/>
      <sheetName val="rcc_lintels22"/>
      <sheetName val="SWD__RCC22"/>
      <sheetName val="RCC_PLINTH_BEAM_22"/>
      <sheetName val="SWD_shu22"/>
      <sheetName val="SHU_PLINTH_BEAMS_22"/>
      <sheetName val="ShUTTER_LINTEL22"/>
      <sheetName val="SHU,SLAB__22"/>
      <sheetName val="shu_re_wall22"/>
      <sheetName val="s_tank_sh22"/>
      <sheetName val="cabl_tren,shu22"/>
      <sheetName val="Brickbat_jelly22"/>
      <sheetName val="WATERP_22"/>
      <sheetName val="MIsc_POLYETH__SHEET22"/>
      <sheetName val="TEMP_22"/>
      <sheetName val="Drawings_22"/>
      <sheetName val="rework_claim_status_22"/>
      <sheetName val="project_data_sheet22"/>
      <sheetName val="2B_landscaping_meas_sheet22"/>
      <sheetName val="hanging_restaurant_area_modi22"/>
      <sheetName val="_ROAD_&amp;_WALL__2B22"/>
      <sheetName val="RCC_Ret__Wall22"/>
      <sheetName val="Labour_productivity22"/>
      <sheetName val="Formwork_-_Planned22"/>
      <sheetName val="Concrete_-_planned22"/>
      <sheetName val="Stress_Calculation22"/>
      <sheetName val="Fill_this_out_first___22"/>
      <sheetName val="13__Steel_-_Ratio21"/>
      <sheetName val="Project_Budget_Worksheet21"/>
      <sheetName val="TBAL9697_-group_wise__sdpl21"/>
      <sheetName val="2B_August_2K221"/>
      <sheetName val="PRECAST_lightconc-II21"/>
      <sheetName val="9__Package_split_-_Cost_21"/>
      <sheetName val="Extra_Item21"/>
      <sheetName val="schedule_nos21"/>
      <sheetName val="IO_LIST21"/>
      <sheetName val="Linked_Lead21"/>
      <sheetName val="Currency_Sheet21"/>
      <sheetName val="Bill_3_-_Site_Works21"/>
      <sheetName val="Current_Bill_MB_ref21"/>
      <sheetName val="10__&amp;_11__Rate_Code_&amp;_BQ21"/>
      <sheetName val="Approved_MTD_Proj_#'s21"/>
      <sheetName val="Basement_Budget21"/>
      <sheetName val="BASIS_-DEC_0821"/>
      <sheetName val="Builtup_Area21"/>
      <sheetName val="Package_split_-_Cost21"/>
      <sheetName val="Inc_St_-Link21"/>
      <sheetName val="INPUT_SHEET21"/>
      <sheetName val="_top_2B_cer_23"/>
      <sheetName val="CIVIL_abs_II_B_CER__23"/>
      <sheetName val="CUSTOMER_WORKS_23"/>
      <sheetName val="Sales_rate_sheet23"/>
      <sheetName val="2B_specialised__23"/>
      <sheetName val="2b_BACKFILLING23"/>
      <sheetName val="ANTI_TERMITE_sol23"/>
      <sheetName val="RCC_SEPTIC_TANK23"/>
      <sheetName val="RCC_SLAB23"/>
      <sheetName val="F_ESCAPE_ST_RCC23"/>
      <sheetName val="RCC,Ret__Wall23"/>
      <sheetName val="CABL_TRE,RCC23"/>
      <sheetName val="rcc_lintels23"/>
      <sheetName val="SWD__RCC23"/>
      <sheetName val="RCC_PLINTH_BEAM_23"/>
      <sheetName val="SWD_shu23"/>
      <sheetName val="SHU_PLINTH_BEAMS_23"/>
      <sheetName val="ShUTTER_LINTEL23"/>
      <sheetName val="SHU,SLAB__23"/>
      <sheetName val="shu_re_wall23"/>
      <sheetName val="s_tank_sh23"/>
      <sheetName val="cabl_tren,shu23"/>
      <sheetName val="Brickbat_jelly23"/>
      <sheetName val="WATERP_23"/>
      <sheetName val="MIsc_POLYETH__SHEET23"/>
      <sheetName val="TEMP_23"/>
      <sheetName val="Drawings_23"/>
      <sheetName val="rework_claim_status_23"/>
      <sheetName val="project_data_sheet23"/>
      <sheetName val="2B_landscaping_meas_sheet23"/>
      <sheetName val="hanging_restaurant_area_modi23"/>
      <sheetName val="_ROAD_&amp;_WALL__2B23"/>
      <sheetName val="RCC_Ret__Wall23"/>
      <sheetName val="Labour_productivity23"/>
      <sheetName val="Formwork_-_Planned23"/>
      <sheetName val="Concrete_-_planned23"/>
      <sheetName val="Stress_Calculation23"/>
      <sheetName val="Fill_this_out_first___23"/>
      <sheetName val="13__Steel_-_Ratio22"/>
      <sheetName val="Project_Budget_Worksheet22"/>
      <sheetName val="TBAL9697_-group_wise__sdpl22"/>
      <sheetName val="2B_August_2K222"/>
      <sheetName val="PRECAST_lightconc-II22"/>
      <sheetName val="9__Package_split_-_Cost_22"/>
      <sheetName val="Extra_Item22"/>
      <sheetName val="schedule_nos22"/>
      <sheetName val="IO_LIST22"/>
      <sheetName val="Linked_Lead22"/>
      <sheetName val="Currency_Sheet22"/>
      <sheetName val="Bill_3_-_Site_Works22"/>
      <sheetName val="Current_Bill_MB_ref22"/>
      <sheetName val="10__&amp;_11__Rate_Code_&amp;_BQ22"/>
      <sheetName val="Approved_MTD_Proj_#'s22"/>
      <sheetName val="Basement_Budget22"/>
      <sheetName val="BASIS_-DEC_0822"/>
      <sheetName val="Builtup_Area22"/>
      <sheetName val="Package_split_-_Cost22"/>
      <sheetName val="Inc_St_-Link22"/>
      <sheetName val="INPUT_SHEET22"/>
      <sheetName val="Mactan"/>
      <sheetName val="Mandaue"/>
      <sheetName val="Cost_summary2"/>
      <sheetName val="Master_Data_Sheet2"/>
      <sheetName val="labour_coeff2"/>
      <sheetName val="Staff_Acco_2"/>
      <sheetName val="XChange_Rate2"/>
      <sheetName val="Civil_Boq2"/>
      <sheetName val="3cd_Annexure2"/>
      <sheetName val="Sheet3_(2)2"/>
      <sheetName val="BOQ_-Block_A2"/>
      <sheetName val="Cleaning_&amp;_Grubbing2"/>
      <sheetName val="Rate_Analysis2"/>
      <sheetName val="Msht_5F2"/>
      <sheetName val="Labor_abs-NMR2"/>
      <sheetName val="소상_&quot;1&quot;2"/>
      <sheetName val="Break_up_Sheet2"/>
      <sheetName val="LIST_OF_MAKES2"/>
      <sheetName val="Site_Dev_BOQ2"/>
      <sheetName val="LEVEL_SHEET2"/>
      <sheetName val="Driveway_Beams2"/>
      <sheetName val="Boq_-_Flats2"/>
      <sheetName val="site_fab&amp;ernstr2"/>
      <sheetName val="Component_Pricing,_Costs2"/>
      <sheetName val="Cashflow_projection2"/>
      <sheetName val="TASKRSRC_(2)2"/>
      <sheetName val="SP_Break_Up2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3__Elemental_Summary2"/>
      <sheetName val="Basic_Rates2"/>
      <sheetName val="ABP_inputs1"/>
      <sheetName val="Synergy_Sales_Budget1"/>
      <sheetName val="Perf_Distribution2"/>
      <sheetName val="Labour_&amp;_Plant2"/>
      <sheetName val="REVENUES_&amp;_BS2"/>
      <sheetName val="Area_Statement_1511112"/>
      <sheetName val="INDIGINEOUS_ITEMS_2"/>
      <sheetName val="Column_steel1"/>
      <sheetName val="key_dates1"/>
      <sheetName val="S_&amp;_A"/>
      <sheetName val="Pay_Rec1"/>
      <sheetName val="Reference_Information"/>
      <sheetName val="Employee_List"/>
      <sheetName val="Sales_Office"/>
      <sheetName val="CABLE_DATA"/>
      <sheetName val="Agency_BS"/>
      <sheetName val="Block_A_-_BOQ"/>
      <sheetName val="NEW_Main"/>
      <sheetName val="Plant_&amp;__Machinery"/>
      <sheetName val="Cover_sheet"/>
      <sheetName val="BANK_TRANSFER"/>
      <sheetName val="water_prop_"/>
      <sheetName val="Adimi_bldg"/>
      <sheetName val="Pump_House"/>
      <sheetName val="Fuel_Regu_Station"/>
      <sheetName val="Data_sheet"/>
      <sheetName val="BOQ_T4B"/>
      <sheetName val="MAT_cost"/>
      <sheetName val="Discount_&amp;_Margin"/>
      <sheetName val="BOQ_Direct_selling_cost"/>
      <sheetName val="MH(on_site)"/>
      <sheetName val="WORK_TABLE"/>
      <sheetName val="BS_SCH_5___9"/>
      <sheetName val="Ave_wtd_rates"/>
      <sheetName val="Material_"/>
      <sheetName val="Debits_as_on_12_04_08"/>
      <sheetName val="Meas_-Hotel_Part"/>
      <sheetName val="Load_Details-220kV"/>
      <sheetName val="Pile_cap"/>
      <sheetName val="External_Development"/>
      <sheetName val="BOQ_Abstract"/>
      <sheetName val="Field_Values"/>
      <sheetName val="d-safe_specs"/>
      <sheetName val="Fin_Sum"/>
      <sheetName val="Legal_Risk_Analysis"/>
      <sheetName val="Break_Dw"/>
      <sheetName val="Abt_Foundation_"/>
      <sheetName val="pier_Foundation"/>
      <sheetName val="Civil_Works"/>
      <sheetName val="BOQ_(2)"/>
      <sheetName val="bs BP 04 SA"/>
      <sheetName val="Deviation"/>
      <sheetName val="Customize Your Invoice"/>
      <sheetName val="PART B INTERIOR GF "/>
      <sheetName val="Details"/>
      <sheetName val="Input Rates"/>
      <sheetName val="Other assumptions"/>
      <sheetName val="B1_Construction Details"/>
      <sheetName val="Risk &amp; Opportunities"/>
      <sheetName val="Comparative"/>
      <sheetName val="Performance Report"/>
      <sheetName val="Cable-data"/>
      <sheetName val="Summary year Plan"/>
      <sheetName val="BJ"/>
      <sheetName val="C1"/>
      <sheetName val="Micro"/>
      <sheetName val="GM &amp; TA"/>
      <sheetName val="Macro"/>
      <sheetName val="Scaff-Rose"/>
      <sheetName val="Weaving(Column)"/>
      <sheetName val="Mechanical"/>
      <sheetName val="verrous"/>
      <sheetName val="Wkgs"/>
      <sheetName val="14 _MLD.modi"/>
      <sheetName val="EDWise"/>
      <sheetName val="labour_coeff3"/>
      <sheetName val="Staff_Acco_3"/>
      <sheetName val="Cost_summary3"/>
      <sheetName val="Civil_Boq3"/>
      <sheetName val="Master_Data_Sheet3"/>
      <sheetName val="XChange_Rate3"/>
      <sheetName val="3cd_Annexure3"/>
      <sheetName val="Sheet3_(2)3"/>
      <sheetName val="BOQ_-Block_A3"/>
      <sheetName val="Cleaning_&amp;_Grubbing3"/>
      <sheetName val="Rate_Analysis3"/>
      <sheetName val="소상_&quot;1&quot;3"/>
      <sheetName val="Msht_5F3"/>
      <sheetName val="Driveway_Beams3"/>
      <sheetName val="Break_up_Sheet3"/>
      <sheetName val="Site_Dev_BOQ3"/>
      <sheetName val="LEVEL_SHEET3"/>
      <sheetName val="LIST_OF_MAKES3"/>
      <sheetName val="Labor_abs-NMR3"/>
      <sheetName val="Boq_-_Flats3"/>
      <sheetName val="site_fab&amp;ernstr3"/>
      <sheetName val="Component_Pricing,_Costs3"/>
      <sheetName val="Cashflow_projection3"/>
      <sheetName val="TASKRSRC_(2)3"/>
      <sheetName val="SP_Break_Up3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3__Elemental_Summary3"/>
      <sheetName val="Basic_Rates3"/>
      <sheetName val="ABP_inputs2"/>
      <sheetName val="Synergy_Sales_Budget2"/>
      <sheetName val="Perf_Distribution3"/>
      <sheetName val="Labour_&amp;_Plant3"/>
      <sheetName val="REVENUES_&amp;_BS3"/>
      <sheetName val="Area_Statement_1511113"/>
      <sheetName val="INDIGINEOUS_ITEMS_3"/>
      <sheetName val="Column_steel2"/>
      <sheetName val="key_dates2"/>
      <sheetName val="S_&amp;_A1"/>
      <sheetName val="Pay_Rec2"/>
      <sheetName val="Block_A_-_BOQ1"/>
      <sheetName val="Reference_Information1"/>
      <sheetName val="Employee_List1"/>
      <sheetName val="Sales_Office1"/>
      <sheetName val="NEW_Main1"/>
      <sheetName val="CABLE_DATA1"/>
      <sheetName val="Agency_BS1"/>
      <sheetName val="Plant_&amp;__Machinery1"/>
      <sheetName val="BANK_TRANSFER1"/>
      <sheetName val="water_prop_1"/>
      <sheetName val="Cover_sheet1"/>
      <sheetName val="Adimi_bldg1"/>
      <sheetName val="Pump_House1"/>
      <sheetName val="Fuel_Regu_Station1"/>
      <sheetName val="Data_sheet1"/>
      <sheetName val="Discount_&amp;_Margin1"/>
      <sheetName val="BOQ_T4B1"/>
      <sheetName val="MAT_cost1"/>
      <sheetName val="MH(on_site)1"/>
      <sheetName val="BOQ_Direct_selling_cost1"/>
      <sheetName val="WORK_TABLE1"/>
      <sheetName val="BS_SCH_5___91"/>
      <sheetName val="Ave_wtd_rates1"/>
      <sheetName val="Material_1"/>
      <sheetName val="Debits_as_on_12_04_081"/>
      <sheetName val="Meas_-Hotel_Part1"/>
      <sheetName val="Load_Details-220kV1"/>
      <sheetName val="Pile_cap1"/>
      <sheetName val="External_Development1"/>
      <sheetName val="Fin_Sum1"/>
      <sheetName val="Break_Dw1"/>
      <sheetName val="d-safe_specs1"/>
      <sheetName val="Abt_Foundation_1"/>
      <sheetName val="pier_Foundation1"/>
      <sheetName val="Civil_Works1"/>
      <sheetName val="Legal_Risk_Analysis1"/>
      <sheetName val="BOQ_Abstract1"/>
      <sheetName val="Field_Values1"/>
      <sheetName val="BOQ_(2)1"/>
      <sheetName val="Cost_summary4"/>
      <sheetName val="Master_Data_Sheet4"/>
      <sheetName val="labour_coeff4"/>
      <sheetName val="Staff_Acco_4"/>
      <sheetName val="XChange_Rate4"/>
      <sheetName val="Civil_Boq4"/>
      <sheetName val="3cd_Annexure4"/>
      <sheetName val="Sheet3_(2)4"/>
      <sheetName val="BOQ_-Block_A4"/>
      <sheetName val="Cleaning_&amp;_Grubbing4"/>
      <sheetName val="Rate_Analysis4"/>
      <sheetName val="Msht_5F4"/>
      <sheetName val="Labor_abs-NMR4"/>
      <sheetName val="소상_&quot;1&quot;4"/>
      <sheetName val="Break_up_Sheet4"/>
      <sheetName val="LIST_OF_MAKES4"/>
      <sheetName val="Site_Dev_BOQ4"/>
      <sheetName val="LEVEL_SHEET4"/>
      <sheetName val="Driveway_Beams4"/>
      <sheetName val="Boq_-_Flats4"/>
      <sheetName val="site_fab&amp;ernstr4"/>
      <sheetName val="Component_Pricing,_Costs4"/>
      <sheetName val="Cashflow_projection4"/>
      <sheetName val="TASKRSRC_(2)4"/>
      <sheetName val="SP_Break_Up4"/>
      <sheetName val="Column_L1_to_L23"/>
      <sheetName val="Column_L2_to_L33"/>
      <sheetName val="RAMP_33"/>
      <sheetName val="RAMP_13"/>
      <sheetName val="Column_B1_to_L13"/>
      <sheetName val="Slab_L13"/>
      <sheetName val="Slab_L23"/>
      <sheetName val="3__Elemental_Summary4"/>
      <sheetName val="Basic_Rates4"/>
      <sheetName val="ABP_inputs3"/>
      <sheetName val="Synergy_Sales_Budget3"/>
      <sheetName val="Perf_Distribution4"/>
      <sheetName val="Labour_&amp;_Plant4"/>
      <sheetName val="REVENUES_&amp;_BS4"/>
      <sheetName val="Area_Statement_1511114"/>
      <sheetName val="INDIGINEOUS_ITEMS_4"/>
      <sheetName val="Column_steel3"/>
      <sheetName val="key_dates3"/>
      <sheetName val="S_&amp;_A2"/>
      <sheetName val="Pay_Rec3"/>
      <sheetName val="Reference_Information2"/>
      <sheetName val="Employee_List2"/>
      <sheetName val="Sales_Office2"/>
      <sheetName val="CABLE_DATA2"/>
      <sheetName val="Agency_BS2"/>
      <sheetName val="Block_A_-_BOQ2"/>
      <sheetName val="NEW_Main2"/>
      <sheetName val="Plant_&amp;__Machinery2"/>
      <sheetName val="Cover_sheet2"/>
      <sheetName val="BANK_TRANSFER2"/>
      <sheetName val="water_prop_2"/>
      <sheetName val="Adimi_bldg2"/>
      <sheetName val="Pump_House2"/>
      <sheetName val="Fuel_Regu_Station2"/>
      <sheetName val="Data_sheet2"/>
      <sheetName val="BOQ_T4B2"/>
      <sheetName val="MAT_cost2"/>
      <sheetName val="Discount_&amp;_Margin2"/>
      <sheetName val="BOQ_Direct_selling_cost2"/>
      <sheetName val="MH(on_site)2"/>
      <sheetName val="WORK_TABLE2"/>
      <sheetName val="BS_SCH_5___92"/>
      <sheetName val="Ave_wtd_rates2"/>
      <sheetName val="Material_2"/>
      <sheetName val="Debits_as_on_12_04_082"/>
      <sheetName val="Meas_-Hotel_Part2"/>
      <sheetName val="Load_Details-220kV2"/>
      <sheetName val="Pile_cap2"/>
      <sheetName val="External_Development2"/>
      <sheetName val="BOQ_Abstract2"/>
      <sheetName val="Field_Values2"/>
      <sheetName val="d-safe_specs2"/>
      <sheetName val="Fin_Sum2"/>
      <sheetName val="Legal_Risk_Analysis2"/>
      <sheetName val="Break_Dw2"/>
      <sheetName val="Abt_Foundation_2"/>
      <sheetName val="pier_Foundation2"/>
      <sheetName val="Civil_Works2"/>
      <sheetName val="BOQ_(2)2"/>
      <sheetName val="Cost_summary5"/>
      <sheetName val="Master_Data_Sheet5"/>
      <sheetName val="labour_coeff5"/>
      <sheetName val="Staff_Acco_5"/>
      <sheetName val="XChange_Rate5"/>
      <sheetName val="Civil_Boq5"/>
      <sheetName val="3cd_Annexure5"/>
      <sheetName val="Sheet3_(2)5"/>
      <sheetName val="BOQ_-Block_A5"/>
      <sheetName val="Cleaning_&amp;_Grubbing5"/>
      <sheetName val="Rate_Analysis5"/>
      <sheetName val="Msht_5F5"/>
      <sheetName val="Labor_abs-NMR5"/>
      <sheetName val="소상_&quot;1&quot;5"/>
      <sheetName val="Break_up_Sheet5"/>
      <sheetName val="LIST_OF_MAKES5"/>
      <sheetName val="Site_Dev_BOQ5"/>
      <sheetName val="LEVEL_SHEET5"/>
      <sheetName val="Driveway_Beams5"/>
      <sheetName val="Boq_-_Flats5"/>
      <sheetName val="site_fab&amp;ernstr5"/>
      <sheetName val="Component_Pricing,_Costs5"/>
      <sheetName val="Cashflow_projection5"/>
      <sheetName val="TASKRSRC_(2)5"/>
      <sheetName val="SP_Break_Up5"/>
      <sheetName val="Column_L1_to_L24"/>
      <sheetName val="Column_L2_to_L34"/>
      <sheetName val="RAMP_34"/>
      <sheetName val="RAMP_14"/>
      <sheetName val="Column_B1_to_L14"/>
      <sheetName val="Slab_L14"/>
      <sheetName val="Slab_L24"/>
      <sheetName val="3__Elemental_Summary5"/>
      <sheetName val="Basic_Rates5"/>
      <sheetName val="ABP_inputs4"/>
      <sheetName val="Synergy_Sales_Budget4"/>
      <sheetName val="Perf_Distribution5"/>
      <sheetName val="Labour_&amp;_Plant5"/>
      <sheetName val="REVENUES_&amp;_BS5"/>
      <sheetName val="Area_Statement_1511115"/>
      <sheetName val="INDIGINEOUS_ITEMS_5"/>
      <sheetName val="Column_steel4"/>
      <sheetName val="key_dates4"/>
      <sheetName val="S_&amp;_A3"/>
      <sheetName val="Pay_Rec4"/>
      <sheetName val="Reference_Information3"/>
      <sheetName val="Employee_List3"/>
      <sheetName val="Sales_Office3"/>
      <sheetName val="CABLE_DATA3"/>
      <sheetName val="Agency_BS3"/>
      <sheetName val="Block_A_-_BOQ3"/>
      <sheetName val="NEW_Main3"/>
      <sheetName val="Plant_&amp;__Machinery3"/>
      <sheetName val="Cover_sheet3"/>
      <sheetName val="BANK_TRANSFER3"/>
      <sheetName val="water_prop_3"/>
      <sheetName val="Adimi_bldg3"/>
      <sheetName val="Pump_House3"/>
      <sheetName val="Fuel_Regu_Station3"/>
      <sheetName val="Data_sheet3"/>
      <sheetName val="BOQ_T4B3"/>
      <sheetName val="MAT_cost3"/>
      <sheetName val="Discount_&amp;_Margin3"/>
      <sheetName val="BOQ_Direct_selling_cost3"/>
      <sheetName val="MH(on_site)3"/>
      <sheetName val="WORK_TABLE3"/>
      <sheetName val="BS_SCH_5___93"/>
      <sheetName val="Ave_wtd_rates3"/>
      <sheetName val="Material_3"/>
      <sheetName val="Debits_as_on_12_04_083"/>
      <sheetName val="Meas_-Hotel_Part3"/>
      <sheetName val="Load_Details-220kV3"/>
      <sheetName val="Pile_cap3"/>
      <sheetName val="External_Development3"/>
      <sheetName val="BOQ_Abstract3"/>
      <sheetName val="Field_Values3"/>
      <sheetName val="d-safe_specs3"/>
      <sheetName val="Fin_Sum3"/>
      <sheetName val="Legal_Risk_Analysis3"/>
      <sheetName val="Break_Dw3"/>
      <sheetName val="Abt_Foundation_3"/>
      <sheetName val="pier_Foundation3"/>
      <sheetName val="Civil_Works3"/>
      <sheetName val="BOQ_(2)3"/>
      <sheetName val="Power req_High side"/>
      <sheetName val="keyword"/>
      <sheetName val="Set"/>
      <sheetName val="SF"/>
      <sheetName val="M.S."/>
      <sheetName val="Basic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bstation"/>
      <sheetName val="Buying Schedule"/>
      <sheetName val="CRF Register"/>
      <sheetName val="Angebot18.7."/>
      <sheetName val="India F&amp;S Template"/>
      <sheetName val="Variation Statement"/>
      <sheetName val="Cost_summary6"/>
      <sheetName val="Master_Data_Sheet6"/>
      <sheetName val="labour_coeff6"/>
      <sheetName val="Staff_Acco_6"/>
      <sheetName val="XChange_Rate6"/>
      <sheetName val="Civil_Boq6"/>
      <sheetName val="3cd_Annexure6"/>
      <sheetName val="Sheet3_(2)6"/>
      <sheetName val="BOQ_-Block_A6"/>
      <sheetName val="Cleaning_&amp;_Grubbing6"/>
      <sheetName val="Rate_Analysis6"/>
      <sheetName val="Msht_5F6"/>
      <sheetName val="Labor_abs-NMR6"/>
      <sheetName val="소상_&quot;1&quot;6"/>
      <sheetName val="Break_up_Sheet6"/>
      <sheetName val="LIST_OF_MAKES6"/>
      <sheetName val="Site_Dev_BOQ6"/>
      <sheetName val="LEVEL_SHEET6"/>
      <sheetName val="Driveway_Beams6"/>
      <sheetName val="Boq_-_Flats6"/>
      <sheetName val="site_fab&amp;ernstr6"/>
      <sheetName val="Component_Pricing,_Costs6"/>
      <sheetName val="Cashflow_projection6"/>
      <sheetName val="TASKRSRC_(2)6"/>
      <sheetName val="SP_Break_Up6"/>
      <sheetName val="Column_L1_to_L25"/>
      <sheetName val="Column_L2_to_L35"/>
      <sheetName val="RAMP_35"/>
      <sheetName val="RAMP_15"/>
      <sheetName val="Column_B1_to_L15"/>
      <sheetName val="Slab_L15"/>
      <sheetName val="Slab_L25"/>
      <sheetName val="3__Elemental_Summary6"/>
      <sheetName val="Basic_Rates6"/>
      <sheetName val="ABP_inputs5"/>
      <sheetName val="Synergy_Sales_Budget5"/>
      <sheetName val="Perf_Distribution6"/>
      <sheetName val="Labour_&amp;_Plant6"/>
      <sheetName val="REVENUES_&amp;_BS6"/>
      <sheetName val="Area_Statement_1511116"/>
      <sheetName val="INDIGINEOUS_ITEMS_6"/>
      <sheetName val="Column_steel5"/>
      <sheetName val="key_dates5"/>
      <sheetName val="S_&amp;_A4"/>
      <sheetName val="Pay_Rec5"/>
      <sheetName val="Reference_Information4"/>
      <sheetName val="Employee_List4"/>
      <sheetName val="Sales_Office4"/>
      <sheetName val="CABLE_DATA4"/>
      <sheetName val="Agency_BS4"/>
      <sheetName val="Block_A_-_BOQ4"/>
      <sheetName val="NEW_Main4"/>
      <sheetName val="Plant_&amp;__Machinery4"/>
      <sheetName val="Cover_sheet4"/>
      <sheetName val="BANK_TRANSFER4"/>
      <sheetName val="water_prop_4"/>
      <sheetName val="Adimi_bldg4"/>
      <sheetName val="Pump_House4"/>
      <sheetName val="Fuel_Regu_Station4"/>
      <sheetName val="Data_sheet4"/>
      <sheetName val="BOQ_T4B4"/>
      <sheetName val="MAT_cost4"/>
      <sheetName val="Discount_&amp;_Margin4"/>
      <sheetName val="BOQ_Direct_selling_cost4"/>
      <sheetName val="MH(on_site)4"/>
      <sheetName val="WORK_TABLE4"/>
      <sheetName val="BS_SCH_5___94"/>
      <sheetName val="Ave_wtd_rates4"/>
      <sheetName val="Material_4"/>
      <sheetName val="Debits_as_on_12_04_084"/>
      <sheetName val="Meas_-Hotel_Part4"/>
      <sheetName val="Load_Details-220kV4"/>
      <sheetName val="Pile_cap4"/>
      <sheetName val="External_Development4"/>
      <sheetName val="BOQ_Abstract4"/>
      <sheetName val="Field_Values4"/>
      <sheetName val="d-safe_specs4"/>
      <sheetName val="Fin_Sum4"/>
      <sheetName val="Legal_Risk_Analysis4"/>
      <sheetName val="Break_Dw4"/>
      <sheetName val="Abt_Foundation_4"/>
      <sheetName val="pier_Foundation4"/>
      <sheetName val="Civil_Works4"/>
      <sheetName val="BOQ_(2)4"/>
      <sheetName val="Cost_summary7"/>
      <sheetName val="Master_Data_Sheet7"/>
      <sheetName val="labour_coeff7"/>
      <sheetName val="Staff_Acco_7"/>
      <sheetName val="XChange_Rate7"/>
      <sheetName val="Civil_Boq7"/>
      <sheetName val="3cd_Annexure7"/>
      <sheetName val="Sheet3_(2)7"/>
      <sheetName val="BOQ_-Block_A7"/>
      <sheetName val="Cleaning_&amp;_Grubbing7"/>
      <sheetName val="Rate_Analysis7"/>
      <sheetName val="Msht_5F7"/>
      <sheetName val="Labor_abs-NMR7"/>
      <sheetName val="소상_&quot;1&quot;7"/>
      <sheetName val="Break_up_Sheet7"/>
      <sheetName val="LIST_OF_MAKES7"/>
      <sheetName val="Site_Dev_BOQ7"/>
      <sheetName val="LEVEL_SHEET7"/>
      <sheetName val="Driveway_Beams7"/>
      <sheetName val="Boq_-_Flats7"/>
      <sheetName val="site_fab&amp;ernstr7"/>
      <sheetName val="Component_Pricing,_Costs7"/>
      <sheetName val="Cashflow_projection7"/>
      <sheetName val="TASKRSRC_(2)7"/>
      <sheetName val="SP_Break_Up7"/>
      <sheetName val="Column_L1_to_L26"/>
      <sheetName val="Column_L2_to_L36"/>
      <sheetName val="RAMP_36"/>
      <sheetName val="RAMP_16"/>
      <sheetName val="Column_B1_to_L16"/>
      <sheetName val="Slab_L16"/>
      <sheetName val="Slab_L26"/>
      <sheetName val="3__Elemental_Summary7"/>
      <sheetName val="Basic_Rates7"/>
      <sheetName val="ABP_inputs6"/>
      <sheetName val="Synergy_Sales_Budget6"/>
      <sheetName val="Perf_Distribution7"/>
      <sheetName val="Labour_&amp;_Plant7"/>
      <sheetName val="REVENUES_&amp;_BS7"/>
      <sheetName val="Area_Statement_1511117"/>
      <sheetName val="INDIGINEOUS_ITEMS_7"/>
      <sheetName val="Column_steel6"/>
      <sheetName val="key_dates6"/>
      <sheetName val="S_&amp;_A5"/>
      <sheetName val="Pay_Rec6"/>
      <sheetName val="Reference_Information5"/>
      <sheetName val="Employee_List5"/>
      <sheetName val="Sales_Office5"/>
      <sheetName val="CABLE_DATA5"/>
      <sheetName val="Agency_BS5"/>
      <sheetName val="Block_A_-_BOQ5"/>
      <sheetName val="NEW_Main5"/>
      <sheetName val="Plant_&amp;__Machinery5"/>
      <sheetName val="Cover_sheet5"/>
      <sheetName val="BANK_TRANSFER5"/>
      <sheetName val="water_prop_5"/>
      <sheetName val="Adimi_bldg5"/>
      <sheetName val="Pump_House5"/>
      <sheetName val="Fuel_Regu_Station5"/>
      <sheetName val="Data_sheet5"/>
      <sheetName val="BOQ_T4B5"/>
      <sheetName val="MAT_cost5"/>
      <sheetName val="Discount_&amp;_Margin5"/>
      <sheetName val="BOQ_Direct_selling_cost5"/>
      <sheetName val="MH(on_site)5"/>
      <sheetName val="WORK_TABLE5"/>
      <sheetName val="BS_SCH_5___95"/>
      <sheetName val="Ave_wtd_rates5"/>
      <sheetName val="Material_5"/>
      <sheetName val="Debits_as_on_12_04_085"/>
      <sheetName val="Meas_-Hotel_Part5"/>
      <sheetName val="Load_Details-220kV5"/>
      <sheetName val="Pile_cap5"/>
      <sheetName val="External_Development5"/>
      <sheetName val="BOQ_Abstract5"/>
      <sheetName val="Field_Values5"/>
      <sheetName val="d-safe_specs5"/>
      <sheetName val="Fin_Sum5"/>
      <sheetName val="Legal_Risk_Analysis5"/>
      <sheetName val="Break_Dw5"/>
      <sheetName val="Abt_Foundation_5"/>
      <sheetName val="pier_Foundation5"/>
      <sheetName val="Civil_Works5"/>
      <sheetName val="BOQ_(2)5"/>
      <sheetName val="Back_filling"/>
      <sheetName val="NT_items_summary"/>
      <sheetName val="Settings"/>
      <sheetName val="SBI(Siliguri)"/>
      <sheetName val="LCS SCHEDULE "/>
      <sheetName val="OLD IC"/>
      <sheetName val="BALAN1"/>
      <sheetName val="PRECAST lightconc_II"/>
      <sheetName val="labour rates"/>
      <sheetName val=""/>
      <sheetName val="Summary "/>
      <sheetName val="Checks"/>
      <sheetName val="Validations"/>
      <sheetName val="REF"/>
      <sheetName val="M&amp;E plant costs"/>
      <sheetName val="Spend by Supplier"/>
      <sheetName val="MN T.B."/>
      <sheetName val="ICO_budzet_97"/>
      <sheetName val="SUPPLY -Sanitary Fixtures"/>
      <sheetName val="External"/>
      <sheetName val="ITEMS FOR CIVIL TENDER"/>
      <sheetName val="Loads"/>
      <sheetName val="PROFITABILITY ANALYSIS (MONTH)"/>
      <sheetName val="PROFITABILITY ANALYSIS (YTD)"/>
      <sheetName val="Bsmt. Costing"/>
      <sheetName val="Bill 4(I)"/>
      <sheetName val="Bill 9(I)"/>
      <sheetName val="Bill 2(I)"/>
      <sheetName val="Bill 3(I)"/>
      <sheetName val="Bill 5(I)"/>
      <sheetName val="Bill 7A(I)"/>
      <sheetName val="Bill 7B(I)"/>
      <sheetName val="APK NO.2(V1)"/>
      <sheetName val="girder"/>
      <sheetName val="Next Weeks Plan"/>
      <sheetName val="F1a-Pile"/>
      <sheetName val="Break_Up (bc)"/>
      <sheetName val="Break_Up (bc1)"/>
      <sheetName val="Break_Up (bc2)"/>
      <sheetName val="PO Summary"/>
      <sheetName val="BOQ Summary"/>
      <sheetName val="Sec 1 Loose Furniture 18% GST"/>
      <sheetName val="Sec 1 Loose Furniture 12% GST"/>
      <sheetName val="Sec 1 Loose Furniture 5% GST"/>
      <sheetName val="Sec 2 Cafeteria Tables"/>
      <sheetName val="Sec 3 Cafeteria Chairs"/>
      <sheetName val="Sec 4 Work Floors - NT "/>
      <sheetName val="Sec 5 LGF Chairs-NT"/>
      <sheetName val="Sec 6 Additional 18% GST "/>
      <sheetName val="Sec 6 Additional 12% GST "/>
      <sheetName val="Sec 11-NT set 3"/>
      <sheetName val="DC Summary"/>
      <sheetName val="M Sheet"/>
      <sheetName val="RA4 Checklist"/>
      <sheetName val="gen"/>
      <sheetName val="JMC summary"/>
      <sheetName val="extra work elec bill "/>
      <sheetName val="Balustrade"/>
      <sheetName val="S-MMS without TFA"/>
      <sheetName val="L&amp;D 2015-16"/>
      <sheetName val="Annexure"/>
      <sheetName val="d-safe_DELUXE"/>
      <sheetName val="1__Merchandising_Plan"/>
      <sheetName val="Gym_AV"/>
      <sheetName val="d-safe_DELUXE1"/>
      <sheetName val="Back_filling1"/>
      <sheetName val="NT_items_summary1"/>
      <sheetName val="1__Merchandising_Plan1"/>
      <sheetName val="Gym_AV1"/>
      <sheetName val="d-safe_DELUXE2"/>
      <sheetName val="Back_filling2"/>
      <sheetName val="NT_items_summary2"/>
      <sheetName val="1__Merchandising_Plan2"/>
      <sheetName val="Gym_AV2"/>
      <sheetName val="P &amp; L"/>
      <sheetName val="Library Procedures"/>
      <sheetName val="SUMMARY-client"/>
      <sheetName val="VAL"/>
      <sheetName val="NT LBH"/>
      <sheetName val="index sheet"/>
      <sheetName val="ABS-1"/>
      <sheetName val="SUMMARY-1"/>
      <sheetName val="ABS-Civil Works-1"/>
      <sheetName val="SHOP FLOOR - B2  2"/>
      <sheetName val="UTLITY EARTH WORK "/>
      <sheetName val="UTLITY RL"/>
      <sheetName val="R.STEEL ABSTRACT-01"/>
      <sheetName val="1st RA STEEL"/>
      <sheetName val="B2-Actul cut &amp; fill "/>
      <sheetName val="SHOP FLOOR-EARTH WORK  "/>
      <sheetName val="HVAC"/>
      <sheetName val="HVAC Approved Makes"/>
      <sheetName val="VRF ODU DE-RATION"/>
      <sheetName val="ELECTRICAL"/>
      <sheetName val="ELE Approved Makes"/>
      <sheetName val="BMS BOQ"/>
      <sheetName val="FPS"/>
      <sheetName val="FPS Approved Makes"/>
      <sheetName val="PHE"/>
      <sheetName val="PHE Approved Makes"/>
      <sheetName val="FAS"/>
      <sheetName val="PAS"/>
      <sheetName val="CCTV"/>
      <sheetName val="ACS"/>
      <sheetName val="ES"/>
      <sheetName val="ELV Approved Makes"/>
      <sheetName val="FE"/>
      <sheetName val="LIGHTING"/>
      <sheetName val="Portfolio Summary"/>
      <sheetName val="SALES"/>
      <sheetName val="Drivers"/>
      <sheetName val="REVISED"/>
      <sheetName val="UR2-Calculation"/>
      <sheetName val="Totals"/>
      <sheetName val="RPP"/>
      <sheetName val="RPP_Opt"/>
      <sheetName val="Project"/>
      <sheetName val="Project_Options"/>
      <sheetName val="Project_add_struct"/>
      <sheetName val="alternat_structures"/>
      <sheetName val="BOQ_Outlying_Facilities"/>
      <sheetName val="calculation"/>
      <sheetName val="W723 FA-h"/>
      <sheetName val="Kostenverfolgung"/>
      <sheetName val="Deltabegründung"/>
      <sheetName val="Einzelblatt_1"/>
      <sheetName val="SPEL_6032"/>
      <sheetName val="07"/>
      <sheetName val="BHANDUP"/>
      <sheetName val="KLHT"/>
      <sheetName val="SPT vs PHI"/>
      <sheetName val="lookup"/>
      <sheetName val="allocation"/>
      <sheetName val="ALL"/>
      <sheetName val="Base data Security Procedures"/>
      <sheetName val="확정실적"/>
      <sheetName val="BASIC PRICE"/>
      <sheetName val="BOQ - Civil"/>
      <sheetName val="Sheet4"/>
      <sheetName val="Sheet6"/>
      <sheetName val="Sheet7"/>
      <sheetName val="Sheet8"/>
      <sheetName val="Sheet9"/>
      <sheetName val="Sheet10"/>
      <sheetName val="LBD"/>
      <sheetName val="Catalyst Storage Extension"/>
      <sheetName val="ISO Cynate Storage"/>
      <sheetName val="NC Storage"/>
      <sheetName val="Fire water pump house"/>
      <sheetName val="Solvant Storage"/>
      <sheetName val="Charging Room"/>
      <sheetName val="Dyes metal &amp; Shoes finish"/>
      <sheetName val="UG TANKS"/>
      <sheetName val="Road"/>
      <sheetName val="Acrylic PU"/>
      <sheetName val="MCC"/>
      <sheetName val="Cooling tower basin"/>
      <sheetName val="Wash area collection pit"/>
      <sheetName val="Syntan Scrubber foundation"/>
      <sheetName val="Melt room"/>
      <sheetName val="Nitrogen Shed"/>
      <sheetName val="Lacquer"/>
      <sheetName val="Pigment Building"/>
      <sheetName val="Water plant"/>
      <sheetName val="NPV"/>
      <sheetName val="A.O.R (2)"/>
      <sheetName val="TimeSheet"/>
      <sheetName val="KSt - Analysis "/>
      <sheetName val="LT internal works"/>
      <sheetName val="OpTrack"/>
      <sheetName val="BS-203"/>
      <sheetName val="Masters"/>
      <sheetName val="DM plant feed pumps"/>
      <sheetName val="Kristal Court"/>
      <sheetName val="SILICATE"/>
      <sheetName val="SEX"/>
      <sheetName val="No-5"/>
      <sheetName val="Depreciation"/>
      <sheetName val="(M+L)"/>
      <sheetName val="DETAILED  BOQ"/>
      <sheetName val="Ass"/>
      <sheetName val="Hot"/>
      <sheetName val="ANNUALAC"/>
      <sheetName val="pol-60"/>
      <sheetName val="Rec-c"/>
      <sheetName val="_top_2B_cer_24"/>
      <sheetName val="CIVIL_abs_II_B_CER__24"/>
      <sheetName val="CUSTOMER_WORKS_24"/>
      <sheetName val="Sales_rate_sheet24"/>
      <sheetName val="2B_specialised__24"/>
      <sheetName val="2b_BACKFILLING24"/>
      <sheetName val="ANTI_TERMITE_sol24"/>
      <sheetName val="RCC_SEPTIC_TANK24"/>
      <sheetName val="RCC_SLAB24"/>
      <sheetName val="F_ESCAPE_ST_RCC24"/>
      <sheetName val="RCC,Ret__Wall24"/>
      <sheetName val="CABL_TRE,RCC24"/>
      <sheetName val="rcc_lintels24"/>
      <sheetName val="SWD__RCC24"/>
      <sheetName val="RCC_PLINTH_BEAM_24"/>
      <sheetName val="SWD_shu24"/>
      <sheetName val="SHU_PLINTH_BEAMS_24"/>
      <sheetName val="ShUTTER_LINTEL24"/>
      <sheetName val="SHU,SLAB__24"/>
      <sheetName val="shu_re_wall24"/>
      <sheetName val="s_tank_sh24"/>
      <sheetName val="cabl_tren,shu24"/>
      <sheetName val="Brickbat_jelly24"/>
      <sheetName val="WATERP_24"/>
      <sheetName val="MIsc_POLYETH__SHEET24"/>
      <sheetName val="TEMP_24"/>
      <sheetName val="Drawings_24"/>
      <sheetName val="rework_claim_status_24"/>
      <sheetName val="project_data_sheet24"/>
      <sheetName val="2B_landscaping_meas_sheet24"/>
      <sheetName val="hanging_restaurant_area_modi24"/>
      <sheetName val="_ROAD_&amp;_WALL__2B24"/>
      <sheetName val="RCC_Ret__Wall24"/>
      <sheetName val="Labour_productivity24"/>
      <sheetName val="Stress_Calculation24"/>
      <sheetName val="Formwork_-_Planned24"/>
      <sheetName val="Concrete_-_planned24"/>
      <sheetName val="2B_August_2K223"/>
      <sheetName val="Fill_this_out_first___24"/>
      <sheetName val="Project_Budget_Worksheet23"/>
      <sheetName val="13__Steel_-_Ratio23"/>
      <sheetName val="Basement_Budget23"/>
      <sheetName val="TBAL9697_-group_wise__sdpl23"/>
      <sheetName val="PRECAST_lightconc-II23"/>
      <sheetName val="INPUT_SHEET23"/>
      <sheetName val="IO_LIST23"/>
      <sheetName val="9__Package_split_-_Cost_23"/>
      <sheetName val="Extra_Item23"/>
      <sheetName val="schedule_nos23"/>
      <sheetName val="Package_split_-_Cost23"/>
      <sheetName val="10__&amp;_11__Rate_Code_&amp;_BQ23"/>
      <sheetName val="Inc_St_-Link23"/>
      <sheetName val="Bill_3_-_Site_Works23"/>
      <sheetName val="Linked_Lead23"/>
      <sheetName val="Currency_Sheet23"/>
      <sheetName val="BASIS_-DEC_0823"/>
      <sheetName val="Builtup_Area23"/>
      <sheetName val="Current_Bill_MB_ref23"/>
      <sheetName val="Approved_MTD_Proj_#'s23"/>
      <sheetName val="SITE_OVERHEADS"/>
      <sheetName val="Fill_this_out_first___25"/>
      <sheetName val="Input_Rates"/>
      <sheetName val="bs_BP_04_SA"/>
      <sheetName val="Risk_&amp;_Opportunities"/>
      <sheetName val="Non_Frame_Work"/>
      <sheetName val="Customize_Your_Invoice"/>
      <sheetName val="Power_req_High_side"/>
      <sheetName val="lmp &amp; salse"/>
      <sheetName val="procurement"/>
      <sheetName val="dBase"/>
      <sheetName val="目录"/>
      <sheetName val="Rollup"/>
      <sheetName val="Cost Index"/>
      <sheetName val="Pacakges split"/>
      <sheetName val="BOQ LT"/>
      <sheetName val="M"/>
      <sheetName val="N"/>
      <sheetName val="T&amp;M"/>
      <sheetName val="1st flr"/>
      <sheetName val="10"/>
      <sheetName val="11B "/>
      <sheetName val="4"/>
      <sheetName val="5"/>
      <sheetName val="13"/>
      <sheetName val="14"/>
      <sheetName val="Door &amp; Window"/>
      <sheetName val="ancillary"/>
      <sheetName val="Pref-Fund IV"/>
      <sheetName val="Lookups"/>
      <sheetName val="CANDY BOQ"/>
      <sheetName val="final abstract"/>
      <sheetName val="Controls"/>
      <sheetName val="Corrupt SSCI"/>
      <sheetName val="Monthly Ship+Prod"/>
      <sheetName val="Perform"/>
      <sheetName val="2.1 受電設備棟"/>
      <sheetName val="2.2 受・防火水槽"/>
      <sheetName val="2.3 排水処理設備棟"/>
      <sheetName val="2.4 倉庫棟"/>
      <sheetName val="2.5 守衛棟"/>
      <sheetName val="REL"/>
      <sheetName val="M.R.1"/>
      <sheetName val="le_data"/>
      <sheetName val="Bal Sheet"/>
      <sheetName val="defaults"/>
      <sheetName val="header"/>
      <sheetName val="TOS_N5"/>
      <sheetName val="Other_assumptions"/>
      <sheetName val="Performance_Report"/>
      <sheetName val="Other_assumptions1"/>
      <sheetName val="Performance_Report1"/>
      <sheetName val="LAB"/>
      <sheetName val="CONC"/>
      <sheetName val="CONC (Option-2)"/>
      <sheetName val="filling 75 mm"/>
      <sheetName val="Road - Kerb stone"/>
      <sheetName val="Codes"/>
      <sheetName val="RCC work"/>
      <sheetName val="Detail"/>
      <sheetName val="Detail P&amp;L"/>
      <sheetName val="Assumption Sheet"/>
      <sheetName val="4K - (6a) Non Manual Breakdown"/>
      <sheetName val="Name List"/>
      <sheetName val="CTbe tong"/>
      <sheetName val="CTDZ 0.4+cto"/>
      <sheetName val="St.co.91.5lvl"/>
      <sheetName val="SHORT LIST"/>
      <sheetName val="BOM"/>
      <sheetName val="CIP Summary 0012"/>
      <sheetName val="CIP Detail 0011"/>
      <sheetName val="VLOOK"/>
      <sheetName val="99 to 00 blns"/>
      <sheetName val="MSM Vol"/>
      <sheetName val="Trial Bal"/>
      <sheetName val="look-dept"/>
      <sheetName val="Cash Flow Working"/>
      <sheetName val="INPUT-DATA"/>
      <sheetName val="foundation(V)"/>
      <sheetName val="Cost Basis"/>
      <sheetName val="Attributes"/>
      <sheetName val="Measurment"/>
      <sheetName val="labour_rates"/>
      <sheetName val="Spend_by_Supplier"/>
      <sheetName val="Summary_"/>
      <sheetName val="KQ_Cost_Controlling"/>
      <sheetName val="KQ_Appropriation"/>
      <sheetName val="Chiet_tinh"/>
      <sheetName val="Kristal_Court"/>
      <sheetName val="SOR"/>
      <sheetName val="Annexue B"/>
      <sheetName val="OPENING"/>
      <sheetName val="Sheet 1"/>
      <sheetName val="Summary_Bank"/>
      <sheetName val="Calculations"/>
      <sheetName val="Lead (Final)"/>
      <sheetName val="labour_coeff8"/>
      <sheetName val="Staff_Acco_8"/>
      <sheetName val="Cost_summary8"/>
      <sheetName val="Civil_Boq8"/>
      <sheetName val="Master_Data_Sheet8"/>
      <sheetName val="XChange_Rate8"/>
      <sheetName val="BOQ_-Block_A8"/>
      <sheetName val="Cleaning_&amp;_Grubbing8"/>
      <sheetName val="Rate_Analysis8"/>
      <sheetName val="3cd_Annexure8"/>
      <sheetName val="Msht_5F8"/>
      <sheetName val="Break_up_Sheet8"/>
      <sheetName val="Sheet3_(2)8"/>
      <sheetName val="Site_Dev_BOQ8"/>
      <sheetName val="LEVEL_SHEET8"/>
      <sheetName val="site_fab&amp;ernstr8"/>
      <sheetName val="Driveway_Beams8"/>
      <sheetName val="Labor_abs-NMR8"/>
      <sheetName val="소상_&quot;1&quot;8"/>
      <sheetName val="LIST_OF_MAKES8"/>
      <sheetName val="TASKRSRC_(2)8"/>
      <sheetName val="Boq_-_Flats8"/>
      <sheetName val="Cashflow_projection8"/>
      <sheetName val="Component_Pricing,_Costs8"/>
      <sheetName val="3__Elemental_Summary8"/>
      <sheetName val="SP_Break_Up8"/>
      <sheetName val="Basic_Rates8"/>
      <sheetName val="ABP_inputs7"/>
      <sheetName val="Synergy_Sales_Budget7"/>
      <sheetName val="Column_L1_to_L27"/>
      <sheetName val="Column_L2_to_L37"/>
      <sheetName val="RAMP_37"/>
      <sheetName val="RAMP_17"/>
      <sheetName val="Column_B1_to_L17"/>
      <sheetName val="Slab_L17"/>
      <sheetName val="Slab_L27"/>
      <sheetName val="Perf_Distribution8"/>
      <sheetName val="Labour_&amp;_Plant8"/>
      <sheetName val="REVENUES_&amp;_BS8"/>
      <sheetName val="Area_Statement_1511118"/>
      <sheetName val="INDIGINEOUS_ITEMS_8"/>
      <sheetName val="Column_steel7"/>
      <sheetName val="key_dates7"/>
      <sheetName val="S_&amp;_A6"/>
      <sheetName val="Reference_Information6"/>
      <sheetName val="Employee_List6"/>
      <sheetName val="Sales_Office6"/>
      <sheetName val="Pay_Rec7"/>
      <sheetName val="Plant_&amp;__Machinery6"/>
      <sheetName val="CABLE_DATA6"/>
      <sheetName val="MH(on_site)6"/>
      <sheetName val="NEW_Main6"/>
      <sheetName val="Block_A_-_BOQ6"/>
      <sheetName val="Agency_BS6"/>
      <sheetName val="BOQ_Direct_selling_cost6"/>
      <sheetName val="BANK_TRANSFER6"/>
      <sheetName val="water_prop_6"/>
      <sheetName val="Adimi_bldg6"/>
      <sheetName val="Pump_House6"/>
      <sheetName val="Fuel_Regu_Station6"/>
      <sheetName val="Cover_sheet6"/>
      <sheetName val="Data_sheet6"/>
      <sheetName val="MAT_cost6"/>
      <sheetName val="Debits_as_on_12_04_086"/>
      <sheetName val="Ave_wtd_rates6"/>
      <sheetName val="Material_6"/>
      <sheetName val="WORK_TABLE6"/>
      <sheetName val="Meas_-Hotel_Part6"/>
      <sheetName val="Load_Details-220kV6"/>
      <sheetName val="Pile_cap6"/>
      <sheetName val="BOQ_T4B6"/>
      <sheetName val="Discount_&amp;_Margin6"/>
      <sheetName val="BS_SCH_5___96"/>
      <sheetName val="BOQ_Abstract6"/>
      <sheetName val="Field_Values6"/>
      <sheetName val="d-safe_specs6"/>
      <sheetName val="External_Development6"/>
      <sheetName val="Legal_Risk_Analysis6"/>
      <sheetName val="Fin_Sum6"/>
      <sheetName val="Break_Dw6"/>
      <sheetName val="Abt_Foundation_6"/>
      <sheetName val="pier_Foundation6"/>
      <sheetName val="Civil_Works6"/>
      <sheetName val="BOQ_(2)6"/>
      <sheetName val="Back_filling3"/>
      <sheetName val="NT_items_summary3"/>
      <sheetName val="d-safe_DELUXE3"/>
      <sheetName val="1__Merchandising_Plan3"/>
      <sheetName val="Gym_AV3"/>
      <sheetName val="Summary_year_Plan"/>
      <sheetName val="PART_B_INTERIOR_GF_"/>
      <sheetName val="GM_&amp;_TA"/>
      <sheetName val="SUPPLY_-Sanitary_Fixtures"/>
      <sheetName val="ITEMS_FOR_CIVIL_TENDER"/>
      <sheetName val="M_S_"/>
      <sheetName val="PROFITABILITY_ANALYSIS_(MONTH)"/>
      <sheetName val="PROFITABILITY_ANALYSIS_(YTD)"/>
      <sheetName val="Bill_4(I)"/>
      <sheetName val="Bill_9(I)"/>
      <sheetName val="Bill_2(I)"/>
      <sheetName val="Bill_3(I)"/>
      <sheetName val="Bill_5(I)"/>
      <sheetName val="Bill_7A(I)"/>
      <sheetName val="Bill_7B(I)"/>
      <sheetName val="APK_NO_2(V1)"/>
      <sheetName val="Bsmt__Costing"/>
      <sheetName val="Angebot18_7_"/>
      <sheetName val="PO_Summary"/>
      <sheetName val="BOQ_Summary"/>
      <sheetName val="Sec_1_Loose_Furniture_18%_GST"/>
      <sheetName val="Sec_1_Loose_Furniture_12%_GST"/>
      <sheetName val="Sec_1_Loose_Furniture_5%_GST"/>
      <sheetName val="Sec_2_Cafeteria_Tables"/>
      <sheetName val="Sec_3_Cafeteria_Chairs"/>
      <sheetName val="Sec_4_Work_Floors_-_NT_"/>
      <sheetName val="Sec_5_LGF_Chairs-NT"/>
      <sheetName val="Sec_6_Additional_18%_GST_"/>
      <sheetName val="Sec_6_Additional_12%_GST_"/>
      <sheetName val="Sec_11-NT_set_3"/>
      <sheetName val="DC_Summary"/>
      <sheetName val="M_Sheet"/>
      <sheetName val="RA4_Checklist"/>
      <sheetName val="Variation_Statement"/>
      <sheetName val="LCS_SCHEDULE_"/>
      <sheetName val="OLD_IC"/>
      <sheetName val="PRECAST_lightconc_II"/>
      <sheetName val="14__MLD_modi"/>
      <sheetName val="extra_work_elec_bill_"/>
      <sheetName val="Buying_Schedule"/>
      <sheetName val="CRF_Register"/>
      <sheetName val="M&amp;E_plant_costs"/>
      <sheetName val="MN_T_B_"/>
      <sheetName val="B1_Construction_Details"/>
      <sheetName val="S-MMS_without_TFA"/>
      <sheetName val="Next_Weeks_Plan"/>
      <sheetName val="Portfolio_Summary"/>
      <sheetName val="AutoOpen Stub Data"/>
      <sheetName val="RR"/>
      <sheetName val="Budget tracker &amp; LOA entry "/>
      <sheetName val="Staff Acco_"/>
      <sheetName val="panel board installation"/>
      <sheetName val="Compu"/>
      <sheetName val="Ops"/>
      <sheetName val="Total All By Trades highest 1st"/>
      <sheetName val="Packages"/>
      <sheetName val="Control"/>
      <sheetName val="GUT"/>
      <sheetName val="Measurement(SS)"/>
      <sheetName val="A-General"/>
      <sheetName val="FITZ MORT 94"/>
      <sheetName val="opd"/>
      <sheetName val="Basis"/>
      <sheetName val="prsch"/>
      <sheetName val="Gr. H"/>
      <sheetName val="Faktor"/>
      <sheetName val="Bill No. 3 POT MAINT(Deliv)"/>
      <sheetName val="Led"/>
      <sheetName val="main"/>
      <sheetName val="pa-mtly"/>
      <sheetName val="Summary_CFA"/>
      <sheetName val="Summary_CFA Overall"/>
      <sheetName val="Cash Flow"/>
      <sheetName val="Formula"/>
      <sheetName val="Summ"/>
      <sheetName val="Fossil_DCF"/>
      <sheetName val="SCAR"/>
      <sheetName val="Operating Statistics"/>
      <sheetName val="Balance Sheet "/>
      <sheetName val="BS-Cem"/>
      <sheetName val="August TB"/>
      <sheetName val="galfareqp"/>
      <sheetName val="공장별판관비배부"/>
      <sheetName val="Exc"/>
      <sheetName val="RCC"/>
      <sheetName val="pri-com"/>
      <sheetName val="Price Comparison"/>
      <sheetName val="Indices"/>
      <sheetName val="Groupings-final"/>
      <sheetName val="Sched"/>
      <sheetName val="Trial"/>
      <sheetName val="FA_Final"/>
      <sheetName val="Internal"/>
      <sheetName val="3"/>
      <sheetName val="Office"/>
      <sheetName val="Addiiton &amp; deletion"/>
      <sheetName val="AK-Offertstammblatt"/>
      <sheetName val="Cal"/>
      <sheetName val="Query_Response"/>
      <sheetName val="@Risk Inputs"/>
      <sheetName val="Background"/>
      <sheetName val="POI_MASTER_1"/>
      <sheetName val="MLAP"/>
      <sheetName val="DIV 2"/>
      <sheetName val="Drop Down List"/>
      <sheetName val="AD ST"/>
      <sheetName val="KP1590_E"/>
      <sheetName val="DLC lookups"/>
      <sheetName val="_top_2B_cer_25"/>
      <sheetName val="CIVIL_abs_II_B_CER__25"/>
      <sheetName val="CUSTOMER_WORKS_25"/>
      <sheetName val="Sales_rate_sheet25"/>
      <sheetName val="2B_specialised__25"/>
      <sheetName val="2b_BACKFILLING25"/>
      <sheetName val="ANTI_TERMITE_sol25"/>
      <sheetName val="RCC_SEPTIC_TANK25"/>
      <sheetName val="RCC_SLAB25"/>
      <sheetName val="F_ESCAPE_ST_RCC25"/>
      <sheetName val="RCC,Ret__Wall25"/>
      <sheetName val="CABL_TRE,RCC25"/>
      <sheetName val="rcc_lintels25"/>
      <sheetName val="SWD__RCC25"/>
      <sheetName val="RCC_PLINTH_BEAM_25"/>
      <sheetName val="SWD_shu25"/>
      <sheetName val="SHU_PLINTH_BEAMS_25"/>
      <sheetName val="ShUTTER_LINTEL25"/>
      <sheetName val="SHU,SLAB__25"/>
      <sheetName val="shu_re_wall25"/>
      <sheetName val="s_tank_sh25"/>
      <sheetName val="cabl_tren,shu25"/>
      <sheetName val="Brickbat_jelly25"/>
      <sheetName val="WATERP_25"/>
      <sheetName val="MIsc_POLYETH__SHEET25"/>
      <sheetName val="TEMP_25"/>
      <sheetName val="Drawings_25"/>
      <sheetName val="rework_claim_status_25"/>
      <sheetName val="project_data_sheet25"/>
      <sheetName val="2B_landscaping_meas_sheet25"/>
      <sheetName val="hanging_restaurant_area_modi25"/>
      <sheetName val="_ROAD_&amp;_WALL__2B25"/>
      <sheetName val="RCC_Ret__Wall25"/>
      <sheetName val="Formwork_-_Planned25"/>
      <sheetName val="Concrete_-_planned25"/>
      <sheetName val="Labour_productivity25"/>
      <sheetName val="Stress_Calculation25"/>
      <sheetName val="2B_August_2K224"/>
      <sheetName val="Fill_this_out_first___26"/>
      <sheetName val="Project_Budget_Worksheet24"/>
      <sheetName val="Basement_Budget24"/>
      <sheetName val="TBAL9697_-group_wise__sdpl24"/>
      <sheetName val="PRECAST_lightconc-II24"/>
      <sheetName val="13__Steel_-_Ratio24"/>
      <sheetName val="Extra_Item24"/>
      <sheetName val="schedule_nos24"/>
      <sheetName val="IO_LIST24"/>
      <sheetName val="9__Package_split_-_Cost_24"/>
      <sheetName val="Bill_3_-_Site_Works24"/>
      <sheetName val="BASIS_-DEC_0824"/>
      <sheetName val="Builtup_Area24"/>
      <sheetName val="INPUT_SHEET24"/>
      <sheetName val="Current_Bill_MB_ref24"/>
      <sheetName val="Linked_Lead24"/>
      <sheetName val="Currency_Sheet24"/>
      <sheetName val="10__&amp;_11__Rate_Code_&amp;_BQ24"/>
      <sheetName val="Package_split_-_Cost24"/>
      <sheetName val="Approved_MTD_Proj_#'s24"/>
      <sheetName val="Inc_St_-Link24"/>
      <sheetName val="Fill_this_out_first___27"/>
      <sheetName val="SITE_OVERHEADS1"/>
      <sheetName val="bs_BP_04_SA1"/>
      <sheetName val="Customize_Your_Invoice1"/>
      <sheetName val="Power_req_High_side1"/>
      <sheetName val="Chiet_tinh1"/>
      <sheetName val="PART_B_INTERIOR_GF_1"/>
      <sheetName val="KQ_Cost_Controlling1"/>
      <sheetName val="KQ_Appropriation1"/>
      <sheetName val="Non_Frame_Work1"/>
      <sheetName val="GM_&amp;_TA1"/>
      <sheetName val="Summary_year_Plan1"/>
      <sheetName val="Input_Rates1"/>
      <sheetName val="Risk_&amp;_Opportunities1"/>
      <sheetName val="Angebot18_7_1"/>
      <sheetName val="BOQ HT"/>
      <sheetName val="Finishes"/>
      <sheetName val="Top Line - WWW"/>
      <sheetName val="ENCL10-C"/>
      <sheetName val="Orders &amp; Annexures"/>
      <sheetName val="New May"/>
      <sheetName val="Assum"/>
      <sheetName val="Sen"/>
      <sheetName val="Lagerhalle"/>
      <sheetName val="Abstract"/>
      <sheetName val="PAINT"/>
      <sheetName val="OH"/>
      <sheetName val="Own Sumamry"/>
      <sheetName val="Anlysis"/>
      <sheetName val="No_ Of flats"/>
      <sheetName val="schedules"/>
      <sheetName val="Ganesh assumptions"/>
      <sheetName val="6.4 Reinforcement"/>
      <sheetName val="5F"/>
      <sheetName val="SPT vs PH_x0006_"/>
      <sheetName val="SPT vs PH"/>
      <sheetName val="EAW Final Accounts - 99"/>
      <sheetName val="Direct cost shed A-2 "/>
      <sheetName val="sheeet7"/>
      <sheetName val="Lookup data"/>
      <sheetName val="BOQ Distribution"/>
      <sheetName val="DIV_2"/>
      <sheetName val="DIV_21"/>
      <sheetName val="Non_Frame_Work3"/>
      <sheetName val="DIV_23"/>
      <sheetName val="Non_Frame_Work2"/>
      <sheetName val="DIV_22"/>
      <sheetName val="1__Merchandising_Plan4"/>
      <sheetName val="Gym_AV4"/>
      <sheetName val="Non_Frame_Work4"/>
      <sheetName val="DIV_24"/>
      <sheetName val="cover page"/>
      <sheetName val="_top_2B_cer_26"/>
      <sheetName val="CIVIL_abs_II_B_CER__26"/>
      <sheetName val="CUSTOMER_WORKS_26"/>
      <sheetName val="Sales_rate_sheet26"/>
      <sheetName val="2B_specialised__26"/>
      <sheetName val="2b_BACKFILLING26"/>
      <sheetName val="ANTI_TERMITE_sol26"/>
      <sheetName val="RCC_SEPTIC_TANK26"/>
      <sheetName val="RCC_SLAB26"/>
      <sheetName val="F_ESCAPE_ST_RCC26"/>
      <sheetName val="RCC,Ret__Wall26"/>
      <sheetName val="CABL_TRE,RCC26"/>
      <sheetName val="rcc_lintels26"/>
      <sheetName val="SWD__RCC26"/>
      <sheetName val="RCC_PLINTH_BEAM_26"/>
      <sheetName val="SWD_shu26"/>
      <sheetName val="SHU_PLINTH_BEAMS_26"/>
      <sheetName val="ShUTTER_LINTEL26"/>
      <sheetName val="SHU,SLAB__26"/>
      <sheetName val="shu_re_wall26"/>
      <sheetName val="s_tank_sh26"/>
      <sheetName val="cabl_tren,shu26"/>
      <sheetName val="Brickbat_jelly26"/>
      <sheetName val="WATERP_26"/>
      <sheetName val="MIsc_POLYETH__SHEET26"/>
      <sheetName val="TEMP_26"/>
      <sheetName val="Drawings_26"/>
      <sheetName val="rework_claim_status_26"/>
      <sheetName val="project_data_sheet26"/>
      <sheetName val="2B_landscaping_meas_sheet26"/>
      <sheetName val="hanging_restaurant_area_modi26"/>
      <sheetName val="_ROAD_&amp;_WALL__2B26"/>
      <sheetName val="RCC_Ret__Wall26"/>
      <sheetName val="13__Steel_-_Ratio25"/>
      <sheetName val="Labour_productivity26"/>
      <sheetName val="Project_Budget_Worksheet25"/>
      <sheetName val="Stress_Calculation26"/>
      <sheetName val="9__Package_split_-_Cost_25"/>
      <sheetName val="2B_August_2K225"/>
      <sheetName val="Extra_Item25"/>
      <sheetName val="Fill_this_out_first___28"/>
      <sheetName val="schedule_nos25"/>
      <sheetName val="IO_LIST25"/>
      <sheetName val="Linked_Lead25"/>
      <sheetName val="Currency_Sheet25"/>
      <sheetName val="Bill_3_-_Site_Works25"/>
      <sheetName val="Current_Bill_MB_ref25"/>
      <sheetName val="10__&amp;_11__Rate_Code_&amp;_BQ25"/>
      <sheetName val="BASIS_-DEC_0825"/>
      <sheetName val="Builtup_Area25"/>
      <sheetName val="Formwork_-_Planned26"/>
      <sheetName val="Concrete_-_planned26"/>
      <sheetName val="TBAL9697_-group_wise__sdpl25"/>
      <sheetName val="Package_split_-_Cost25"/>
      <sheetName val="Basement_Budget25"/>
      <sheetName val="PRECAST_lightconc-II25"/>
      <sheetName val="Cost_summary10"/>
      <sheetName val="Master_Data_Sheet10"/>
      <sheetName val="INPUT_SHEET25"/>
      <sheetName val="labour_coeff10"/>
      <sheetName val="Staff_Acco_10"/>
      <sheetName val="Approved_MTD_Proj_#'s25"/>
      <sheetName val="Civil_Boq10"/>
      <sheetName val="Inc_St_-Link25"/>
      <sheetName val="Break_up_Sheet10"/>
      <sheetName val="XChange_Rate10"/>
      <sheetName val="BOQ_-Block_A10"/>
      <sheetName val="Cleaning_&amp;_Grubbing10"/>
      <sheetName val="Rate_Analysis10"/>
      <sheetName val="3cd_Annexure10"/>
      <sheetName val="Sheet3_(2)10"/>
      <sheetName val="LIST_OF_MAKES10"/>
      <sheetName val="Msht_5F10"/>
      <sheetName val="소상_&quot;1&quot;10"/>
      <sheetName val="Driveway_Beams10"/>
      <sheetName val="Component_Pricing,_Costs10"/>
      <sheetName val="Labor_abs-NMR10"/>
      <sheetName val="TASKRSRC_(2)10"/>
      <sheetName val="Site_Dev_BOQ10"/>
      <sheetName val="LEVEL_SHEET10"/>
      <sheetName val="site_fab&amp;ernstr10"/>
      <sheetName val="Cashflow_projection10"/>
      <sheetName val="Boq_-_Flats10"/>
      <sheetName val="Column_L1_to_L29"/>
      <sheetName val="Column_L2_to_L39"/>
      <sheetName val="RAMP_39"/>
      <sheetName val="RAMP_19"/>
      <sheetName val="Column_B1_to_L19"/>
      <sheetName val="Slab_L19"/>
      <sheetName val="Slab_L29"/>
      <sheetName val="Basic_Rates10"/>
      <sheetName val="ABP_inputs9"/>
      <sheetName val="Synergy_Sales_Budget9"/>
      <sheetName val="3__Elemental_Summary10"/>
      <sheetName val="SP_Break_Up10"/>
      <sheetName val="Column_steel9"/>
      <sheetName val="Perf_Distribution10"/>
      <sheetName val="Labour_&amp;_Plant10"/>
      <sheetName val="REVENUES_&amp;_BS10"/>
      <sheetName val="Area_Statement_15111110"/>
      <sheetName val="INDIGINEOUS_ITEMS_10"/>
      <sheetName val="key_dates9"/>
      <sheetName val="Pay_Rec9"/>
      <sheetName val="S_&amp;_A8"/>
      <sheetName val="Block_A_-_BOQ8"/>
      <sheetName val="Reference_Information8"/>
      <sheetName val="Employee_List8"/>
      <sheetName val="Sales_Office8"/>
      <sheetName val="CABLE_DATA8"/>
      <sheetName val="Agency_BS8"/>
      <sheetName val="NEW_Main8"/>
      <sheetName val="Plant_&amp;__Machinery8"/>
      <sheetName val="BOQ_Direct_selling_cost8"/>
      <sheetName val="MAT_cost8"/>
      <sheetName val="Adimi_bldg8"/>
      <sheetName val="Pump_House8"/>
      <sheetName val="Fuel_Regu_Station8"/>
      <sheetName val="Cover_sheet8"/>
      <sheetName val="BANK_TRANSFER8"/>
      <sheetName val="water_prop_8"/>
      <sheetName val="MH(on_site)8"/>
      <sheetName val="Data_sheet8"/>
      <sheetName val="WORK_TABLE8"/>
      <sheetName val="BOQ_(2)8"/>
      <sheetName val="Load_Details-220kV8"/>
      <sheetName val="Pile_cap8"/>
      <sheetName val="Discount_&amp;_Margin8"/>
      <sheetName val="External_Development8"/>
      <sheetName val="Meas_-Hotel_Part8"/>
      <sheetName val="Legal_Risk_Analysis8"/>
      <sheetName val="BOQ_T4B8"/>
      <sheetName val="Ave_wtd_rates8"/>
      <sheetName val="Material_8"/>
      <sheetName val="Debits_as_on_12_04_088"/>
      <sheetName val="BS_SCH_5___98"/>
      <sheetName val="BOQ_Abstract8"/>
      <sheetName val="Field_Values8"/>
      <sheetName val="d-safe_specs8"/>
      <sheetName val="d-safe_DELUXE5"/>
      <sheetName val="Break_Dw8"/>
      <sheetName val="Abt_Foundation_8"/>
      <sheetName val="pier_Foundation8"/>
      <sheetName val="Civil_Works8"/>
      <sheetName val="Fin_Sum8"/>
      <sheetName val="Fill_this_out_first___29"/>
      <sheetName val="Back_filling5"/>
      <sheetName val="NT_items_summary5"/>
      <sheetName val="bs_BP_04_SA2"/>
      <sheetName val="SITE_OVERHEADS2"/>
      <sheetName val="1__Merchandising_Plan5"/>
      <sheetName val="Gym_AV5"/>
      <sheetName val="Risk_&amp;_Opportunities2"/>
      <sheetName val="Other_assumptions2"/>
      <sheetName val="MN_T_B_2"/>
      <sheetName val="Power_req_High_side2"/>
      <sheetName val="M&amp;E_plant_costs2"/>
      <sheetName val="B1_Construction_Details2"/>
      <sheetName val="labour_rates2"/>
      <sheetName val="Performance_Report2"/>
      <sheetName val="L&amp;D_2015-162"/>
      <sheetName val="Input_Rates2"/>
      <sheetName val="Chiet_tinh2"/>
      <sheetName val="KQ_Cost_Controlling2"/>
      <sheetName val="KQ_Appropriation2"/>
      <sheetName val="Customize_Your_Invoice2"/>
      <sheetName val="PART_B_INTERIOR_GF_2"/>
      <sheetName val="Summary_year_Plan2"/>
      <sheetName val="Pref-Fund_IV2"/>
      <sheetName val="PROFITABILITY_ANALYSIS_(MONTH)2"/>
      <sheetName val="PROFITABILITY_ANALYSIS_(YTD)2"/>
      <sheetName val="GM_&amp;_TA2"/>
      <sheetName val="SUPPLY_-Sanitary_Fixtures2"/>
      <sheetName val="ITEMS_FOR_CIVIL_TENDER2"/>
      <sheetName val="M_S_2"/>
      <sheetName val="Bill_4(I)2"/>
      <sheetName val="Bill_9(I)2"/>
      <sheetName val="Bill_2(I)2"/>
      <sheetName val="Bill_3(I)2"/>
      <sheetName val="Bill_5(I)2"/>
      <sheetName val="Bill_7A(I)2"/>
      <sheetName val="Bill_7B(I)2"/>
      <sheetName val="APK_NO_2(V1)2"/>
      <sheetName val="Bsmt__Costing2"/>
      <sheetName val="Angebot18_7_2"/>
      <sheetName val="14__MLD_modi2"/>
      <sheetName val="Buying_Schedule2"/>
      <sheetName val="CRF_Register2"/>
      <sheetName val="Spend_by_Supplier2"/>
      <sheetName val="Kristal_Court2"/>
      <sheetName val="extra_work_elec_bill_2"/>
      <sheetName val="Summary_2"/>
      <sheetName val="LCS_SCHEDULE_2"/>
      <sheetName val="OLD_IC2"/>
      <sheetName val="PRECAST_lightconc_II2"/>
      <sheetName val="Variation_Statement2"/>
      <sheetName val="DETAILED__BOQ2"/>
      <sheetName val="HVAC_Approved_Makes2"/>
      <sheetName val="VRF_ODU_DE-RATION2"/>
      <sheetName val="ELE_Approved_Makes2"/>
      <sheetName val="BMS_BOQ2"/>
      <sheetName val="FPS_Approved_Makes2"/>
      <sheetName val="PHE_Approved_Makes2"/>
      <sheetName val="ELV_Approved_Makes2"/>
      <sheetName val="PO_Summary2"/>
      <sheetName val="BOQ_Summary2"/>
      <sheetName val="Sec_1_Loose_Furniture_18%_GST2"/>
      <sheetName val="Sec_1_Loose_Furniture_12%_GST2"/>
      <sheetName val="Sec_1_Loose_Furniture_5%_GST2"/>
      <sheetName val="Sec_2_Cafeteria_Tables2"/>
      <sheetName val="Sec_3_Cafeteria_Chairs2"/>
      <sheetName val="Sec_4_Work_Floors_-_NT_2"/>
      <sheetName val="Sec_5_LGF_Chairs-NT2"/>
      <sheetName val="Sec_6_Additional_18%_GST_2"/>
      <sheetName val="Sec_6_Additional_12%_GST_2"/>
      <sheetName val="Sec_11-NT_set_32"/>
      <sheetName val="DC_Summary2"/>
      <sheetName val="M_Sheet2"/>
      <sheetName val="RA4_Checklist2"/>
      <sheetName val="S-MMS_without_TFA2"/>
      <sheetName val="India_F&amp;S_Template2"/>
      <sheetName val="Next_Weeks_Plan2"/>
      <sheetName val="Break_Up_(bc)2"/>
      <sheetName val="Break_Up_(bc1)2"/>
      <sheetName val="Break_Up_(bc2)2"/>
      <sheetName val="JMC_summary2"/>
      <sheetName val="NT_LBH2"/>
      <sheetName val="index_sheet2"/>
      <sheetName val="ABS-Civil_Works-12"/>
      <sheetName val="SHOP_FLOOR_-_B2__22"/>
      <sheetName val="UTLITY_EARTH_WORK_2"/>
      <sheetName val="UTLITY_RL2"/>
      <sheetName val="R_STEEL_ABSTRACT-012"/>
      <sheetName val="1st_RA_STEEL2"/>
      <sheetName val="B2-Actul_cut_&amp;_fill_2"/>
      <sheetName val="SHOP_FLOOR-EARTH_WORK__2"/>
      <sheetName val="Portfolio_Summary2"/>
      <sheetName val="Base_data_Security_Procedures2"/>
      <sheetName val="L&amp;D_2015-16"/>
      <sheetName val="Pref-Fund_IV"/>
      <sheetName val="DETAILED__BOQ"/>
      <sheetName val="HVAC_Approved_Makes"/>
      <sheetName val="VRF_ODU_DE-RATION"/>
      <sheetName val="ELE_Approved_Makes"/>
      <sheetName val="BMS_BOQ"/>
      <sheetName val="FPS_Approved_Makes"/>
      <sheetName val="PHE_Approved_Makes"/>
      <sheetName val="ELV_Approved_Makes"/>
      <sheetName val="India_F&amp;S_Template"/>
      <sheetName val="Break_Up_(bc)"/>
      <sheetName val="Break_Up_(bc1)"/>
      <sheetName val="Break_Up_(bc2)"/>
      <sheetName val="JMC_summary"/>
      <sheetName val="NT_LBH"/>
      <sheetName val="index_sheet"/>
      <sheetName val="ABS-Civil_Works-1"/>
      <sheetName val="SHOP_FLOOR_-_B2__2"/>
      <sheetName val="UTLITY_EARTH_WORK_"/>
      <sheetName val="UTLITY_RL"/>
      <sheetName val="R_STEEL_ABSTRACT-01"/>
      <sheetName val="1st_RA_STEEL"/>
      <sheetName val="B2-Actul_cut_&amp;_fill_"/>
      <sheetName val="SHOP_FLOOR-EARTH_WORK__"/>
      <sheetName val="Base_data_Security_Procedures"/>
      <sheetName val="Cost_summary9"/>
      <sheetName val="Master_Data_Sheet9"/>
      <sheetName val="labour_coeff9"/>
      <sheetName val="Staff_Acco_9"/>
      <sheetName val="Civil_Boq9"/>
      <sheetName val="Break_up_Sheet9"/>
      <sheetName val="XChange_Rate9"/>
      <sheetName val="BOQ_-Block_A9"/>
      <sheetName val="Cleaning_&amp;_Grubbing9"/>
      <sheetName val="Rate_Analysis9"/>
      <sheetName val="3cd_Annexure9"/>
      <sheetName val="Sheet3_(2)9"/>
      <sheetName val="LIST_OF_MAKES9"/>
      <sheetName val="Msht_5F9"/>
      <sheetName val="소상_&quot;1&quot;9"/>
      <sheetName val="Driveway_Beams9"/>
      <sheetName val="Component_Pricing,_Costs9"/>
      <sheetName val="Labor_abs-NMR9"/>
      <sheetName val="TASKRSRC_(2)9"/>
      <sheetName val="Site_Dev_BOQ9"/>
      <sheetName val="LEVEL_SHEET9"/>
      <sheetName val="site_fab&amp;ernstr9"/>
      <sheetName val="Cashflow_projection9"/>
      <sheetName val="Boq_-_Flats9"/>
      <sheetName val="Column_L1_to_L28"/>
      <sheetName val="Column_L2_to_L38"/>
      <sheetName val="RAMP_38"/>
      <sheetName val="RAMP_18"/>
      <sheetName val="Column_B1_to_L18"/>
      <sheetName val="Slab_L18"/>
      <sheetName val="Slab_L28"/>
      <sheetName val="Basic_Rates9"/>
      <sheetName val="ABP_inputs8"/>
      <sheetName val="Synergy_Sales_Budget8"/>
      <sheetName val="3__Elemental_Summary9"/>
      <sheetName val="SP_Break_Up9"/>
      <sheetName val="Column_steel8"/>
      <sheetName val="Perf_Distribution9"/>
      <sheetName val="Labour_&amp;_Plant9"/>
      <sheetName val="REVENUES_&amp;_BS9"/>
      <sheetName val="Area_Statement_1511119"/>
      <sheetName val="INDIGINEOUS_ITEMS_9"/>
      <sheetName val="key_dates8"/>
      <sheetName val="Pay_Rec8"/>
      <sheetName val="S_&amp;_A7"/>
      <sheetName val="Block_A_-_BOQ7"/>
      <sheetName val="Reference_Information7"/>
      <sheetName val="Employee_List7"/>
      <sheetName val="Sales_Office7"/>
      <sheetName val="CABLE_DATA7"/>
      <sheetName val="Agency_BS7"/>
      <sheetName val="NEW_Main7"/>
      <sheetName val="Plant_&amp;__Machinery7"/>
      <sheetName val="BOQ_Direct_selling_cost7"/>
      <sheetName val="MAT_cost7"/>
      <sheetName val="Adimi_bldg7"/>
      <sheetName val="Pump_House7"/>
      <sheetName val="Fuel_Regu_Station7"/>
      <sheetName val="Cover_sheet7"/>
      <sheetName val="BANK_TRANSFER7"/>
      <sheetName val="water_prop_7"/>
      <sheetName val="MH(on_site)7"/>
      <sheetName val="Data_sheet7"/>
      <sheetName val="WORK_TABLE7"/>
      <sheetName val="BOQ_(2)7"/>
      <sheetName val="Load_Details-220kV7"/>
      <sheetName val="Pile_cap7"/>
      <sheetName val="Discount_&amp;_Margin7"/>
      <sheetName val="External_Development7"/>
      <sheetName val="Meas_-Hotel_Part7"/>
      <sheetName val="Legal_Risk_Analysis7"/>
      <sheetName val="BOQ_T4B7"/>
      <sheetName val="Ave_wtd_rates7"/>
      <sheetName val="Material_7"/>
      <sheetName val="Debits_as_on_12_04_087"/>
      <sheetName val="BS_SCH_5___97"/>
      <sheetName val="BOQ_Abstract7"/>
      <sheetName val="Field_Values7"/>
      <sheetName val="d-safe_specs7"/>
      <sheetName val="d-safe_DELUXE4"/>
      <sheetName val="Break_Dw7"/>
      <sheetName val="Abt_Foundation_7"/>
      <sheetName val="pier_Foundation7"/>
      <sheetName val="Civil_Works7"/>
      <sheetName val="Fin_Sum7"/>
      <sheetName val="Back_filling4"/>
      <sheetName val="NT_items_summary4"/>
      <sheetName val="MN_T_B_1"/>
      <sheetName val="M&amp;E_plant_costs1"/>
      <sheetName val="B1_Construction_Details1"/>
      <sheetName val="labour_rates1"/>
      <sheetName val="L&amp;D_2015-161"/>
      <sheetName val="Pref-Fund_IV1"/>
      <sheetName val="PROFITABILITY_ANALYSIS_(MONTH)1"/>
      <sheetName val="PROFITABILITY_ANALYSIS_(YTD)1"/>
      <sheetName val="SUPPLY_-Sanitary_Fixtures1"/>
      <sheetName val="ITEMS_FOR_CIVIL_TENDER1"/>
      <sheetName val="M_S_1"/>
      <sheetName val="Bill_4(I)1"/>
      <sheetName val="Bill_9(I)1"/>
      <sheetName val="Bill_2(I)1"/>
      <sheetName val="Bill_3(I)1"/>
      <sheetName val="Bill_5(I)1"/>
      <sheetName val="Bill_7A(I)1"/>
      <sheetName val="Bill_7B(I)1"/>
      <sheetName val="APK_NO_2(V1)1"/>
      <sheetName val="Bsmt__Costing1"/>
      <sheetName val="14__MLD_modi1"/>
      <sheetName val="Buying_Schedule1"/>
      <sheetName val="CRF_Register1"/>
      <sheetName val="Spend_by_Supplier1"/>
      <sheetName val="Kristal_Court1"/>
      <sheetName val="extra_work_elec_bill_1"/>
      <sheetName val="Summary_1"/>
      <sheetName val="LCS_SCHEDULE_1"/>
      <sheetName val="OLD_IC1"/>
      <sheetName val="PRECAST_lightconc_II1"/>
      <sheetName val="Variation_Statement1"/>
      <sheetName val="DETAILED__BOQ1"/>
      <sheetName val="HVAC_Approved_Makes1"/>
      <sheetName val="VRF_ODU_DE-RATION1"/>
      <sheetName val="ELE_Approved_Makes1"/>
      <sheetName val="BMS_BOQ1"/>
      <sheetName val="FPS_Approved_Makes1"/>
      <sheetName val="PHE_Approved_Makes1"/>
      <sheetName val="ELV_Approved_Makes1"/>
      <sheetName val="PO_Summary1"/>
      <sheetName val="BOQ_Summary1"/>
      <sheetName val="Sec_1_Loose_Furniture_18%_GST1"/>
      <sheetName val="Sec_1_Loose_Furniture_12%_GST1"/>
      <sheetName val="Sec_1_Loose_Furniture_5%_GST1"/>
      <sheetName val="Sec_2_Cafeteria_Tables1"/>
      <sheetName val="Sec_3_Cafeteria_Chairs1"/>
      <sheetName val="Sec_4_Work_Floors_-_NT_1"/>
      <sheetName val="Sec_5_LGF_Chairs-NT1"/>
      <sheetName val="Sec_6_Additional_18%_GST_1"/>
      <sheetName val="Sec_6_Additional_12%_GST_1"/>
      <sheetName val="Sec_11-NT_set_31"/>
      <sheetName val="DC_Summary1"/>
      <sheetName val="M_Sheet1"/>
      <sheetName val="RA4_Checklist1"/>
      <sheetName val="S-MMS_without_TFA1"/>
      <sheetName val="India_F&amp;S_Template1"/>
      <sheetName val="Next_Weeks_Plan1"/>
      <sheetName val="Break_Up_(bc)1"/>
      <sheetName val="Break_Up_(bc1)1"/>
      <sheetName val="Break_Up_(bc2)1"/>
      <sheetName val="JMC_summary1"/>
      <sheetName val="NT_LBH1"/>
      <sheetName val="index_sheet1"/>
      <sheetName val="ABS-Civil_Works-11"/>
      <sheetName val="SHOP_FLOOR_-_B2__21"/>
      <sheetName val="UTLITY_EARTH_WORK_1"/>
      <sheetName val="UTLITY_RL1"/>
      <sheetName val="R_STEEL_ABSTRACT-011"/>
      <sheetName val="1st_RA_STEEL1"/>
      <sheetName val="B2-Actul_cut_&amp;_fill_1"/>
      <sheetName val="SHOP_FLOOR-EARTH_WORK__1"/>
      <sheetName val="Portfolio_Summary1"/>
      <sheetName val="Base_data_Security_Procedures1"/>
      <sheetName val="P_&amp;_L"/>
      <sheetName val="Library_Procedures"/>
      <sheetName val="Cost_Index"/>
      <sheetName val="Pacakges_split"/>
      <sheetName val="BASIC_PRICE"/>
      <sheetName val="DM_plant_feed_pumps"/>
      <sheetName val="KSt_-_Analysis_"/>
      <sheetName val="BOQ_HT"/>
      <sheetName val="1st_flr"/>
      <sheetName val="W723_FA-h"/>
      <sheetName val="SPT_vs_PHI"/>
      <sheetName val="BOQ_-_Civil"/>
      <sheetName val="Catalyst_Storage_Extension"/>
      <sheetName val="ISO_Cynate_Storage"/>
      <sheetName val="NC_Storage"/>
      <sheetName val="Fire_water_pump_house"/>
      <sheetName val="Solvant_Storage"/>
      <sheetName val="Charging_Room"/>
      <sheetName val="Dyes_metal_&amp;_Shoes_finish"/>
      <sheetName val="UG_TANKS"/>
      <sheetName val="Acrylic_PU"/>
      <sheetName val="Cooling_tower_basin"/>
      <sheetName val="Wash_area_collection_pit"/>
      <sheetName val="Syntan_Scrubber_foundation"/>
      <sheetName val="Melt_room"/>
      <sheetName val="Nitrogen_Shed"/>
      <sheetName val="Pigment_Building"/>
      <sheetName val="Water_plant"/>
      <sheetName val="CANDY_BOQ"/>
      <sheetName val="Door_&amp;_Window"/>
      <sheetName val="final_abstract"/>
      <sheetName val="LT_internal_works"/>
      <sheetName val="A_O_R_(2)"/>
      <sheetName val="Corrupt_SSCI"/>
      <sheetName val="Monthly_Ship+Prod"/>
      <sheetName val="2_1_受電設備棟"/>
      <sheetName val="2_2_受・防火水槽"/>
      <sheetName val="2_3_排水処理設備棟"/>
      <sheetName val="2_4_倉庫棟"/>
      <sheetName val="2_5_守衛棟"/>
      <sheetName val="Bal_Sheet"/>
      <sheetName val="St_co_91_5lvl"/>
      <sheetName val="M_R_1"/>
      <sheetName val="CONC_(Option-2)"/>
      <sheetName val="AutoOpen_Stub_Data"/>
      <sheetName val="Cost_Basis"/>
      <sheetName val="Budget_tracker_&amp;_LOA_entry_"/>
      <sheetName val="filling_75_mm"/>
      <sheetName val="Road_-_Kerb_stone"/>
      <sheetName val="BOQ_LT"/>
      <sheetName val="lmp_&amp;_salse"/>
      <sheetName val="CTbe_tong"/>
      <sheetName val="CTDZ_0_4+cto"/>
      <sheetName val="RCC_work"/>
      <sheetName val="Staff_Acco_11"/>
      <sheetName val="panel_board_installation"/>
      <sheetName val="Total_All_By_Trades_highest_1st"/>
      <sheetName val="Sheet_1"/>
      <sheetName val="FITZ_MORT_94"/>
      <sheetName val="Detail_P&amp;L"/>
      <sheetName val="Assumption_Sheet"/>
      <sheetName val="4K_-_(6a)_Non_Manual_Breakdown"/>
      <sheetName val="Name_List"/>
      <sheetName val="11B_"/>
      <sheetName val="Annexue_B"/>
      <sheetName val="Operating_Statistics"/>
      <sheetName val="Balance_Sheet_"/>
      <sheetName val="Cash_Flow_Working"/>
      <sheetName val="DLC_lookups"/>
      <sheetName val="_top_2B_cer_27"/>
      <sheetName val="CIVIL_abs_II_B_CER__27"/>
      <sheetName val="CUSTOMER_WORKS_27"/>
      <sheetName val="Sales_rate_sheet27"/>
      <sheetName val="2B_specialised__27"/>
      <sheetName val="2b_BACKFILLING27"/>
      <sheetName val="ANTI_TERMITE_sol27"/>
      <sheetName val="RCC_SEPTIC_TANK27"/>
      <sheetName val="RCC_SLAB27"/>
      <sheetName val="F_ESCAPE_ST_RCC27"/>
      <sheetName val="RCC,Ret__Wall27"/>
      <sheetName val="CABL_TRE,RCC27"/>
      <sheetName val="rcc_lintels27"/>
      <sheetName val="SWD__RCC27"/>
      <sheetName val="RCC_PLINTH_BEAM_27"/>
      <sheetName val="SWD_shu27"/>
      <sheetName val="SHU_PLINTH_BEAMS_27"/>
      <sheetName val="ShUTTER_LINTEL27"/>
      <sheetName val="SHU,SLAB__27"/>
      <sheetName val="shu_re_wall27"/>
      <sheetName val="s_tank_sh27"/>
      <sheetName val="cabl_tren,shu27"/>
      <sheetName val="Brickbat_jelly27"/>
      <sheetName val="WATERP_27"/>
      <sheetName val="MIsc_POLYETH__SHEET27"/>
      <sheetName val="TEMP_27"/>
      <sheetName val="Drawings_27"/>
      <sheetName val="rework_claim_status_27"/>
      <sheetName val="project_data_sheet27"/>
      <sheetName val="2B_landscaping_meas_sheet27"/>
      <sheetName val="hanging_restaurant_area_modi27"/>
      <sheetName val="_ROAD_&amp;_WALL__2B27"/>
      <sheetName val="RCC_Ret__Wall27"/>
      <sheetName val="13__Steel_-_Ratio26"/>
      <sheetName val="Labour_productivity27"/>
      <sheetName val="Project_Budget_Worksheet26"/>
      <sheetName val="Stress_Calculation27"/>
      <sheetName val="9__Package_split_-_Cost_26"/>
      <sheetName val="2B_August_2K226"/>
      <sheetName val="Extra_Item26"/>
      <sheetName val="Fill_this_out_first___30"/>
      <sheetName val="schedule_nos26"/>
      <sheetName val="IO_LIST26"/>
      <sheetName val="Linked_Lead26"/>
      <sheetName val="Currency_Sheet26"/>
      <sheetName val="Bill_3_-_Site_Works26"/>
      <sheetName val="Current_Bill_MB_ref26"/>
      <sheetName val="10__&amp;_11__Rate_Code_&amp;_BQ26"/>
      <sheetName val="BASIS_-DEC_0826"/>
      <sheetName val="Builtup_Area26"/>
      <sheetName val="Formwork_-_Planned27"/>
      <sheetName val="Concrete_-_planned27"/>
      <sheetName val="TBAL9697_-group_wise__sdpl26"/>
      <sheetName val="Package_split_-_Cost26"/>
      <sheetName val="Basement_Budget26"/>
      <sheetName val="PRECAST_lightconc-II26"/>
      <sheetName val="Cost_summary11"/>
      <sheetName val="Master_Data_Sheet11"/>
      <sheetName val="INPUT_SHEET26"/>
      <sheetName val="labour_coeff11"/>
      <sheetName val="Staff_Acco_12"/>
      <sheetName val="Approved_MTD_Proj_#'s26"/>
      <sheetName val="Civil_Boq11"/>
      <sheetName val="Inc_St_-Link26"/>
      <sheetName val="Break_up_Sheet11"/>
      <sheetName val="XChange_Rate11"/>
      <sheetName val="BOQ_-Block_A11"/>
      <sheetName val="Cleaning_&amp;_Grubbing11"/>
      <sheetName val="Rate_Analysis11"/>
      <sheetName val="3cd_Annexure11"/>
      <sheetName val="Sheet3_(2)11"/>
      <sheetName val="LIST_OF_MAKES11"/>
      <sheetName val="Msht_5F11"/>
      <sheetName val="소상_&quot;1&quot;11"/>
      <sheetName val="Driveway_Beams11"/>
      <sheetName val="Component_Pricing,_Costs11"/>
      <sheetName val="Labor_abs-NMR11"/>
      <sheetName val="TASKRSRC_(2)11"/>
      <sheetName val="Site_Dev_BOQ11"/>
      <sheetName val="LEVEL_SHEET11"/>
      <sheetName val="site_fab&amp;ernstr11"/>
      <sheetName val="Cashflow_projection11"/>
      <sheetName val="Boq_-_Flats11"/>
      <sheetName val="Column_L1_to_L210"/>
      <sheetName val="Column_L2_to_L310"/>
      <sheetName val="RAMP_310"/>
      <sheetName val="RAMP_110"/>
      <sheetName val="Column_B1_to_L110"/>
      <sheetName val="Slab_L110"/>
      <sheetName val="Slab_L210"/>
      <sheetName val="Basic_Rates11"/>
      <sheetName val="ABP_inputs10"/>
      <sheetName val="Synergy_Sales_Budget10"/>
      <sheetName val="3__Elemental_Summary11"/>
      <sheetName val="SP_Break_Up11"/>
      <sheetName val="Column_steel10"/>
      <sheetName val="Perf_Distribution11"/>
      <sheetName val="Labour_&amp;_Plant11"/>
      <sheetName val="REVENUES_&amp;_BS11"/>
      <sheetName val="Area_Statement_15111111"/>
      <sheetName val="INDIGINEOUS_ITEMS_11"/>
      <sheetName val="key_dates10"/>
      <sheetName val="Pay_Rec10"/>
      <sheetName val="S_&amp;_A9"/>
      <sheetName val="Block_A_-_BOQ9"/>
      <sheetName val="Reference_Information9"/>
      <sheetName val="Employee_List9"/>
      <sheetName val="Sales_Office9"/>
      <sheetName val="CABLE_DATA9"/>
      <sheetName val="Agency_BS9"/>
      <sheetName val="NEW_Main9"/>
      <sheetName val="Plant_&amp;__Machinery9"/>
      <sheetName val="BOQ_Direct_selling_cost9"/>
      <sheetName val="MAT_cost9"/>
      <sheetName val="Adimi_bldg9"/>
      <sheetName val="Pump_House9"/>
      <sheetName val="Fuel_Regu_Station9"/>
      <sheetName val="Cover_sheet9"/>
      <sheetName val="BANK_TRANSFER9"/>
      <sheetName val="water_prop_9"/>
      <sheetName val="MH(on_site)9"/>
      <sheetName val="Data_sheet9"/>
      <sheetName val="WORK_TABLE9"/>
      <sheetName val="BOQ_(2)9"/>
      <sheetName val="Load_Details-220kV9"/>
      <sheetName val="Pile_cap9"/>
      <sheetName val="Discount_&amp;_Margin9"/>
      <sheetName val="External_Development9"/>
      <sheetName val="Meas_-Hotel_Part9"/>
      <sheetName val="Legal_Risk_Analysis9"/>
      <sheetName val="BOQ_T4B9"/>
      <sheetName val="Ave_wtd_rates9"/>
      <sheetName val="Material_9"/>
      <sheetName val="Debits_as_on_12_04_089"/>
      <sheetName val="BS_SCH_5___99"/>
      <sheetName val="BOQ_Abstract9"/>
      <sheetName val="Field_Values9"/>
      <sheetName val="d-safe_specs9"/>
      <sheetName val="d-safe_DELUXE6"/>
      <sheetName val="Break_Dw9"/>
      <sheetName val="Abt_Foundation_9"/>
      <sheetName val="pier_Foundation9"/>
      <sheetName val="Civil_Works9"/>
      <sheetName val="Fin_Sum9"/>
      <sheetName val="Fill_this_out_first___31"/>
      <sheetName val="Back_filling6"/>
      <sheetName val="NT_items_summary6"/>
      <sheetName val="bs_BP_04_SA3"/>
      <sheetName val="SITE_OVERHEADS3"/>
      <sheetName val="1__Merchandising_Plan6"/>
      <sheetName val="Gym_AV6"/>
      <sheetName val="Risk_&amp;_Opportunities3"/>
      <sheetName val="Other_assumptions3"/>
      <sheetName val="MN_T_B_3"/>
      <sheetName val="Power_req_High_side3"/>
      <sheetName val="M&amp;E_plant_costs3"/>
      <sheetName val="B1_Construction_Details3"/>
      <sheetName val="labour_rates3"/>
      <sheetName val="Performance_Report3"/>
      <sheetName val="L&amp;D_2015-163"/>
      <sheetName val="Input_Rates3"/>
      <sheetName val="Chiet_tinh3"/>
      <sheetName val="KQ_Cost_Controlling3"/>
      <sheetName val="KQ_Appropriation3"/>
      <sheetName val="Customize_Your_Invoice3"/>
      <sheetName val="PART_B_INTERIOR_GF_3"/>
      <sheetName val="Summary_year_Plan3"/>
      <sheetName val="Pref-Fund_IV3"/>
      <sheetName val="PROFITABILITY_ANALYSIS_(MONTH)3"/>
      <sheetName val="PROFITABILITY_ANALYSIS_(YTD)3"/>
      <sheetName val="GM_&amp;_TA3"/>
      <sheetName val="SUPPLY_-Sanitary_Fixtures3"/>
      <sheetName val="ITEMS_FOR_CIVIL_TENDER3"/>
      <sheetName val="M_S_3"/>
      <sheetName val="Bill_4(I)3"/>
      <sheetName val="Bill_9(I)3"/>
      <sheetName val="Bill_2(I)3"/>
      <sheetName val="Bill_3(I)3"/>
      <sheetName val="Bill_5(I)3"/>
      <sheetName val="Bill_7A(I)3"/>
      <sheetName val="Bill_7B(I)3"/>
      <sheetName val="APK_NO_2(V1)3"/>
      <sheetName val="Bsmt__Costing3"/>
      <sheetName val="Angebot18_7_3"/>
      <sheetName val="14__MLD_modi3"/>
      <sheetName val="Buying_Schedule3"/>
      <sheetName val="CRF_Register3"/>
      <sheetName val="Spend_by_Supplier3"/>
      <sheetName val="Kristal_Court3"/>
      <sheetName val="extra_work_elec_bill_3"/>
      <sheetName val="Summary_3"/>
      <sheetName val="LCS_SCHEDULE_3"/>
      <sheetName val="OLD_IC3"/>
      <sheetName val="PRECAST_lightconc_II3"/>
      <sheetName val="Variation_Statement3"/>
      <sheetName val="DETAILED__BOQ3"/>
      <sheetName val="HVAC_Approved_Makes3"/>
      <sheetName val="VRF_ODU_DE-RATION3"/>
      <sheetName val="ELE_Approved_Makes3"/>
      <sheetName val="BMS_BOQ3"/>
      <sheetName val="FPS_Approved_Makes3"/>
      <sheetName val="PHE_Approved_Makes3"/>
      <sheetName val="ELV_Approved_Makes3"/>
      <sheetName val="PO_Summary3"/>
      <sheetName val="BOQ_Summary3"/>
      <sheetName val="Sec_1_Loose_Furniture_18%_GST3"/>
      <sheetName val="Sec_1_Loose_Furniture_12%_GST3"/>
      <sheetName val="Sec_1_Loose_Furniture_5%_GST3"/>
      <sheetName val="Sec_2_Cafeteria_Tables3"/>
      <sheetName val="Sec_3_Cafeteria_Chairs3"/>
      <sheetName val="Sec_4_Work_Floors_-_NT_3"/>
      <sheetName val="Sec_5_LGF_Chairs-NT3"/>
      <sheetName val="Sec_6_Additional_18%_GST_3"/>
      <sheetName val="Sec_6_Additional_12%_GST_3"/>
      <sheetName val="Sec_11-NT_set_33"/>
      <sheetName val="DC_Summary3"/>
      <sheetName val="M_Sheet3"/>
      <sheetName val="RA4_Checklist3"/>
      <sheetName val="S-MMS_without_TFA3"/>
      <sheetName val="India_F&amp;S_Template3"/>
      <sheetName val="Next_Weeks_Plan3"/>
      <sheetName val="Break_Up_(bc)3"/>
      <sheetName val="Break_Up_(bc1)3"/>
      <sheetName val="Break_Up_(bc2)3"/>
      <sheetName val="JMC_summary3"/>
      <sheetName val="NT_LBH3"/>
      <sheetName val="index_sheet3"/>
      <sheetName val="ABS-Civil_Works-13"/>
      <sheetName val="SHOP_FLOOR_-_B2__23"/>
      <sheetName val="UTLITY_EARTH_WORK_3"/>
      <sheetName val="UTLITY_RL3"/>
      <sheetName val="R_STEEL_ABSTRACT-013"/>
      <sheetName val="1st_RA_STEEL3"/>
      <sheetName val="B2-Actul_cut_&amp;_fill_3"/>
      <sheetName val="SHOP_FLOOR-EARTH_WORK__3"/>
      <sheetName val="Portfolio_Summary3"/>
      <sheetName val="Base_data_Security_Procedures3"/>
      <sheetName val="_top_2B_cer_28"/>
      <sheetName val="CIVIL_abs_II_B_CER__28"/>
      <sheetName val="CUSTOMER_WORKS_28"/>
      <sheetName val="Sales_rate_sheet28"/>
      <sheetName val="2B_specialised__28"/>
      <sheetName val="2b_BACKFILLING28"/>
      <sheetName val="ANTI_TERMITE_sol28"/>
      <sheetName val="RCC_SEPTIC_TANK28"/>
      <sheetName val="RCC_SLAB28"/>
      <sheetName val="F_ESCAPE_ST_RCC28"/>
      <sheetName val="RCC,Ret__Wall28"/>
      <sheetName val="CABL_TRE,RCC28"/>
      <sheetName val="rcc_lintels28"/>
      <sheetName val="SWD__RCC28"/>
      <sheetName val="RCC_PLINTH_BEAM_28"/>
      <sheetName val="SWD_shu28"/>
      <sheetName val="SHU_PLINTH_BEAMS_28"/>
      <sheetName val="ShUTTER_LINTEL28"/>
      <sheetName val="SHU,SLAB__28"/>
      <sheetName val="shu_re_wall28"/>
      <sheetName val="s_tank_sh28"/>
      <sheetName val="cabl_tren,shu28"/>
      <sheetName val="Brickbat_jelly28"/>
      <sheetName val="WATERP_28"/>
      <sheetName val="MIsc_POLYETH__SHEET28"/>
      <sheetName val="TEMP_28"/>
      <sheetName val="Drawings_28"/>
      <sheetName val="rework_claim_status_28"/>
      <sheetName val="project_data_sheet28"/>
      <sheetName val="2B_landscaping_meas_sheet28"/>
      <sheetName val="hanging_restaurant_area_modi28"/>
      <sheetName val="_ROAD_&amp;_WALL__2B28"/>
      <sheetName val="RCC_Ret__Wall28"/>
      <sheetName val="13__Steel_-_Ratio27"/>
      <sheetName val="Labour_productivity28"/>
      <sheetName val="Project_Budget_Worksheet27"/>
      <sheetName val="Stress_Calculation28"/>
      <sheetName val="9__Package_split_-_Cost_27"/>
      <sheetName val="2B_August_2K227"/>
      <sheetName val="Extra_Item27"/>
      <sheetName val="Fill_this_out_first___32"/>
      <sheetName val="schedule_nos27"/>
      <sheetName val="IO_LIST27"/>
      <sheetName val="Linked_Lead27"/>
      <sheetName val="Currency_Sheet27"/>
      <sheetName val="Bill_3_-_Site_Works27"/>
      <sheetName val="Current_Bill_MB_ref27"/>
      <sheetName val="10__&amp;_11__Rate_Code_&amp;_BQ27"/>
      <sheetName val="BASIS_-DEC_0827"/>
      <sheetName val="Builtup_Area27"/>
      <sheetName val="Formwork_-_Planned28"/>
      <sheetName val="Concrete_-_planned28"/>
      <sheetName val="TBAL9697_-group_wise__sdpl27"/>
      <sheetName val="Package_split_-_Cost27"/>
      <sheetName val="Basement_Budget27"/>
      <sheetName val="PRECAST_lightconc-II27"/>
      <sheetName val="Cost_summary12"/>
      <sheetName val="Master_Data_Sheet12"/>
      <sheetName val="INPUT_SHEET27"/>
      <sheetName val="labour_coeff12"/>
      <sheetName val="Staff_Acco_13"/>
      <sheetName val="Approved_MTD_Proj_#'s27"/>
      <sheetName val="Civil_Boq12"/>
      <sheetName val="Inc_St_-Link27"/>
      <sheetName val="Break_up_Sheet12"/>
      <sheetName val="XChange_Rate12"/>
      <sheetName val="BOQ_-Block_A12"/>
      <sheetName val="Cleaning_&amp;_Grubbing12"/>
      <sheetName val="Rate_Analysis12"/>
      <sheetName val="3cd_Annexure12"/>
      <sheetName val="Sheet3_(2)12"/>
      <sheetName val="LIST_OF_MAKES12"/>
      <sheetName val="Msht_5F12"/>
      <sheetName val="소상_&quot;1&quot;12"/>
      <sheetName val="Driveway_Beams12"/>
      <sheetName val="Component_Pricing,_Costs12"/>
      <sheetName val="Labor_abs-NMR12"/>
      <sheetName val="TASKRSRC_(2)12"/>
      <sheetName val="Site_Dev_BOQ12"/>
      <sheetName val="LEVEL_SHEET12"/>
      <sheetName val="site_fab&amp;ernstr12"/>
      <sheetName val="Cashflow_projection12"/>
      <sheetName val="Boq_-_Flats12"/>
      <sheetName val="Column_L1_to_L211"/>
      <sheetName val="Column_L2_to_L311"/>
      <sheetName val="RAMP_311"/>
      <sheetName val="RAMP_111"/>
      <sheetName val="Column_B1_to_L111"/>
      <sheetName val="Slab_L111"/>
      <sheetName val="Slab_L211"/>
      <sheetName val="Basic_Rates12"/>
      <sheetName val="ABP_inputs11"/>
      <sheetName val="Synergy_Sales_Budget11"/>
      <sheetName val="3__Elemental_Summary12"/>
      <sheetName val="SP_Break_Up12"/>
      <sheetName val="Column_steel11"/>
      <sheetName val="Perf_Distribution12"/>
      <sheetName val="Labour_&amp;_Plant12"/>
      <sheetName val="REVENUES_&amp;_BS12"/>
      <sheetName val="Area_Statement_15111112"/>
      <sheetName val="INDIGINEOUS_ITEMS_12"/>
      <sheetName val="key_dates11"/>
      <sheetName val="Pay_Rec11"/>
      <sheetName val="S_&amp;_A10"/>
      <sheetName val="Block_A_-_BOQ10"/>
      <sheetName val="Reference_Information10"/>
      <sheetName val="Employee_List10"/>
      <sheetName val="Sales_Office10"/>
      <sheetName val="CABLE_DATA10"/>
      <sheetName val="Agency_BS10"/>
      <sheetName val="NEW_Main10"/>
      <sheetName val="Plant_&amp;__Machinery10"/>
      <sheetName val="BOQ_Direct_selling_cost10"/>
      <sheetName val="MAT_cost10"/>
      <sheetName val="Adimi_bldg10"/>
      <sheetName val="Pump_House10"/>
      <sheetName val="Fuel_Regu_Station10"/>
      <sheetName val="Cover_sheet10"/>
      <sheetName val="BANK_TRANSFER10"/>
      <sheetName val="water_prop_10"/>
      <sheetName val="MH(on_site)10"/>
      <sheetName val="Data_sheet10"/>
      <sheetName val="WORK_TABLE10"/>
      <sheetName val="BOQ_(2)10"/>
      <sheetName val="Load_Details-220kV10"/>
      <sheetName val="Pile_cap10"/>
      <sheetName val="Discount_&amp;_Margin10"/>
      <sheetName val="External_Development10"/>
      <sheetName val="Meas_-Hotel_Part10"/>
      <sheetName val="Legal_Risk_Analysis10"/>
      <sheetName val="BOQ_T4B10"/>
      <sheetName val="Ave_wtd_rates10"/>
      <sheetName val="Material_10"/>
      <sheetName val="Debits_as_on_12_04_0810"/>
      <sheetName val="BS_SCH_5___910"/>
      <sheetName val="BOQ_Abstract10"/>
      <sheetName val="Field_Values10"/>
      <sheetName val="d-safe_specs10"/>
      <sheetName val="d-safe_DELUXE7"/>
      <sheetName val="Break_Dw10"/>
      <sheetName val="Abt_Foundation_10"/>
      <sheetName val="pier_Foundation10"/>
      <sheetName val="Civil_Works10"/>
      <sheetName val="Fin_Sum10"/>
      <sheetName val="Fill_this_out_first___33"/>
      <sheetName val="Back_filling7"/>
      <sheetName val="NT_items_summary7"/>
      <sheetName val="bs_BP_04_SA4"/>
      <sheetName val="SITE_OVERHEADS4"/>
      <sheetName val="1__Merchandising_Plan7"/>
      <sheetName val="Gym_AV7"/>
      <sheetName val="Risk_&amp;_Opportunities4"/>
      <sheetName val="Other_assumptions4"/>
      <sheetName val="MN_T_B_4"/>
      <sheetName val="Power_req_High_side4"/>
      <sheetName val="M&amp;E_plant_costs4"/>
      <sheetName val="B1_Construction_Details4"/>
      <sheetName val="labour_rates4"/>
      <sheetName val="Performance_Report4"/>
      <sheetName val="L&amp;D_2015-164"/>
      <sheetName val="Input_Rates4"/>
      <sheetName val="Chiet_tinh4"/>
      <sheetName val="KQ_Cost_Controlling4"/>
      <sheetName val="KQ_Appropriation4"/>
      <sheetName val="Customize_Your_Invoice4"/>
      <sheetName val="PART_B_INTERIOR_GF_4"/>
      <sheetName val="Summary_year_Plan4"/>
      <sheetName val="Pref-Fund_IV4"/>
      <sheetName val="PROFITABILITY_ANALYSIS_(MONTH)4"/>
      <sheetName val="PROFITABILITY_ANALYSIS_(YTD)4"/>
      <sheetName val="GM_&amp;_TA4"/>
      <sheetName val="SUPPLY_-Sanitary_Fixtures4"/>
      <sheetName val="ITEMS_FOR_CIVIL_TENDER4"/>
      <sheetName val="M_S_4"/>
      <sheetName val="Bill_4(I)4"/>
      <sheetName val="Bill_9(I)4"/>
      <sheetName val="Bill_2(I)4"/>
      <sheetName val="Bill_3(I)4"/>
      <sheetName val="Bill_5(I)4"/>
      <sheetName val="Bill_7A(I)4"/>
      <sheetName val="Bill_7B(I)4"/>
      <sheetName val="APK_NO_2(V1)4"/>
      <sheetName val="Bsmt__Costing4"/>
      <sheetName val="Angebot18_7_4"/>
      <sheetName val="14__MLD_modi4"/>
      <sheetName val="Buying_Schedule4"/>
      <sheetName val="CRF_Register4"/>
      <sheetName val="Spend_by_Supplier4"/>
      <sheetName val="Kristal_Court4"/>
      <sheetName val="extra_work_elec_bill_4"/>
      <sheetName val="Summary_4"/>
      <sheetName val="LCS_SCHEDULE_4"/>
      <sheetName val="OLD_IC4"/>
      <sheetName val="PRECAST_lightconc_II4"/>
      <sheetName val="Variation_Statement4"/>
      <sheetName val="DETAILED__BOQ4"/>
      <sheetName val="HVAC_Approved_Makes4"/>
      <sheetName val="VRF_ODU_DE-RATION4"/>
      <sheetName val="ELE_Approved_Makes4"/>
      <sheetName val="BMS_BOQ4"/>
      <sheetName val="FPS_Approved_Makes4"/>
      <sheetName val="PHE_Approved_Makes4"/>
      <sheetName val="ELV_Approved_Makes4"/>
      <sheetName val="PO_Summary4"/>
      <sheetName val="BOQ_Summary4"/>
      <sheetName val="Sec_1_Loose_Furniture_18%_GST4"/>
      <sheetName val="Sec_1_Loose_Furniture_12%_GST4"/>
      <sheetName val="Sec_1_Loose_Furniture_5%_GST4"/>
      <sheetName val="Sec_2_Cafeteria_Tables4"/>
      <sheetName val="Sec_3_Cafeteria_Chairs4"/>
      <sheetName val="Sec_4_Work_Floors_-_NT_4"/>
      <sheetName val="Sec_5_LGF_Chairs-NT4"/>
      <sheetName val="Sec_6_Additional_18%_GST_4"/>
      <sheetName val="Sec_6_Additional_12%_GST_4"/>
      <sheetName val="Sec_11-NT_set_34"/>
      <sheetName val="DC_Summary4"/>
      <sheetName val="M_Sheet4"/>
      <sheetName val="RA4_Checklist4"/>
      <sheetName val="S-MMS_without_TFA4"/>
      <sheetName val="India_F&amp;S_Template4"/>
      <sheetName val="Next_Weeks_Plan4"/>
      <sheetName val="Break_Up_(bc)4"/>
      <sheetName val="Break_Up_(bc1)4"/>
      <sheetName val="Break_Up_(bc2)4"/>
      <sheetName val="JMC_summary4"/>
      <sheetName val="NT_LBH4"/>
      <sheetName val="index_sheet4"/>
      <sheetName val="ABS-Civil_Works-14"/>
      <sheetName val="SHOP_FLOOR_-_B2__24"/>
      <sheetName val="UTLITY_EARTH_WORK_4"/>
      <sheetName val="UTLITY_RL4"/>
      <sheetName val="R_STEEL_ABSTRACT-014"/>
      <sheetName val="1st_RA_STEEL4"/>
      <sheetName val="B2-Actul_cut_&amp;_fill_4"/>
      <sheetName val="SHOP_FLOOR-EARTH_WORK__4"/>
      <sheetName val="Portfolio_Summary4"/>
      <sheetName val="Base_data_Security_Procedures4"/>
      <sheetName val="P_&amp;_L1"/>
      <sheetName val="Library_Procedures1"/>
      <sheetName val="Cost_Index1"/>
      <sheetName val="Pacakges_split1"/>
      <sheetName val="BASIC_PRICE1"/>
      <sheetName val="DM_plant_feed_pumps1"/>
      <sheetName val="KSt_-_Analysis_1"/>
      <sheetName val="BOQ_HT1"/>
      <sheetName val="1st_flr1"/>
      <sheetName val="W723_FA-h1"/>
      <sheetName val="SPT_vs_PHI1"/>
      <sheetName val="BOQ_-_Civil1"/>
      <sheetName val="Catalyst_Storage_Extension1"/>
      <sheetName val="ISO_Cynate_Storage1"/>
      <sheetName val="NC_Storage1"/>
      <sheetName val="Fire_water_pump_house1"/>
      <sheetName val="Solvant_Storage1"/>
      <sheetName val="Charging_Room1"/>
      <sheetName val="Dyes_metal_&amp;_Shoes_finish1"/>
      <sheetName val="UG_TANKS1"/>
      <sheetName val="Acrylic_PU1"/>
      <sheetName val="Cooling_tower_basin1"/>
      <sheetName val="Wash_area_collection_pit1"/>
      <sheetName val="Syntan_Scrubber_foundation1"/>
      <sheetName val="Melt_room1"/>
      <sheetName val="Nitrogen_Shed1"/>
      <sheetName val="Pigment_Building1"/>
      <sheetName val="Water_plant1"/>
      <sheetName val="CANDY_BOQ1"/>
      <sheetName val="Door_&amp;_Window1"/>
      <sheetName val="final_abstract1"/>
      <sheetName val="LT_internal_works1"/>
      <sheetName val="A_O_R_(2)1"/>
      <sheetName val="Corrupt_SSCI1"/>
      <sheetName val="Monthly_Ship+Prod1"/>
      <sheetName val="2_1_受電設備棟1"/>
      <sheetName val="2_2_受・防火水槽1"/>
      <sheetName val="2_3_排水処理設備棟1"/>
      <sheetName val="2_4_倉庫棟1"/>
      <sheetName val="2_5_守衛棟1"/>
      <sheetName val="Bal_Sheet1"/>
      <sheetName val="St_co_91_5lvl1"/>
      <sheetName val="M_R_11"/>
      <sheetName val="CONC_(Option-2)1"/>
      <sheetName val="AutoOpen_Stub_Data1"/>
      <sheetName val="Cost_Basis1"/>
      <sheetName val="Budget_tracker_&amp;_LOA_entry_1"/>
      <sheetName val="filling_75_mm1"/>
      <sheetName val="Road_-_Kerb_stone1"/>
      <sheetName val="BOQ_LT1"/>
      <sheetName val="lmp_&amp;_salse1"/>
      <sheetName val="CTbe_tong1"/>
      <sheetName val="CTDZ_0_4+cto1"/>
      <sheetName val="RCC_work1"/>
      <sheetName val="Staff_Acco_14"/>
      <sheetName val="panel_board_installation1"/>
      <sheetName val="Total_All_By_Trades_highest_1s1"/>
      <sheetName val="Sheet_11"/>
      <sheetName val="FITZ_MORT_941"/>
      <sheetName val="Detail_P&amp;L1"/>
      <sheetName val="Assumption_Sheet1"/>
      <sheetName val="4K_-_(6a)_Non_Manual_Breakdown1"/>
      <sheetName val="Name_List1"/>
      <sheetName val="11B_1"/>
      <sheetName val="Annexue_B1"/>
      <sheetName val="Operating_Statistics1"/>
      <sheetName val="Balance_Sheet_1"/>
      <sheetName val="Cash_Flow_Working1"/>
      <sheetName val="DLC_lookups1"/>
      <sheetName val="std.wt."/>
      <sheetName val="SSR &amp; NSSR Market final"/>
      <sheetName val="Summary_CFA_Overall"/>
      <sheetName val="Cash_Flow"/>
      <sheetName val="S1BOQ"/>
      <sheetName val="SPT vs PH_x0000_"/>
      <sheetName val="CTRs (HOURS) "/>
      <sheetName val="SPEC SHEET"/>
      <sheetName val="Client Addressess"/>
      <sheetName val="공사비 내역 (가)"/>
      <sheetName val="Dropdowns"/>
      <sheetName val="PBBT_Intern"/>
      <sheetName val="Master"/>
      <sheetName val="sum-all"/>
      <sheetName val="THK"/>
      <sheetName val="Lead_(Final)"/>
      <sheetName val="Detailed Summary (5)"/>
      <sheetName val="RFP002"/>
      <sheetName val="ParamValues"/>
      <sheetName val="Comparison"/>
      <sheetName val="Toilet"/>
      <sheetName val=" C &amp; I MB"/>
      <sheetName val="Toilet MB"/>
      <sheetName val="Break_Up"/>
      <sheetName val="RESULT"/>
      <sheetName val="Gr__H"/>
      <sheetName val="CIP_Summary_0012"/>
      <sheetName val="CIP_Detail_0011"/>
      <sheetName val="99_to_00_blns"/>
      <sheetName val="Drop_Down_List"/>
      <sheetName val="SPT_vs_PH"/>
      <sheetName val="SHORT_LIST"/>
      <sheetName val="BLK2"/>
      <sheetName val="BLK3"/>
      <sheetName val="E &amp; R"/>
      <sheetName val="radar"/>
      <sheetName val="UG"/>
      <sheetName val="CIVIL RATES"/>
      <sheetName val="More &amp; Less work record"/>
      <sheetName val="Benutzungshinweise"/>
      <sheetName val="VDCI"/>
      <sheetName val="NEW-IDs Fun &amp; Group"/>
      <sheetName val="SPT vs PHX"/>
      <sheetName val="Fee Rate Summary"/>
      <sheetName val="Building 1"/>
      <sheetName val="Parametry"/>
      <sheetName val="appendix A"/>
      <sheetName val="Mico"/>
      <sheetName val="Earthing Tower-1 Superseded"/>
      <sheetName val="WO-List"/>
      <sheetName val="S4"/>
      <sheetName val="SPT vs PH_x0005_"/>
      <sheetName val="Payment Summary"/>
      <sheetName val="Data (adj."/>
      <sheetName val="steam outlet"/>
      <sheetName val="Deduction of assets"/>
      <sheetName val="dlvoid"/>
      <sheetName val="FitOutConfCentre"/>
      <sheetName val="입찰내역 발주처 양식"/>
      <sheetName val="beam-reinft-IIInd floor"/>
      <sheetName val="Tender Summary"/>
      <sheetName val="Material List "/>
      <sheetName val="SPILL OVER"/>
      <sheetName val="P&amp;LSum"/>
      <sheetName val="1_Project_Profile"/>
      <sheetName val="MRATES"/>
      <sheetName val="tender allowances"/>
      <sheetName val="Model (Not Merged)"/>
      <sheetName val="C23"/>
      <sheetName val="BULook"/>
      <sheetName val="LOOSE FURNITURES BOQ"/>
      <sheetName val="CFForecast detail"/>
      <sheetName val="Rate Analysis "/>
      <sheetName val="WWR"/>
      <sheetName val="APPENDIX 4.1a"/>
      <sheetName val="CABLERET"/>
      <sheetName val="Ganesh_assumptions"/>
      <sheetName val="APPENDIX_4_1a"/>
      <sheetName val="Ganesh_assumptions1"/>
      <sheetName val="APPENDIX_4_1a1"/>
      <sheetName val="Doors"/>
      <sheetName val="CASHPROJ"/>
      <sheetName val="reference"/>
      <sheetName val="MASONARY "/>
      <sheetName val="AoR Finishing"/>
      <sheetName val="Non_Frame_Work5"/>
      <sheetName val="DIV_25"/>
      <sheetName val="Drop_Down_List1"/>
      <sheetName val="Summary_CFA_Overall1"/>
      <sheetName val="Cash_Flow1"/>
      <sheetName val="CTRs_(HOURS)_"/>
      <sheetName val="SPEC_SHEET"/>
      <sheetName val="@Risk_Inputs"/>
      <sheetName val="Top_Line_-_WWW"/>
      <sheetName val="No__Of_flats"/>
      <sheetName val="MSM_Vol"/>
      <sheetName val="Trial_Bal"/>
      <sheetName val="AD_ST"/>
      <sheetName val="August_TB"/>
      <sheetName val="Price_Comparison"/>
      <sheetName val="cover_page"/>
      <sheetName val="New_May"/>
      <sheetName val="Bill_No__3_POT_MAINT(Deliv)"/>
      <sheetName val="Orders_&amp;_Annexures"/>
      <sheetName val="std_wt_"/>
      <sheetName val="SSR_&amp;_NSSR_Market_final"/>
      <sheetName val="CIVIL_RATES"/>
      <sheetName val="Client_Addressess"/>
      <sheetName val="공사비_내역_(가)"/>
      <sheetName val="Earthing_Tower-1_Superseded"/>
      <sheetName val="Lookup_data"/>
      <sheetName val="Payment_Summary"/>
      <sheetName val="U.P List"/>
      <sheetName val="Name Lists"/>
      <sheetName val="old boq"/>
      <sheetName val="Footing"/>
      <sheetName val="BILL 3R"/>
      <sheetName val="BOQ건축"/>
      <sheetName val="Summery"/>
      <sheetName val="BILL_3R"/>
      <sheetName val="BILL_3R1"/>
      <sheetName val="meas-wp"/>
      <sheetName val="BILL_3R2"/>
      <sheetName val="Room Finishes"/>
      <sheetName val="Strstl"/>
      <sheetName val="E_Summary"/>
      <sheetName val="D_Cntnts"/>
      <sheetName val="Bill 1"/>
      <sheetName val="Bill 2"/>
      <sheetName val="Bill 3"/>
      <sheetName val="Bill 4"/>
      <sheetName val="Bill 5"/>
      <sheetName val="Bill 6"/>
      <sheetName val="Bill 7"/>
      <sheetName val="Balance Sheet"/>
      <sheetName val="A.O.R."/>
      <sheetName val="HV SWITCHGEAR"/>
      <sheetName val="Masonry"/>
    </sheetNames>
    <sheetDataSet>
      <sheetData sheetId="0">
        <row r="2">
          <cell r="B2" t="str">
            <v>Marafiq</v>
          </cell>
        </row>
      </sheetData>
      <sheetData sheetId="1">
        <row r="2">
          <cell r="B2" t="str">
            <v>Marafiq</v>
          </cell>
        </row>
      </sheetData>
      <sheetData sheetId="2">
        <row r="2">
          <cell r="B2" t="str">
            <v>Marafiq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 t="str">
            <v>Marafiq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>
        <row r="1">
          <cell r="B1" t="str">
            <v>CLIENT NAME:- M/S. FLYJAC LOGISTICS PVT.LTD</v>
          </cell>
        </row>
      </sheetData>
      <sheetData sheetId="518">
        <row r="1">
          <cell r="B1" t="str">
            <v>CLIENT NAME:- M/S. FLYJAC LOGISTICS PVT.LTD</v>
          </cell>
        </row>
      </sheetData>
      <sheetData sheetId="519"/>
      <sheetData sheetId="520">
        <row r="2">
          <cell r="B2" t="str">
            <v>Marafiq</v>
          </cell>
        </row>
      </sheetData>
      <sheetData sheetId="521">
        <row r="1">
          <cell r="B1" t="str">
            <v>CLIENT NAME:- M/S. FLYJAC LOGISTICS PVT.LTD</v>
          </cell>
        </row>
      </sheetData>
      <sheetData sheetId="522">
        <row r="1">
          <cell r="B1" t="str">
            <v>CLIENT NAME:- M/S. FLYJAC LOGISTICS PVT.LTD</v>
          </cell>
        </row>
      </sheetData>
      <sheetData sheetId="523">
        <row r="1">
          <cell r="B1" t="str">
            <v>CLIENT NAME:- M/S. FLYJAC LOGISTICS PVT.LTD</v>
          </cell>
        </row>
      </sheetData>
      <sheetData sheetId="524">
        <row r="1">
          <cell r="B1" t="str">
            <v>CLIENT NAME:- M/S. FLYJAC LOGISTICS PVT.LTD</v>
          </cell>
        </row>
      </sheetData>
      <sheetData sheetId="525"/>
      <sheetData sheetId="526">
        <row r="1">
          <cell r="B1" t="str">
            <v>CLIENT NAME:- M/S. FLYJAC LOGISTICS PVT.LTD</v>
          </cell>
        </row>
      </sheetData>
      <sheetData sheetId="527">
        <row r="1">
          <cell r="B1" t="str">
            <v>CLIENT NAME:- M/S. FLYJAC LOGISTICS PVT.LTD</v>
          </cell>
        </row>
      </sheetData>
      <sheetData sheetId="528">
        <row r="1">
          <cell r="B1" t="str">
            <v>CLIENT NAME:- M/S. FLYJAC LOGISTICS PVT.LTD</v>
          </cell>
        </row>
      </sheetData>
      <sheetData sheetId="529">
        <row r="2">
          <cell r="B2" t="str">
            <v>Marafiq</v>
          </cell>
        </row>
      </sheetData>
      <sheetData sheetId="530">
        <row r="1">
          <cell r="B1" t="str">
            <v>CLIENT NAME:- M/S. FLYJAC LOGISTICS PVT.LTD</v>
          </cell>
        </row>
      </sheetData>
      <sheetData sheetId="531">
        <row r="1">
          <cell r="B1" t="str">
            <v>CLIENT NAME:- M/S. FLYJAC LOGISTICS PVT.LTD</v>
          </cell>
        </row>
      </sheetData>
      <sheetData sheetId="532">
        <row r="1">
          <cell r="B1" t="str">
            <v>CLIENT NAME:- M/S. FLYJAC LOGISTICS PVT.LTD</v>
          </cell>
        </row>
      </sheetData>
      <sheetData sheetId="533">
        <row r="1">
          <cell r="B1" t="str">
            <v>CLIENT NAME:- M/S. FLYJAC LOGISTICS PVT.LTD</v>
          </cell>
        </row>
      </sheetData>
      <sheetData sheetId="534">
        <row r="1">
          <cell r="B1" t="str">
            <v>CLIENT NAME:- M/S. FLYJAC LOGISTICS PVT.LTD</v>
          </cell>
        </row>
      </sheetData>
      <sheetData sheetId="535">
        <row r="1">
          <cell r="B1" t="str">
            <v>CLIENT NAME:- M/S. FLYJAC LOGISTICS PVT.LTD</v>
          </cell>
        </row>
      </sheetData>
      <sheetData sheetId="536">
        <row r="1">
          <cell r="B1" t="str">
            <v>CLIENT NAME:- M/S. FLYJAC LOGISTICS PVT.LTD</v>
          </cell>
        </row>
      </sheetData>
      <sheetData sheetId="537">
        <row r="1">
          <cell r="B1" t="str">
            <v>CLIENT NAME:- M/S. FLYJAC LOGISTICS PVT.LTD</v>
          </cell>
        </row>
      </sheetData>
      <sheetData sheetId="538">
        <row r="1">
          <cell r="B1" t="str">
            <v>CLIENT NAME:- M/S. FLYJAC LOGISTICS PVT.LTD</v>
          </cell>
        </row>
      </sheetData>
      <sheetData sheetId="539">
        <row r="1">
          <cell r="B1" t="str">
            <v>CLIENT NAME:- M/S. FLYJAC LOGISTICS PVT.LTD</v>
          </cell>
        </row>
      </sheetData>
      <sheetData sheetId="540">
        <row r="1">
          <cell r="B1" t="str">
            <v>CLIENT NAME:- M/S. FLYJAC LOGISTICS PVT.LTD</v>
          </cell>
        </row>
      </sheetData>
      <sheetData sheetId="541">
        <row r="2">
          <cell r="B2" t="str">
            <v>Marafiq</v>
          </cell>
        </row>
      </sheetData>
      <sheetData sheetId="542">
        <row r="2">
          <cell r="B2" t="str">
            <v>Marafiq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1">
          <cell r="B1" t="str">
            <v>CLIENT NAME:- M/S. FLYJAC LOGISTICS PVT.LTD</v>
          </cell>
        </row>
      </sheetData>
      <sheetData sheetId="549">
        <row r="1">
          <cell r="B1" t="str">
            <v>CLIENT NAME:- M/S. FLYJAC LOGISTICS PVT.LTD</v>
          </cell>
        </row>
      </sheetData>
      <sheetData sheetId="550">
        <row r="1">
          <cell r="B1" t="str">
            <v>CLIENT NAME:- M/S. FLYJAC LOGISTICS PVT.LTD</v>
          </cell>
        </row>
      </sheetData>
      <sheetData sheetId="551">
        <row r="1">
          <cell r="B1" t="str">
            <v>CLIENT NAME:- M/S. FLYJAC LOGISTICS PVT.LTD</v>
          </cell>
        </row>
      </sheetData>
      <sheetData sheetId="552">
        <row r="1">
          <cell r="B1" t="str">
            <v>CLIENT NAME:- M/S. FLYJAC LOGISTICS PVT.LTD</v>
          </cell>
        </row>
      </sheetData>
      <sheetData sheetId="553"/>
      <sheetData sheetId="554" refreshError="1"/>
      <sheetData sheetId="555" refreshError="1"/>
      <sheetData sheetId="556">
        <row r="2">
          <cell r="B2" t="str">
            <v>Marafiq</v>
          </cell>
        </row>
      </sheetData>
      <sheetData sheetId="557">
        <row r="2">
          <cell r="B2" t="str">
            <v>Marafiq</v>
          </cell>
        </row>
      </sheetData>
      <sheetData sheetId="558">
        <row r="1">
          <cell r="B1" t="str">
            <v>CLIENT NAME:- M/S. FLYJAC LOGISTICS PVT.LTD</v>
          </cell>
        </row>
      </sheetData>
      <sheetData sheetId="559">
        <row r="2">
          <cell r="B2" t="str">
            <v>Marafiq</v>
          </cell>
        </row>
      </sheetData>
      <sheetData sheetId="560"/>
      <sheetData sheetId="561">
        <row r="2">
          <cell r="B2" t="str">
            <v>Marafiq</v>
          </cell>
        </row>
      </sheetData>
      <sheetData sheetId="562">
        <row r="1">
          <cell r="B1" t="str">
            <v>CLIENT NAME:- M/S. FLYJAC LOGISTICS PVT.LTD</v>
          </cell>
        </row>
      </sheetData>
      <sheetData sheetId="563"/>
      <sheetData sheetId="564">
        <row r="2">
          <cell r="B2" t="str">
            <v>Marafiq</v>
          </cell>
        </row>
      </sheetData>
      <sheetData sheetId="565"/>
      <sheetData sheetId="566">
        <row r="2">
          <cell r="B2" t="str">
            <v>Marafiq</v>
          </cell>
        </row>
      </sheetData>
      <sheetData sheetId="567">
        <row r="2">
          <cell r="B2" t="str">
            <v>Marafiq</v>
          </cell>
        </row>
      </sheetData>
      <sheetData sheetId="568"/>
      <sheetData sheetId="569">
        <row r="2">
          <cell r="B2" t="str">
            <v>Marafiq</v>
          </cell>
        </row>
      </sheetData>
      <sheetData sheetId="570"/>
      <sheetData sheetId="571"/>
      <sheetData sheetId="572">
        <row r="1">
          <cell r="B1" t="str">
            <v>CLIENT NAME:- M/S. FLYJAC LOGISTICS PVT.LTD</v>
          </cell>
        </row>
      </sheetData>
      <sheetData sheetId="573"/>
      <sheetData sheetId="574"/>
      <sheetData sheetId="575"/>
      <sheetData sheetId="576"/>
      <sheetData sheetId="577"/>
      <sheetData sheetId="578">
        <row r="2">
          <cell r="B2" t="str">
            <v>Marafiq</v>
          </cell>
        </row>
      </sheetData>
      <sheetData sheetId="579"/>
      <sheetData sheetId="580">
        <row r="2">
          <cell r="B2" t="str">
            <v>Marafiq</v>
          </cell>
        </row>
      </sheetData>
      <sheetData sheetId="581">
        <row r="2">
          <cell r="B2" t="str">
            <v>Marafiq</v>
          </cell>
        </row>
      </sheetData>
      <sheetData sheetId="582"/>
      <sheetData sheetId="583">
        <row r="2">
          <cell r="B2" t="str">
            <v>Marafiq</v>
          </cell>
        </row>
      </sheetData>
      <sheetData sheetId="584"/>
      <sheetData sheetId="585"/>
      <sheetData sheetId="586">
        <row r="2">
          <cell r="B2" t="str">
            <v>Marafiq</v>
          </cell>
        </row>
      </sheetData>
      <sheetData sheetId="587">
        <row r="2">
          <cell r="B2" t="str">
            <v>Marafiq</v>
          </cell>
        </row>
      </sheetData>
      <sheetData sheetId="588">
        <row r="2">
          <cell r="B2" t="str">
            <v>Marafiq</v>
          </cell>
        </row>
      </sheetData>
      <sheetData sheetId="589">
        <row r="2">
          <cell r="B2" t="str">
            <v>Marafiq</v>
          </cell>
        </row>
      </sheetData>
      <sheetData sheetId="590"/>
      <sheetData sheetId="591"/>
      <sheetData sheetId="592"/>
      <sheetData sheetId="593"/>
      <sheetData sheetId="594">
        <row r="1">
          <cell r="B1" t="str">
            <v>CLIENT NAME:- M/S. FLYJAC LOGISTICS PVT.LTD</v>
          </cell>
        </row>
      </sheetData>
      <sheetData sheetId="595"/>
      <sheetData sheetId="596">
        <row r="2">
          <cell r="B2" t="str">
            <v>Marafiq</v>
          </cell>
        </row>
      </sheetData>
      <sheetData sheetId="597"/>
      <sheetData sheetId="598">
        <row r="2">
          <cell r="B2" t="str">
            <v>Marafiq</v>
          </cell>
        </row>
      </sheetData>
      <sheetData sheetId="599"/>
      <sheetData sheetId="600"/>
      <sheetData sheetId="601"/>
      <sheetData sheetId="602"/>
      <sheetData sheetId="603">
        <row r="1">
          <cell r="B1" t="str">
            <v>CLIENT NAME:- M/S. FLYJAC LOGISTICS PVT.LTD</v>
          </cell>
        </row>
      </sheetData>
      <sheetData sheetId="604"/>
      <sheetData sheetId="605"/>
      <sheetData sheetId="606"/>
      <sheetData sheetId="607"/>
      <sheetData sheetId="608">
        <row r="1">
          <cell r="B1" t="str">
            <v>CLIENT NAME:- M/S. FLYJAC LOGISTICS PVT.LTD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">
          <cell r="B1" t="str">
            <v>CLIENT NAME:- M/S. FLYJAC LOGISTICS PVT.LTD</v>
          </cell>
        </row>
      </sheetData>
      <sheetData sheetId="618">
        <row r="1">
          <cell r="B1" t="str">
            <v>CLIENT NAME:- M/S. FLYJAC LOGISTICS PVT.LTD</v>
          </cell>
        </row>
      </sheetData>
      <sheetData sheetId="619"/>
      <sheetData sheetId="620"/>
      <sheetData sheetId="621"/>
      <sheetData sheetId="622"/>
      <sheetData sheetId="623"/>
      <sheetData sheetId="624">
        <row r="1">
          <cell r="B1" t="str">
            <v>CLIENT NAME:- M/S. FLYJAC LOGISTICS PVT.LTD</v>
          </cell>
        </row>
      </sheetData>
      <sheetData sheetId="625"/>
      <sheetData sheetId="626">
        <row r="1">
          <cell r="B1" t="str">
            <v>CLIENT NAME:- M/S. FLYJAC LOGISTICS PVT.LTD</v>
          </cell>
        </row>
      </sheetData>
      <sheetData sheetId="627">
        <row r="1">
          <cell r="B1" t="str">
            <v>CLIENT NAME:- M/S. FLYJAC LOGISTICS PVT.LTD</v>
          </cell>
        </row>
      </sheetData>
      <sheetData sheetId="628">
        <row r="1">
          <cell r="B1" t="str">
            <v>CLIENT NAME:- M/S. FLYJAC LOGISTICS PVT.LTD</v>
          </cell>
        </row>
      </sheetData>
      <sheetData sheetId="629">
        <row r="1">
          <cell r="B1" t="str">
            <v>CLIENT NAME:- M/S. FLYJAC LOGISTICS PVT.LTD</v>
          </cell>
        </row>
      </sheetData>
      <sheetData sheetId="630">
        <row r="1">
          <cell r="B1" t="str">
            <v>CLIENT NAME:- M/S. FLYJAC LOGISTICS PVT.LTD</v>
          </cell>
        </row>
      </sheetData>
      <sheetData sheetId="631">
        <row r="1">
          <cell r="B1" t="str">
            <v>CLIENT NAME:- M/S. FLYJAC LOGISTICS PVT.LTD</v>
          </cell>
        </row>
      </sheetData>
      <sheetData sheetId="632">
        <row r="1">
          <cell r="B1" t="str">
            <v>CLIENT NAME:- M/S. FLYJAC LOGISTICS PVT.LTD</v>
          </cell>
        </row>
      </sheetData>
      <sheetData sheetId="633">
        <row r="1">
          <cell r="B1" t="str">
            <v>CLIENT NAME:- M/S. FLYJAC LOGISTICS PVT.LTD</v>
          </cell>
        </row>
      </sheetData>
      <sheetData sheetId="634">
        <row r="1">
          <cell r="B1" t="str">
            <v>CLIENT NAME:- M/S. FLYJAC LOGISTICS PVT.LTD</v>
          </cell>
        </row>
      </sheetData>
      <sheetData sheetId="635">
        <row r="1">
          <cell r="B1" t="str">
            <v>CLIENT NAME:- M/S. FLYJAC LOGISTICS PVT.LTD</v>
          </cell>
        </row>
      </sheetData>
      <sheetData sheetId="636">
        <row r="1">
          <cell r="B1" t="str">
            <v>CLIENT NAME:- M/S. FLYJAC LOGISTICS PVT.LTD</v>
          </cell>
        </row>
      </sheetData>
      <sheetData sheetId="637">
        <row r="1">
          <cell r="B1" t="str">
            <v>CLIENT NAME:- M/S. FLYJAC LOGISTICS PVT.LTD</v>
          </cell>
        </row>
      </sheetData>
      <sheetData sheetId="638">
        <row r="1">
          <cell r="B1" t="str">
            <v>CLIENT NAME:- M/S. FLYJAC LOGISTICS PVT.LTD</v>
          </cell>
        </row>
      </sheetData>
      <sheetData sheetId="639">
        <row r="1">
          <cell r="B1" t="str">
            <v>CLIENT NAME:- M/S. FLYJAC LOGISTICS PVT.LTD</v>
          </cell>
        </row>
      </sheetData>
      <sheetData sheetId="640">
        <row r="1">
          <cell r="B1" t="str">
            <v>CLIENT NAME:- M/S. FLYJAC LOGISTICS PVT.LTD</v>
          </cell>
        </row>
      </sheetData>
      <sheetData sheetId="641">
        <row r="1">
          <cell r="B1" t="str">
            <v>CLIENT NAME:- M/S. FLYJAC LOGISTICS PVT.LTD</v>
          </cell>
        </row>
      </sheetData>
      <sheetData sheetId="642">
        <row r="1">
          <cell r="B1" t="str">
            <v>CLIENT NAME:- M/S. FLYJAC LOGISTICS PVT.LTD</v>
          </cell>
        </row>
      </sheetData>
      <sheetData sheetId="643">
        <row r="1">
          <cell r="B1" t="str">
            <v>CLIENT NAME:- M/S. FLYJAC LOGISTICS PVT.LTD</v>
          </cell>
        </row>
      </sheetData>
      <sheetData sheetId="644">
        <row r="1">
          <cell r="B1" t="str">
            <v>CLIENT NAME:- M/S. FLYJAC LOGISTICS PVT.LTD</v>
          </cell>
        </row>
      </sheetData>
      <sheetData sheetId="645">
        <row r="1">
          <cell r="B1" t="str">
            <v>CLIENT NAME:- M/S. FLYJAC LOGISTICS PVT.LTD</v>
          </cell>
        </row>
      </sheetData>
      <sheetData sheetId="646">
        <row r="1">
          <cell r="B1" t="str">
            <v>CLIENT NAME:- M/S. FLYJAC LOGISTICS PVT.LTD</v>
          </cell>
        </row>
      </sheetData>
      <sheetData sheetId="647">
        <row r="1">
          <cell r="B1" t="str">
            <v>CLIENT NAME:- M/S. FLYJAC LOGISTICS PVT.LTD</v>
          </cell>
        </row>
      </sheetData>
      <sheetData sheetId="648">
        <row r="1">
          <cell r="B1" t="str">
            <v>CLIENT NAME:- M/S. FLYJAC LOGISTICS PVT.LTD</v>
          </cell>
        </row>
      </sheetData>
      <sheetData sheetId="649">
        <row r="1">
          <cell r="B1" t="str">
            <v>CLIENT NAME:- M/S. FLYJAC LOGISTICS PVT.LTD</v>
          </cell>
        </row>
      </sheetData>
      <sheetData sheetId="650">
        <row r="1">
          <cell r="B1" t="str">
            <v>CLIENT NAME:- M/S. FLYJAC LOGISTICS PVT.LTD</v>
          </cell>
        </row>
      </sheetData>
      <sheetData sheetId="651">
        <row r="1">
          <cell r="B1" t="str">
            <v>CLIENT NAME:- M/S. FLYJAC LOGISTICS PVT.LTD</v>
          </cell>
        </row>
      </sheetData>
      <sheetData sheetId="652">
        <row r="1">
          <cell r="B1" t="str">
            <v>CLIENT NAME:- M/S. FLYJAC LOGISTICS PVT.LTD</v>
          </cell>
        </row>
      </sheetData>
      <sheetData sheetId="653">
        <row r="1">
          <cell r="B1" t="str">
            <v>CLIENT NAME:- M/S. FLYJAC LOGISTICS PVT.LTD</v>
          </cell>
        </row>
      </sheetData>
      <sheetData sheetId="654">
        <row r="1">
          <cell r="B1" t="str">
            <v>CLIENT NAME:- M/S. FLYJAC LOGISTICS PVT.LTD</v>
          </cell>
        </row>
      </sheetData>
      <sheetData sheetId="655">
        <row r="1">
          <cell r="B1" t="str">
            <v>CLIENT NAME:- M/S. FLYJAC LOGISTICS PVT.LTD</v>
          </cell>
        </row>
      </sheetData>
      <sheetData sheetId="656">
        <row r="1">
          <cell r="B1" t="str">
            <v>CLIENT NAME:- M/S. FLYJAC LOGISTICS PVT.LTD</v>
          </cell>
        </row>
      </sheetData>
      <sheetData sheetId="657">
        <row r="1">
          <cell r="B1" t="str">
            <v>CLIENT NAME:- M/S. FLYJAC LOGISTICS PVT.LTD</v>
          </cell>
        </row>
      </sheetData>
      <sheetData sheetId="658">
        <row r="1">
          <cell r="B1" t="str">
            <v>CLIENT NAME:- M/S. FLYJAC LOGISTICS PVT.LTD</v>
          </cell>
        </row>
      </sheetData>
      <sheetData sheetId="659">
        <row r="1">
          <cell r="B1" t="str">
            <v>CLIENT NAME:- M/S. FLYJAC LOGISTICS PVT.LTD</v>
          </cell>
        </row>
      </sheetData>
      <sheetData sheetId="660">
        <row r="1">
          <cell r="B1" t="str">
            <v>CLIENT NAME:- M/S. FLYJAC LOGISTICS PVT.LTD</v>
          </cell>
        </row>
      </sheetData>
      <sheetData sheetId="661">
        <row r="1">
          <cell r="B1" t="str">
            <v>CLIENT NAME:- M/S. FLYJAC LOGISTICS PVT.LTD</v>
          </cell>
        </row>
      </sheetData>
      <sheetData sheetId="662">
        <row r="1">
          <cell r="B1" t="str">
            <v>CLIENT NAME:- M/S. FLYJAC LOGISTICS PVT.LTD</v>
          </cell>
        </row>
      </sheetData>
      <sheetData sheetId="663">
        <row r="1">
          <cell r="B1" t="str">
            <v>CLIENT NAME:- M/S. FLYJAC LOGISTICS PVT.LTD</v>
          </cell>
        </row>
      </sheetData>
      <sheetData sheetId="664">
        <row r="1">
          <cell r="B1" t="str">
            <v>CLIENT NAME:- M/S. FLYJAC LOGISTICS PVT.LTD</v>
          </cell>
        </row>
      </sheetData>
      <sheetData sheetId="665">
        <row r="1">
          <cell r="B1" t="str">
            <v>CLIENT NAME:- M/S. FLYJAC LOGISTICS PVT.LTD</v>
          </cell>
        </row>
      </sheetData>
      <sheetData sheetId="666">
        <row r="1">
          <cell r="B1" t="str">
            <v>CLIENT NAME:- M/S. FLYJAC LOGISTICS PVT.LTD</v>
          </cell>
        </row>
      </sheetData>
      <sheetData sheetId="667">
        <row r="1">
          <cell r="B1" t="str">
            <v>CLIENT NAME:- M/S. FLYJAC LOGISTICS PVT.LTD</v>
          </cell>
        </row>
      </sheetData>
      <sheetData sheetId="668">
        <row r="1">
          <cell r="B1" t="str">
            <v>CLIENT NAME:- M/S. FLYJAC LOGISTICS PVT.LTD</v>
          </cell>
        </row>
      </sheetData>
      <sheetData sheetId="669">
        <row r="1">
          <cell r="B1" t="str">
            <v>CLIENT NAME:- M/S. FLYJAC LOGISTICS PVT.LTD</v>
          </cell>
        </row>
      </sheetData>
      <sheetData sheetId="670">
        <row r="1">
          <cell r="B1" t="str">
            <v>CLIENT NAME:- M/S. FLYJAC LOGISTICS PVT.LTD</v>
          </cell>
        </row>
      </sheetData>
      <sheetData sheetId="671">
        <row r="1">
          <cell r="B1" t="str">
            <v>CLIENT NAME:- M/S. FLYJAC LOGISTICS PVT.LTD</v>
          </cell>
        </row>
      </sheetData>
      <sheetData sheetId="672">
        <row r="1">
          <cell r="B1" t="str">
            <v>CLIENT NAME:- M/S. FLYJAC LOGISTICS PVT.LTD</v>
          </cell>
        </row>
      </sheetData>
      <sheetData sheetId="673">
        <row r="1">
          <cell r="B1" t="str">
            <v>CLIENT NAME:- M/S. FLYJAC LOGISTICS PVT.LTD</v>
          </cell>
        </row>
      </sheetData>
      <sheetData sheetId="674">
        <row r="1">
          <cell r="B1" t="str">
            <v>CLIENT NAME:- M/S. FLYJAC LOGISTICS PVT.LTD</v>
          </cell>
        </row>
      </sheetData>
      <sheetData sheetId="675">
        <row r="1">
          <cell r="B1" t="str">
            <v>CLIENT NAME:- M/S. FLYJAC LOGISTICS PVT.LTD</v>
          </cell>
        </row>
      </sheetData>
      <sheetData sheetId="676">
        <row r="1">
          <cell r="B1" t="str">
            <v>CLIENT NAME:- M/S. FLYJAC LOGISTICS PVT.LTD</v>
          </cell>
        </row>
      </sheetData>
      <sheetData sheetId="677">
        <row r="1">
          <cell r="B1" t="str">
            <v>CLIENT NAME:- M/S. FLYJAC LOGISTICS PVT.LTD</v>
          </cell>
        </row>
      </sheetData>
      <sheetData sheetId="678">
        <row r="1">
          <cell r="B1" t="str">
            <v>CLIENT NAME:- M/S. FLYJAC LOGISTICS PVT.LTD</v>
          </cell>
        </row>
      </sheetData>
      <sheetData sheetId="679">
        <row r="1">
          <cell r="B1" t="str">
            <v>CLIENT NAME:- M/S. FLYJAC LOGISTICS PVT.LTD</v>
          </cell>
        </row>
      </sheetData>
      <sheetData sheetId="680">
        <row r="1">
          <cell r="B1" t="str">
            <v>CLIENT NAME:- M/S. FLYJAC LOGISTICS PVT.LTD</v>
          </cell>
        </row>
      </sheetData>
      <sheetData sheetId="681">
        <row r="1">
          <cell r="B1" t="str">
            <v>CLIENT NAME:- M/S. FLYJAC LOGISTICS PVT.LTD</v>
          </cell>
        </row>
      </sheetData>
      <sheetData sheetId="682">
        <row r="1">
          <cell r="B1" t="str">
            <v>CLIENT NAME:- M/S. FLYJAC LOGISTICS PVT.LTD</v>
          </cell>
        </row>
      </sheetData>
      <sheetData sheetId="683">
        <row r="1">
          <cell r="B1" t="str">
            <v>CLIENT NAME:- M/S. FLYJAC LOGISTICS PVT.LTD</v>
          </cell>
        </row>
      </sheetData>
      <sheetData sheetId="684">
        <row r="1">
          <cell r="B1" t="str">
            <v>CLIENT NAME:- M/S. FLYJAC LOGISTICS PVT.LTD</v>
          </cell>
        </row>
      </sheetData>
      <sheetData sheetId="685">
        <row r="1">
          <cell r="B1" t="str">
            <v>CLIENT NAME:- M/S. FLYJAC LOGISTICS PVT.LTD</v>
          </cell>
        </row>
      </sheetData>
      <sheetData sheetId="686">
        <row r="1">
          <cell r="B1" t="str">
            <v>CLIENT NAME:- M/S. FLYJAC LOGISTICS PVT.LTD</v>
          </cell>
        </row>
      </sheetData>
      <sheetData sheetId="687">
        <row r="1">
          <cell r="B1" t="str">
            <v>CLIENT NAME:- M/S. FLYJAC LOGISTICS PVT.LTD</v>
          </cell>
        </row>
      </sheetData>
      <sheetData sheetId="688">
        <row r="1">
          <cell r="B1" t="str">
            <v>CLIENT NAME:- M/S. FLYJAC LOGISTICS PVT.LTD</v>
          </cell>
        </row>
      </sheetData>
      <sheetData sheetId="689">
        <row r="1">
          <cell r="B1" t="str">
            <v>CLIENT NAME:- M/S. FLYJAC LOGISTICS PVT.LTD</v>
          </cell>
        </row>
      </sheetData>
      <sheetData sheetId="690">
        <row r="1">
          <cell r="B1" t="str">
            <v>CLIENT NAME:- M/S. FLYJAC LOGISTICS PVT.LTD</v>
          </cell>
        </row>
      </sheetData>
      <sheetData sheetId="691">
        <row r="1">
          <cell r="B1" t="str">
            <v>CLIENT NAME:- M/S. FLYJAC LOGISTICS PVT.LTD</v>
          </cell>
        </row>
      </sheetData>
      <sheetData sheetId="692">
        <row r="1">
          <cell r="B1" t="str">
            <v>CLIENT NAME:- M/S. FLYJAC LOGISTICS PVT.LTD</v>
          </cell>
        </row>
      </sheetData>
      <sheetData sheetId="693">
        <row r="1">
          <cell r="B1" t="str">
            <v>CLIENT NAME:- M/S. FLYJAC LOGISTICS PVT.LTD</v>
          </cell>
        </row>
      </sheetData>
      <sheetData sheetId="694">
        <row r="1">
          <cell r="B1" t="str">
            <v>CLIENT NAME:- M/S. FLYJAC LOGISTICS PVT.LTD</v>
          </cell>
        </row>
      </sheetData>
      <sheetData sheetId="695">
        <row r="1">
          <cell r="B1" t="str">
            <v>CLIENT NAME:- M/S. FLYJAC LOGISTICS PVT.LTD</v>
          </cell>
        </row>
      </sheetData>
      <sheetData sheetId="696"/>
      <sheetData sheetId="697">
        <row r="1">
          <cell r="B1" t="str">
            <v>CLIENT NAME:- M/S. FLYJAC LOGISTICS PVT.LTD</v>
          </cell>
        </row>
      </sheetData>
      <sheetData sheetId="698"/>
      <sheetData sheetId="699">
        <row r="1">
          <cell r="B1" t="str">
            <v>CLIENT NAME:- M/S. FLYJAC LOGISTICS PVT.LTD</v>
          </cell>
        </row>
      </sheetData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>
        <row r="1">
          <cell r="B1" t="str">
            <v>CLIENT NAME:- M/S. FLYJAC LOGISTICS PVT.LTD</v>
          </cell>
        </row>
      </sheetData>
      <sheetData sheetId="1631"/>
      <sheetData sheetId="1632"/>
      <sheetData sheetId="1633">
        <row r="1">
          <cell r="B1" t="str">
            <v>CLIENT NAME:- M/S. FLYJAC LOGISTICS PVT.LTD</v>
          </cell>
        </row>
      </sheetData>
      <sheetData sheetId="1634"/>
      <sheetData sheetId="1635"/>
      <sheetData sheetId="1636">
        <row r="1">
          <cell r="B1" t="str">
            <v>CLIENT NAME:- M/S. FLYJAC LOGISTICS PVT.LTD</v>
          </cell>
        </row>
      </sheetData>
      <sheetData sheetId="1637"/>
      <sheetData sheetId="1638">
        <row r="1">
          <cell r="B1" t="str">
            <v>CLIENT NAME:- M/S. FLYJAC LOGISTICS PVT.LTD</v>
          </cell>
        </row>
      </sheetData>
      <sheetData sheetId="1639">
        <row r="1">
          <cell r="B1" t="str">
            <v>CLIENT NAME:- M/S. FLYJAC LOGISTICS PVT.LTD</v>
          </cell>
        </row>
      </sheetData>
      <sheetData sheetId="1640">
        <row r="1">
          <cell r="B1" t="str">
            <v>CLIENT NAME:- M/S. FLYJAC LOGISTICS PVT.LTD</v>
          </cell>
        </row>
      </sheetData>
      <sheetData sheetId="1641">
        <row r="1">
          <cell r="B1" t="str">
            <v>CLIENT NAME:- M/S. FLYJAC LOGISTICS PVT.LTD</v>
          </cell>
        </row>
      </sheetData>
      <sheetData sheetId="1642">
        <row r="1">
          <cell r="B1" t="str">
            <v>CLIENT NAME:- M/S. FLYJAC LOGISTICS PVT.LTD</v>
          </cell>
        </row>
      </sheetData>
      <sheetData sheetId="1643"/>
      <sheetData sheetId="1644">
        <row r="1">
          <cell r="B1" t="str">
            <v>CLIENT NAME:- M/S. FLYJAC LOGISTICS PVT.LTD</v>
          </cell>
        </row>
      </sheetData>
      <sheetData sheetId="1645">
        <row r="1">
          <cell r="B1" t="str">
            <v>CLIENT NAME:- M/S. FLYJAC LOGISTICS PVT.LTD</v>
          </cell>
        </row>
      </sheetData>
      <sheetData sheetId="1646">
        <row r="1">
          <cell r="B1" t="str">
            <v>CLIENT NAME:- M/S. FLYJAC LOGISTICS PVT.LTD</v>
          </cell>
        </row>
      </sheetData>
      <sheetData sheetId="1647">
        <row r="1">
          <cell r="B1" t="str">
            <v>CLIENT NAME:- M/S. FLYJAC LOGISTICS PVT.LTD</v>
          </cell>
        </row>
      </sheetData>
      <sheetData sheetId="1648">
        <row r="1">
          <cell r="B1" t="str">
            <v>CLIENT NAME:- M/S. FLYJAC LOGISTICS PVT.LTD</v>
          </cell>
        </row>
      </sheetData>
      <sheetData sheetId="1649">
        <row r="1">
          <cell r="B1" t="str">
            <v>CLIENT NAME:- M/S. FLYJAC LOGISTICS PVT.LTD</v>
          </cell>
        </row>
      </sheetData>
      <sheetData sheetId="1650">
        <row r="1">
          <cell r="B1" t="str">
            <v>CLIENT NAME:- M/S. FLYJAC LOGISTICS PVT.LTD</v>
          </cell>
        </row>
      </sheetData>
      <sheetData sheetId="1651">
        <row r="1">
          <cell r="B1" t="str">
            <v>CLIENT NAME:- M/S. FLYJAC LOGISTICS PVT.LTD</v>
          </cell>
        </row>
      </sheetData>
      <sheetData sheetId="1652">
        <row r="1">
          <cell r="B1" t="str">
            <v>CLIENT NAME:- M/S. FLYJAC LOGISTICS PVT.LTD</v>
          </cell>
        </row>
      </sheetData>
      <sheetData sheetId="1653">
        <row r="1">
          <cell r="B1" t="str">
            <v>CLIENT NAME:- M/S. FLYJAC LOGISTICS PVT.LTD</v>
          </cell>
        </row>
      </sheetData>
      <sheetData sheetId="1654">
        <row r="1">
          <cell r="B1" t="str">
            <v>CLIENT NAME:- M/S. FLYJAC LOGISTICS PVT.LTD</v>
          </cell>
        </row>
      </sheetData>
      <sheetData sheetId="1655">
        <row r="1">
          <cell r="B1" t="str">
            <v>CLIENT NAME:- M/S. FLYJAC LOGISTICS PVT.LTD</v>
          </cell>
        </row>
      </sheetData>
      <sheetData sheetId="1656">
        <row r="1">
          <cell r="B1" t="str">
            <v>CLIENT NAME:- M/S. FLYJAC LOGISTICS PVT.LTD</v>
          </cell>
        </row>
      </sheetData>
      <sheetData sheetId="1657">
        <row r="1">
          <cell r="B1" t="str">
            <v>CLIENT NAME:- M/S. FLYJAC LOGISTICS PVT.LTD</v>
          </cell>
        </row>
      </sheetData>
      <sheetData sheetId="1658">
        <row r="1">
          <cell r="B1" t="str">
            <v>CLIENT NAME:- M/S. FLYJAC LOGISTICS PVT.LTD</v>
          </cell>
        </row>
      </sheetData>
      <sheetData sheetId="1659">
        <row r="1">
          <cell r="B1" t="str">
            <v>CLIENT NAME:- M/S. FLYJAC LOGISTICS PVT.LTD</v>
          </cell>
        </row>
      </sheetData>
      <sheetData sheetId="1660">
        <row r="1">
          <cell r="B1" t="str">
            <v>CLIENT NAME:- M/S. FLYJAC LOGISTICS PVT.LTD</v>
          </cell>
        </row>
      </sheetData>
      <sheetData sheetId="1661">
        <row r="1">
          <cell r="B1" t="str">
            <v>CLIENT NAME:- M/S. FLYJAC LOGISTICS PVT.LTD</v>
          </cell>
        </row>
      </sheetData>
      <sheetData sheetId="1662">
        <row r="1">
          <cell r="B1" t="str">
            <v>CLIENT NAME:- M/S. FLYJAC LOGISTICS PVT.LTD</v>
          </cell>
        </row>
      </sheetData>
      <sheetData sheetId="1663"/>
      <sheetData sheetId="1664"/>
      <sheetData sheetId="1665"/>
      <sheetData sheetId="1666"/>
      <sheetData sheetId="1667"/>
      <sheetData sheetId="1668">
        <row r="1">
          <cell r="B1" t="str">
            <v>CLIENT NAME:- M/S. FLYJAC LOGISTICS PVT.LTD</v>
          </cell>
        </row>
      </sheetData>
      <sheetData sheetId="1669"/>
      <sheetData sheetId="1670"/>
      <sheetData sheetId="1671"/>
      <sheetData sheetId="1672"/>
      <sheetData sheetId="1673"/>
      <sheetData sheetId="1674">
        <row r="1">
          <cell r="B1" t="str">
            <v>CLIENT NAME:- M/S. FLYJAC LOGISTICS PVT.LTD</v>
          </cell>
        </row>
      </sheetData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>
        <row r="1">
          <cell r="B1" t="str">
            <v>CLIENT NAME:- M/S. FLYJAC LOGISTICS PVT.LTD</v>
          </cell>
        </row>
      </sheetData>
      <sheetData sheetId="1715"/>
      <sheetData sheetId="1716">
        <row r="1">
          <cell r="B1" t="str">
            <v>CLIENT NAME:- M/S. FLYJAC LOGISTICS PVT.LTD</v>
          </cell>
        </row>
      </sheetData>
      <sheetData sheetId="1717">
        <row r="1">
          <cell r="B1" t="str">
            <v>CLIENT NAME:- M/S. FLYJAC LOGISTICS PVT.LTD</v>
          </cell>
        </row>
      </sheetData>
      <sheetData sheetId="1718"/>
      <sheetData sheetId="1719">
        <row r="1">
          <cell r="B1" t="str">
            <v>CLIENT NAME:- M/S. FLYJAC LOGISTICS PVT.LTD</v>
          </cell>
        </row>
      </sheetData>
      <sheetData sheetId="1720">
        <row r="1">
          <cell r="B1" t="str">
            <v>CLIENT NAME:- M/S. FLYJAC LOGISTICS PVT.LTD</v>
          </cell>
        </row>
      </sheetData>
      <sheetData sheetId="1721"/>
      <sheetData sheetId="1722">
        <row r="1">
          <cell r="B1" t="str">
            <v>CLIENT NAME:- M/S. FLYJAC LOGISTICS PVT.LTD</v>
          </cell>
        </row>
      </sheetData>
      <sheetData sheetId="1723">
        <row r="1">
          <cell r="B1" t="str">
            <v>CLIENT NAME:- M/S. FLYJAC LOGISTICS PVT.LTD</v>
          </cell>
        </row>
      </sheetData>
      <sheetData sheetId="1724">
        <row r="1">
          <cell r="B1" t="str">
            <v>CLIENT NAME:- M/S. FLYJAC LOGISTICS PVT.LTD</v>
          </cell>
        </row>
      </sheetData>
      <sheetData sheetId="1725">
        <row r="1">
          <cell r="B1" t="str">
            <v>CLIENT NAME:- M/S. FLYJAC LOGISTICS PVT.LTD</v>
          </cell>
        </row>
      </sheetData>
      <sheetData sheetId="1726">
        <row r="1">
          <cell r="B1" t="str">
            <v>CLIENT NAME:- M/S. FLYJAC LOGISTICS PVT.LTD</v>
          </cell>
        </row>
      </sheetData>
      <sheetData sheetId="1727">
        <row r="1">
          <cell r="B1" t="str">
            <v>CLIENT NAME:- M/S. FLYJAC LOGISTICS PVT.LTD</v>
          </cell>
        </row>
      </sheetData>
      <sheetData sheetId="1728">
        <row r="1">
          <cell r="B1" t="str">
            <v>CLIENT NAME:- M/S. FLYJAC LOGISTICS PVT.LTD</v>
          </cell>
        </row>
      </sheetData>
      <sheetData sheetId="1729">
        <row r="1">
          <cell r="B1" t="str">
            <v>CLIENT NAME:- M/S. FLYJAC LOGISTICS PVT.LTD</v>
          </cell>
        </row>
      </sheetData>
      <sheetData sheetId="1730">
        <row r="1">
          <cell r="B1" t="str">
            <v>CLIENT NAME:- M/S. FLYJAC LOGISTICS PVT.LTD</v>
          </cell>
        </row>
      </sheetData>
      <sheetData sheetId="1731">
        <row r="1">
          <cell r="B1" t="str">
            <v>CLIENT NAME:- M/S. FLYJAC LOGISTICS PVT.LTD</v>
          </cell>
        </row>
      </sheetData>
      <sheetData sheetId="1732">
        <row r="1">
          <cell r="B1" t="str">
            <v>CLIENT NAME:- M/S. FLYJAC LOGISTICS PVT.LTD</v>
          </cell>
        </row>
      </sheetData>
      <sheetData sheetId="1733">
        <row r="1">
          <cell r="B1" t="str">
            <v>CLIENT NAME:- M/S. FLYJAC LOGISTICS PVT.LTD</v>
          </cell>
        </row>
      </sheetData>
      <sheetData sheetId="1734">
        <row r="1">
          <cell r="B1" t="str">
            <v>CLIENT NAME:- M/S. FLYJAC LOGISTICS PVT.LTD</v>
          </cell>
        </row>
      </sheetData>
      <sheetData sheetId="1735">
        <row r="1">
          <cell r="B1" t="str">
            <v>CLIENT NAME:- M/S. FLYJAC LOGISTICS PVT.LTD</v>
          </cell>
        </row>
      </sheetData>
      <sheetData sheetId="1736">
        <row r="1">
          <cell r="B1" t="str">
            <v>CLIENT NAME:- M/S. FLYJAC LOGISTICS PVT.LTD</v>
          </cell>
        </row>
      </sheetData>
      <sheetData sheetId="1737">
        <row r="1">
          <cell r="B1" t="str">
            <v>CLIENT NAME:- M/S. FLYJAC LOGISTICS PVT.LTD</v>
          </cell>
        </row>
      </sheetData>
      <sheetData sheetId="1738">
        <row r="1">
          <cell r="B1" t="str">
            <v>CLIENT NAME:- M/S. FLYJAC LOGISTICS PVT.LTD</v>
          </cell>
        </row>
      </sheetData>
      <sheetData sheetId="1739">
        <row r="1">
          <cell r="B1" t="str">
            <v>CLIENT NAME:- M/S. FLYJAC LOGISTICS PVT.LTD</v>
          </cell>
        </row>
      </sheetData>
      <sheetData sheetId="1740">
        <row r="1">
          <cell r="B1" t="str">
            <v>CLIENT NAME:- M/S. FLYJAC LOGISTICS PVT.LTD</v>
          </cell>
        </row>
      </sheetData>
      <sheetData sheetId="1741">
        <row r="1">
          <cell r="B1" t="str">
            <v>CLIENT NAME:- M/S. FLYJAC LOGISTICS PVT.LTD</v>
          </cell>
        </row>
      </sheetData>
      <sheetData sheetId="1742">
        <row r="1">
          <cell r="B1" t="str">
            <v>CLIENT NAME:- M/S. FLYJAC LOGISTICS PVT.LTD</v>
          </cell>
        </row>
      </sheetData>
      <sheetData sheetId="1743">
        <row r="1">
          <cell r="B1" t="str">
            <v>CLIENT NAME:- M/S. FLYJAC LOGISTICS PVT.LTD</v>
          </cell>
        </row>
      </sheetData>
      <sheetData sheetId="1744">
        <row r="1">
          <cell r="B1" t="str">
            <v>CLIENT NAME:- M/S. FLYJAC LOGISTICS PVT.LTD</v>
          </cell>
        </row>
      </sheetData>
      <sheetData sheetId="1745">
        <row r="1">
          <cell r="B1" t="str">
            <v>CLIENT NAME:- M/S. FLYJAC LOGISTICS PVT.LTD</v>
          </cell>
        </row>
      </sheetData>
      <sheetData sheetId="1746">
        <row r="1">
          <cell r="B1" t="str">
            <v>CLIENT NAME:- M/S. FLYJAC LOGISTICS PVT.LTD</v>
          </cell>
        </row>
      </sheetData>
      <sheetData sheetId="1747"/>
      <sheetData sheetId="1748">
        <row r="1">
          <cell r="B1" t="str">
            <v>CLIENT NAME:- M/S. FLYJAC LOGISTICS PVT.LTD</v>
          </cell>
        </row>
      </sheetData>
      <sheetData sheetId="1749"/>
      <sheetData sheetId="1750">
        <row r="1">
          <cell r="B1" t="str">
            <v>CLIENT NAME:- M/S. FLYJAC LOGISTICS PVT.LTD</v>
          </cell>
        </row>
      </sheetData>
      <sheetData sheetId="1751"/>
      <sheetData sheetId="1752">
        <row r="1">
          <cell r="B1" t="str">
            <v>CLIENT NAME:- M/S. FLYJAC LOGISTICS PVT.LTD</v>
          </cell>
        </row>
      </sheetData>
      <sheetData sheetId="1753"/>
      <sheetData sheetId="1754">
        <row r="1">
          <cell r="B1" t="str">
            <v>CLIENT NAME:- M/S. FLYJAC LOGISTICS PVT.LTD</v>
          </cell>
        </row>
      </sheetData>
      <sheetData sheetId="1755"/>
      <sheetData sheetId="1756">
        <row r="1">
          <cell r="B1" t="str">
            <v>CLIENT NAME:- M/S. FLYJAC LOGISTICS PVT.LTD</v>
          </cell>
        </row>
      </sheetData>
      <sheetData sheetId="1757"/>
      <sheetData sheetId="1758">
        <row r="1">
          <cell r="B1" t="str">
            <v>CLIENT NAME:- M/S. FLYJAC LOGISTICS PVT.LTD</v>
          </cell>
        </row>
      </sheetData>
      <sheetData sheetId="1759"/>
      <sheetData sheetId="1760">
        <row r="1">
          <cell r="B1" t="str">
            <v>CLIENT NAME:- M/S. FLYJAC LOGISTICS PVT.LTD</v>
          </cell>
        </row>
      </sheetData>
      <sheetData sheetId="1761"/>
      <sheetData sheetId="1762">
        <row r="1">
          <cell r="B1" t="str">
            <v>CLIENT NAME:- M/S. FLYJAC LOGISTICS PVT.LTD</v>
          </cell>
        </row>
      </sheetData>
      <sheetData sheetId="1763"/>
      <sheetData sheetId="1764">
        <row r="1">
          <cell r="B1" t="str">
            <v>CLIENT NAME:- M/S. FLYJAC LOGISTICS PVT.LTD</v>
          </cell>
        </row>
      </sheetData>
      <sheetData sheetId="1765">
        <row r="1">
          <cell r="B1" t="str">
            <v>CLIENT NAME:- M/S. FLYJAC LOGISTICS PVT.LTD</v>
          </cell>
        </row>
      </sheetData>
      <sheetData sheetId="1766">
        <row r="1">
          <cell r="B1" t="str">
            <v>CLIENT NAME:- M/S. FLYJAC LOGISTICS PVT.LTD</v>
          </cell>
        </row>
      </sheetData>
      <sheetData sheetId="1767">
        <row r="1">
          <cell r="B1" t="str">
            <v>CLIENT NAME:- M/S. FLYJAC LOGISTICS PVT.LTD</v>
          </cell>
        </row>
      </sheetData>
      <sheetData sheetId="1768">
        <row r="1">
          <cell r="B1" t="str">
            <v>CLIENT NAME:- M/S. FLYJAC LOGISTICS PVT.LTD</v>
          </cell>
        </row>
      </sheetData>
      <sheetData sheetId="1769"/>
      <sheetData sheetId="1770">
        <row r="1">
          <cell r="B1" t="str">
            <v>CLIENT NAME:- M/S. FLYJAC LOGISTICS PVT.LTD</v>
          </cell>
        </row>
      </sheetData>
      <sheetData sheetId="1771">
        <row r="1">
          <cell r="B1" t="str">
            <v>CLIENT NAME:- M/S. FLYJAC LOGISTICS PVT.LTD</v>
          </cell>
        </row>
      </sheetData>
      <sheetData sheetId="1772">
        <row r="1">
          <cell r="B1" t="str">
            <v>CLIENT NAME:- M/S. FLYJAC LOGISTICS PVT.LTD</v>
          </cell>
        </row>
      </sheetData>
      <sheetData sheetId="1773">
        <row r="1">
          <cell r="B1" t="str">
            <v>CLIENT NAME:- M/S. FLYJAC LOGISTICS PVT.LTD</v>
          </cell>
        </row>
      </sheetData>
      <sheetData sheetId="1774">
        <row r="1">
          <cell r="B1" t="str">
            <v>CLIENT NAME:- M/S. FLYJAC LOGISTICS PVT.LTD</v>
          </cell>
        </row>
      </sheetData>
      <sheetData sheetId="1775">
        <row r="1">
          <cell r="B1" t="str">
            <v>CLIENT NAME:- M/S. FLYJAC LOGISTICS PVT.LTD</v>
          </cell>
        </row>
      </sheetData>
      <sheetData sheetId="1776">
        <row r="1">
          <cell r="B1" t="str">
            <v>CLIENT NAME:- M/S. FLYJAC LOGISTICS PVT.LTD</v>
          </cell>
        </row>
      </sheetData>
      <sheetData sheetId="1777">
        <row r="1">
          <cell r="B1" t="str">
            <v>CLIENT NAME:- M/S. FLYJAC LOGISTICS PVT.LTD</v>
          </cell>
        </row>
      </sheetData>
      <sheetData sheetId="1778">
        <row r="1">
          <cell r="B1" t="str">
            <v>CLIENT NAME:- M/S. FLYJAC LOGISTICS PVT.LTD</v>
          </cell>
        </row>
      </sheetData>
      <sheetData sheetId="1779">
        <row r="1">
          <cell r="B1" t="str">
            <v>CLIENT NAME:- M/S. FLYJAC LOGISTICS PVT.LTD</v>
          </cell>
        </row>
      </sheetData>
      <sheetData sheetId="1780">
        <row r="1">
          <cell r="B1" t="str">
            <v>CLIENT NAME:- M/S. FLYJAC LOGISTICS PVT.LTD</v>
          </cell>
        </row>
      </sheetData>
      <sheetData sheetId="1781">
        <row r="1">
          <cell r="B1" t="str">
            <v>CLIENT NAME:- M/S. FLYJAC LOGISTICS PVT.LTD</v>
          </cell>
        </row>
      </sheetData>
      <sheetData sheetId="1782">
        <row r="1">
          <cell r="B1" t="str">
            <v>CLIENT NAME:- M/S. FLYJAC LOGISTICS PVT.LTD</v>
          </cell>
        </row>
      </sheetData>
      <sheetData sheetId="1783">
        <row r="1">
          <cell r="B1" t="str">
            <v>CLIENT NAME:- M/S. FLYJAC LOGISTICS PVT.LTD</v>
          </cell>
        </row>
      </sheetData>
      <sheetData sheetId="1784">
        <row r="1">
          <cell r="B1" t="str">
            <v>CLIENT NAME:- M/S. FLYJAC LOGISTICS PVT.LTD</v>
          </cell>
        </row>
      </sheetData>
      <sheetData sheetId="1785"/>
      <sheetData sheetId="1786">
        <row r="1">
          <cell r="B1" t="str">
            <v>CLIENT NAME:- M/S. FLYJAC LOGISTICS PVT.LTD</v>
          </cell>
        </row>
      </sheetData>
      <sheetData sheetId="1787">
        <row r="1">
          <cell r="B1" t="str">
            <v>CLIENT NAME:- M/S. FLYJAC LOGISTICS PVT.LTD</v>
          </cell>
        </row>
      </sheetData>
      <sheetData sheetId="1788">
        <row r="1">
          <cell r="B1" t="str">
            <v>CLIENT NAME:- M/S. FLYJAC LOGISTICS PVT.LTD</v>
          </cell>
        </row>
      </sheetData>
      <sheetData sheetId="1789">
        <row r="1">
          <cell r="B1" t="str">
            <v>CLIENT NAME:- M/S. FLYJAC LOGISTICS PVT.LTD</v>
          </cell>
        </row>
      </sheetData>
      <sheetData sheetId="1790">
        <row r="1">
          <cell r="B1" t="str">
            <v>CLIENT NAME:- M/S. FLYJAC LOGISTICS PVT.LTD</v>
          </cell>
        </row>
      </sheetData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>
        <row r="1">
          <cell r="B1" t="str">
            <v>CLIENT NAME:- M/S. FLYJAC LOGISTICS PVT.LTD</v>
          </cell>
        </row>
      </sheetData>
      <sheetData sheetId="1807">
        <row r="1">
          <cell r="B1" t="str">
            <v>CLIENT NAME:- M/S. FLYJAC LOGISTICS PVT.LTD</v>
          </cell>
        </row>
      </sheetData>
      <sheetData sheetId="1808">
        <row r="1">
          <cell r="B1" t="str">
            <v>CLIENT NAME:- M/S. FLYJAC LOGISTICS PVT.LTD</v>
          </cell>
        </row>
      </sheetData>
      <sheetData sheetId="1809">
        <row r="1">
          <cell r="B1" t="str">
            <v>CLIENT NAME:- M/S. FLYJAC LOGISTICS PVT.LTD</v>
          </cell>
        </row>
      </sheetData>
      <sheetData sheetId="1810">
        <row r="1">
          <cell r="B1" t="str">
            <v>CLIENT NAME:- M/S. FLYJAC LOGISTICS PVT.LTD</v>
          </cell>
        </row>
      </sheetData>
      <sheetData sheetId="1811">
        <row r="1">
          <cell r="B1" t="str">
            <v>CLIENT NAME:- M/S. FLYJAC LOGISTICS PVT.LTD</v>
          </cell>
        </row>
      </sheetData>
      <sheetData sheetId="1812">
        <row r="1">
          <cell r="B1" t="str">
            <v>CLIENT NAME:- M/S. FLYJAC LOGISTICS PVT.LTD</v>
          </cell>
        </row>
      </sheetData>
      <sheetData sheetId="1813">
        <row r="1">
          <cell r="B1" t="str">
            <v>CLIENT NAME:- M/S. FLYJAC LOGISTICS PVT.LTD</v>
          </cell>
        </row>
      </sheetData>
      <sheetData sheetId="1814">
        <row r="1">
          <cell r="B1" t="str">
            <v>CLIENT NAME:- M/S. FLYJAC LOGISTICS PVT.LTD</v>
          </cell>
        </row>
      </sheetData>
      <sheetData sheetId="1815">
        <row r="1">
          <cell r="B1" t="str">
            <v>CLIENT NAME:- M/S. FLYJAC LOGISTICS PVT.LTD</v>
          </cell>
        </row>
      </sheetData>
      <sheetData sheetId="1816">
        <row r="1">
          <cell r="B1" t="str">
            <v>CLIENT NAME:- M/S. FLYJAC LOGISTICS PVT.LTD</v>
          </cell>
        </row>
      </sheetData>
      <sheetData sheetId="1817">
        <row r="1">
          <cell r="B1" t="str">
            <v>CLIENT NAME:- M/S. FLYJAC LOGISTICS PVT.LTD</v>
          </cell>
        </row>
      </sheetData>
      <sheetData sheetId="1818">
        <row r="1">
          <cell r="B1" t="str">
            <v>CLIENT NAME:- M/S. FLYJAC LOGISTICS PVT.LTD</v>
          </cell>
        </row>
      </sheetData>
      <sheetData sheetId="1819">
        <row r="1">
          <cell r="B1" t="str">
            <v>CLIENT NAME:- M/S. FLYJAC LOGISTICS PVT.LTD</v>
          </cell>
        </row>
      </sheetData>
      <sheetData sheetId="1820">
        <row r="1">
          <cell r="B1" t="str">
            <v>CLIENT NAME:- M/S. FLYJAC LOGISTICS PVT.LTD</v>
          </cell>
        </row>
      </sheetData>
      <sheetData sheetId="1821">
        <row r="1">
          <cell r="B1" t="str">
            <v>CLIENT NAME:- M/S. FLYJAC LOGISTICS PVT.LTD</v>
          </cell>
        </row>
      </sheetData>
      <sheetData sheetId="1822">
        <row r="1">
          <cell r="B1" t="str">
            <v>CLIENT NAME:- M/S. FLYJAC LOGISTICS PVT.LTD</v>
          </cell>
        </row>
      </sheetData>
      <sheetData sheetId="1823">
        <row r="1">
          <cell r="B1" t="str">
            <v>CLIENT NAME:- M/S. FLYJAC LOGISTICS PVT.LTD</v>
          </cell>
        </row>
      </sheetData>
      <sheetData sheetId="1824">
        <row r="1">
          <cell r="B1" t="str">
            <v>CLIENT NAME:- M/S. FLYJAC LOGISTICS PVT.LTD</v>
          </cell>
        </row>
      </sheetData>
      <sheetData sheetId="1825">
        <row r="1">
          <cell r="B1" t="str">
            <v>CLIENT NAME:- M/S. FLYJAC LOGISTICS PVT.LTD</v>
          </cell>
        </row>
      </sheetData>
      <sheetData sheetId="1826">
        <row r="1">
          <cell r="B1" t="str">
            <v>CLIENT NAME:- M/S. FLYJAC LOGISTICS PVT.LTD</v>
          </cell>
        </row>
      </sheetData>
      <sheetData sheetId="1827">
        <row r="1">
          <cell r="B1" t="str">
            <v>CLIENT NAME:- M/S. FLYJAC LOGISTICS PVT.LTD</v>
          </cell>
        </row>
      </sheetData>
      <sheetData sheetId="1828">
        <row r="1">
          <cell r="B1" t="str">
            <v>CLIENT NAME:- M/S. FLYJAC LOGISTICS PVT.LTD</v>
          </cell>
        </row>
      </sheetData>
      <sheetData sheetId="1829">
        <row r="1">
          <cell r="B1" t="str">
            <v>CLIENT NAME:- M/S. FLYJAC LOGISTICS PVT.LTD</v>
          </cell>
        </row>
      </sheetData>
      <sheetData sheetId="1830">
        <row r="1">
          <cell r="B1" t="str">
            <v>CLIENT NAME:- M/S. FLYJAC LOGISTICS PVT.LTD</v>
          </cell>
        </row>
      </sheetData>
      <sheetData sheetId="1831">
        <row r="1">
          <cell r="B1" t="str">
            <v>CLIENT NAME:- M/S. FLYJAC LOGISTICS PVT.LTD</v>
          </cell>
        </row>
      </sheetData>
      <sheetData sheetId="1832">
        <row r="1">
          <cell r="B1" t="str">
            <v>CLIENT NAME:- M/S. FLYJAC LOGISTICS PVT.LTD</v>
          </cell>
        </row>
      </sheetData>
      <sheetData sheetId="1833">
        <row r="1">
          <cell r="B1" t="str">
            <v>CLIENT NAME:- M/S. FLYJAC LOGISTICS PVT.LTD</v>
          </cell>
        </row>
      </sheetData>
      <sheetData sheetId="1834">
        <row r="1">
          <cell r="B1" t="str">
            <v>CLIENT NAME:- M/S. FLYJAC LOGISTICS PVT.LTD</v>
          </cell>
        </row>
      </sheetData>
      <sheetData sheetId="1835">
        <row r="1">
          <cell r="B1" t="str">
            <v>CLIENT NAME:- M/S. FLYJAC LOGISTICS PVT.LTD</v>
          </cell>
        </row>
      </sheetData>
      <sheetData sheetId="1836">
        <row r="1">
          <cell r="B1" t="str">
            <v>CLIENT NAME:- M/S. FLYJAC LOGISTICS PVT.LTD</v>
          </cell>
        </row>
      </sheetData>
      <sheetData sheetId="1837">
        <row r="1">
          <cell r="B1" t="str">
            <v>CLIENT NAME:- M/S. FLYJAC LOGISTICS PVT.LTD</v>
          </cell>
        </row>
      </sheetData>
      <sheetData sheetId="1838">
        <row r="1">
          <cell r="B1" t="str">
            <v>CLIENT NAME:- M/S. FLYJAC LOGISTICS PVT.LTD</v>
          </cell>
        </row>
      </sheetData>
      <sheetData sheetId="1839">
        <row r="1">
          <cell r="B1" t="str">
            <v>CLIENT NAME:- M/S. FLYJAC LOGISTICS PVT.LTD</v>
          </cell>
        </row>
      </sheetData>
      <sheetData sheetId="1840">
        <row r="1">
          <cell r="B1" t="str">
            <v>CLIENT NAME:- M/S. FLYJAC LOGISTICS PVT.LTD</v>
          </cell>
        </row>
      </sheetData>
      <sheetData sheetId="1841">
        <row r="1">
          <cell r="B1" t="str">
            <v>CLIENT NAME:- M/S. FLYJAC LOGISTICS PVT.LTD</v>
          </cell>
        </row>
      </sheetData>
      <sheetData sheetId="1842">
        <row r="1">
          <cell r="B1" t="str">
            <v>CLIENT NAME:- M/S. FLYJAC LOGISTICS PVT.LTD</v>
          </cell>
        </row>
      </sheetData>
      <sheetData sheetId="1843">
        <row r="1">
          <cell r="B1" t="str">
            <v>CLIENT NAME:- M/S. FLYJAC LOGISTICS PVT.LTD</v>
          </cell>
        </row>
      </sheetData>
      <sheetData sheetId="1844">
        <row r="1">
          <cell r="B1" t="str">
            <v>CLIENT NAME:- M/S. FLYJAC LOGISTICS PVT.LTD</v>
          </cell>
        </row>
      </sheetData>
      <sheetData sheetId="1845">
        <row r="1">
          <cell r="B1" t="str">
            <v>CLIENT NAME:- M/S. FLYJAC LOGISTICS PVT.LTD</v>
          </cell>
        </row>
      </sheetData>
      <sheetData sheetId="1846">
        <row r="1">
          <cell r="B1" t="str">
            <v>CLIENT NAME:- M/S. FLYJAC LOGISTICS PVT.LTD</v>
          </cell>
        </row>
      </sheetData>
      <sheetData sheetId="1847">
        <row r="1">
          <cell r="B1" t="str">
            <v>CLIENT NAME:- M/S. FLYJAC LOGISTICS PVT.LTD</v>
          </cell>
        </row>
      </sheetData>
      <sheetData sheetId="1848">
        <row r="1">
          <cell r="B1" t="str">
            <v>CLIENT NAME:- M/S. FLYJAC LOGISTICS PVT.LTD</v>
          </cell>
        </row>
      </sheetData>
      <sheetData sheetId="1849">
        <row r="1">
          <cell r="B1" t="str">
            <v>CLIENT NAME:- M/S. FLYJAC LOGISTICS PVT.LTD</v>
          </cell>
        </row>
      </sheetData>
      <sheetData sheetId="1850">
        <row r="1">
          <cell r="B1" t="str">
            <v>CLIENT NAME:- M/S. FLYJAC LOGISTICS PVT.LTD</v>
          </cell>
        </row>
      </sheetData>
      <sheetData sheetId="1851">
        <row r="1">
          <cell r="B1" t="str">
            <v>CLIENT NAME:- M/S. FLYJAC LOGISTICS PVT.LTD</v>
          </cell>
        </row>
      </sheetData>
      <sheetData sheetId="1852">
        <row r="1">
          <cell r="B1" t="str">
            <v>CLIENT NAME:- M/S. FLYJAC LOGISTICS PVT.LTD</v>
          </cell>
        </row>
      </sheetData>
      <sheetData sheetId="1853">
        <row r="1">
          <cell r="B1" t="str">
            <v>CLIENT NAME:- M/S. FLYJAC LOGISTICS PVT.LTD</v>
          </cell>
        </row>
      </sheetData>
      <sheetData sheetId="1854">
        <row r="1">
          <cell r="B1" t="str">
            <v>CLIENT NAME:- M/S. FLYJAC LOGISTICS PVT.LTD</v>
          </cell>
        </row>
      </sheetData>
      <sheetData sheetId="1855">
        <row r="1">
          <cell r="B1" t="str">
            <v>CLIENT NAME:- M/S. FLYJAC LOGISTICS PVT.LTD</v>
          </cell>
        </row>
      </sheetData>
      <sheetData sheetId="1856">
        <row r="1">
          <cell r="B1" t="str">
            <v>CLIENT NAME:- M/S. FLYJAC LOGISTICS PVT.LTD</v>
          </cell>
        </row>
      </sheetData>
      <sheetData sheetId="1857">
        <row r="1">
          <cell r="B1" t="str">
            <v>CLIENT NAME:- M/S. FLYJAC LOGISTICS PVT.LTD</v>
          </cell>
        </row>
      </sheetData>
      <sheetData sheetId="1858">
        <row r="1">
          <cell r="B1" t="str">
            <v>CLIENT NAME:- M/S. FLYJAC LOGISTICS PVT.LTD</v>
          </cell>
        </row>
      </sheetData>
      <sheetData sheetId="1859">
        <row r="1">
          <cell r="B1" t="str">
            <v>CLIENT NAME:- M/S. FLYJAC LOGISTICS PVT.LTD</v>
          </cell>
        </row>
      </sheetData>
      <sheetData sheetId="1860">
        <row r="1">
          <cell r="B1" t="str">
            <v>CLIENT NAME:- M/S. FLYJAC LOGISTICS PVT.LTD</v>
          </cell>
        </row>
      </sheetData>
      <sheetData sheetId="1861">
        <row r="1">
          <cell r="B1" t="str">
            <v>CLIENT NAME:- M/S. FLYJAC LOGISTICS PVT.LTD</v>
          </cell>
        </row>
      </sheetData>
      <sheetData sheetId="1862">
        <row r="1">
          <cell r="B1" t="str">
            <v>CLIENT NAME:- M/S. FLYJAC LOGISTICS PVT.LTD</v>
          </cell>
        </row>
      </sheetData>
      <sheetData sheetId="1863">
        <row r="1">
          <cell r="B1" t="str">
            <v>CLIENT NAME:- M/S. FLYJAC LOGISTICS PVT.LTD</v>
          </cell>
        </row>
      </sheetData>
      <sheetData sheetId="1864">
        <row r="1">
          <cell r="B1" t="str">
            <v>CLIENT NAME:- M/S. FLYJAC LOGISTICS PVT.LTD</v>
          </cell>
        </row>
      </sheetData>
      <sheetData sheetId="1865">
        <row r="1">
          <cell r="B1" t="str">
            <v>CLIENT NAME:- M/S. FLYJAC LOGISTICS PVT.LTD</v>
          </cell>
        </row>
      </sheetData>
      <sheetData sheetId="1866">
        <row r="1">
          <cell r="B1" t="str">
            <v>CLIENT NAME:- M/S. FLYJAC LOGISTICS PVT.LTD</v>
          </cell>
        </row>
      </sheetData>
      <sheetData sheetId="1867">
        <row r="1">
          <cell r="B1" t="str">
            <v>CLIENT NAME:- M/S. FLYJAC LOGISTICS PVT.LTD</v>
          </cell>
        </row>
      </sheetData>
      <sheetData sheetId="1868">
        <row r="1">
          <cell r="B1" t="str">
            <v>CLIENT NAME:- M/S. FLYJAC LOGISTICS PVT.LTD</v>
          </cell>
        </row>
      </sheetData>
      <sheetData sheetId="1869">
        <row r="1">
          <cell r="B1" t="str">
            <v>CLIENT NAME:- M/S. FLYJAC LOGISTICS PVT.LTD</v>
          </cell>
        </row>
      </sheetData>
      <sheetData sheetId="1870">
        <row r="1">
          <cell r="B1" t="str">
            <v>CLIENT NAME:- M/S. FLYJAC LOGISTICS PVT.LTD</v>
          </cell>
        </row>
      </sheetData>
      <sheetData sheetId="1871">
        <row r="1">
          <cell r="B1" t="str">
            <v>CLIENT NAME:- M/S. FLYJAC LOGISTICS PVT.LTD</v>
          </cell>
        </row>
      </sheetData>
      <sheetData sheetId="1872">
        <row r="1">
          <cell r="B1" t="str">
            <v>CLIENT NAME:- M/S. FLYJAC LOGISTICS PVT.LTD</v>
          </cell>
        </row>
      </sheetData>
      <sheetData sheetId="1873">
        <row r="1">
          <cell r="B1" t="str">
            <v>CLIENT NAME:- M/S. FLYJAC LOGISTICS PVT.LTD</v>
          </cell>
        </row>
      </sheetData>
      <sheetData sheetId="1874">
        <row r="1">
          <cell r="B1" t="str">
            <v>CLIENT NAME:- M/S. FLYJAC LOGISTICS PVT.LTD</v>
          </cell>
        </row>
      </sheetData>
      <sheetData sheetId="1875">
        <row r="1">
          <cell r="B1" t="str">
            <v>CLIENT NAME:- M/S. FLYJAC LOGISTICS PVT.LTD</v>
          </cell>
        </row>
      </sheetData>
      <sheetData sheetId="1876">
        <row r="1">
          <cell r="B1" t="str">
            <v>CLIENT NAME:- M/S. FLYJAC LOGISTICS PVT.LTD</v>
          </cell>
        </row>
      </sheetData>
      <sheetData sheetId="1877">
        <row r="1">
          <cell r="B1" t="str">
            <v>CLIENT NAME:- M/S. FLYJAC LOGISTICS PVT.LTD</v>
          </cell>
        </row>
      </sheetData>
      <sheetData sheetId="1878">
        <row r="1">
          <cell r="B1" t="str">
            <v>CLIENT NAME:- M/S. FLYJAC LOGISTICS PVT.LTD</v>
          </cell>
        </row>
      </sheetData>
      <sheetData sheetId="1879">
        <row r="1">
          <cell r="B1" t="str">
            <v>CLIENT NAME:- M/S. FLYJAC LOGISTICS PVT.LTD</v>
          </cell>
        </row>
      </sheetData>
      <sheetData sheetId="1880">
        <row r="1">
          <cell r="B1" t="str">
            <v>CLIENT NAME:- M/S. FLYJAC LOGISTICS PVT.LTD</v>
          </cell>
        </row>
      </sheetData>
      <sheetData sheetId="1881">
        <row r="1">
          <cell r="B1" t="str">
            <v>CLIENT NAME:- M/S. FLYJAC LOGISTICS PVT.LTD</v>
          </cell>
        </row>
      </sheetData>
      <sheetData sheetId="1882">
        <row r="1">
          <cell r="B1" t="str">
            <v>CLIENT NAME:- M/S. FLYJAC LOGISTICS PVT.LTD</v>
          </cell>
        </row>
      </sheetData>
      <sheetData sheetId="1883">
        <row r="1">
          <cell r="B1" t="str">
            <v>CLIENT NAME:- M/S. FLYJAC LOGISTICS PVT.LTD</v>
          </cell>
        </row>
      </sheetData>
      <sheetData sheetId="1884">
        <row r="1">
          <cell r="B1" t="str">
            <v>CLIENT NAME:- M/S. FLYJAC LOGISTICS PVT.LTD</v>
          </cell>
        </row>
      </sheetData>
      <sheetData sheetId="1885">
        <row r="1">
          <cell r="B1" t="str">
            <v>CLIENT NAME:- M/S. FLYJAC LOGISTICS PVT.LTD</v>
          </cell>
        </row>
      </sheetData>
      <sheetData sheetId="1886">
        <row r="1">
          <cell r="B1" t="str">
            <v>CLIENT NAME:- M/S. FLYJAC LOGISTICS PVT.LTD</v>
          </cell>
        </row>
      </sheetData>
      <sheetData sheetId="1887">
        <row r="1">
          <cell r="B1" t="str">
            <v>CLIENT NAME:- M/S. FLYJAC LOGISTICS PVT.LTD</v>
          </cell>
        </row>
      </sheetData>
      <sheetData sheetId="1888">
        <row r="1">
          <cell r="B1" t="str">
            <v>CLIENT NAME:- M/S. FLYJAC LOGISTICS PVT.LTD</v>
          </cell>
        </row>
      </sheetData>
      <sheetData sheetId="1889">
        <row r="1">
          <cell r="B1" t="str">
            <v>CLIENT NAME:- M/S. FLYJAC LOGISTICS PVT.LTD</v>
          </cell>
        </row>
      </sheetData>
      <sheetData sheetId="1890" refreshError="1"/>
      <sheetData sheetId="1891" refreshError="1"/>
      <sheetData sheetId="1892" refreshError="1"/>
      <sheetData sheetId="1893" refreshError="1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1">
          <cell r="B1" t="str">
            <v>CLIENT NAME:- M/S. FLYJAC LOGISTICS PVT.LTD</v>
          </cell>
        </row>
      </sheetData>
      <sheetData sheetId="1916">
        <row r="1">
          <cell r="B1" t="str">
            <v>CLIENT NAME:- M/S. FLYJAC LOGISTICS PVT.LTD</v>
          </cell>
        </row>
      </sheetData>
      <sheetData sheetId="1917">
        <row r="1">
          <cell r="B1" t="str">
            <v>CLIENT NAME:- M/S. FLYJAC LOGISTICS PVT.LTD</v>
          </cell>
        </row>
      </sheetData>
      <sheetData sheetId="1918"/>
      <sheetData sheetId="1919"/>
      <sheetData sheetId="1920">
        <row r="1">
          <cell r="B1" t="str">
            <v>CLIENT NAME:- M/S. FLYJAC LOGISTICS PVT.LTD</v>
          </cell>
        </row>
      </sheetData>
      <sheetData sheetId="1921">
        <row r="1">
          <cell r="B1" t="str">
            <v>CLIENT NAME:- M/S. FLYJAC LOGISTICS PVT.LTD</v>
          </cell>
        </row>
      </sheetData>
      <sheetData sheetId="1922">
        <row r="1">
          <cell r="B1" t="str">
            <v>CLIENT NAME:- M/S. FLYJAC LOGISTICS PVT.LTD</v>
          </cell>
        </row>
      </sheetData>
      <sheetData sheetId="1923"/>
      <sheetData sheetId="1924">
        <row r="1">
          <cell r="B1" t="str">
            <v>CLIENT NAME:- M/S. FLYJAC LOGISTICS PVT.LTD</v>
          </cell>
        </row>
      </sheetData>
      <sheetData sheetId="1925">
        <row r="1">
          <cell r="B1" t="str">
            <v>CLIENT NAME:- M/S. FLYJAC LOGISTICS PVT.LTD</v>
          </cell>
        </row>
      </sheetData>
      <sheetData sheetId="1926">
        <row r="1">
          <cell r="B1" t="str">
            <v>CLIENT NAME:- M/S. FLYJAC LOGISTICS PVT.LTD</v>
          </cell>
        </row>
      </sheetData>
      <sheetData sheetId="1927">
        <row r="1">
          <cell r="B1" t="str">
            <v>CLIENT NAME:- M/S. FLYJAC LOGISTICS PVT.LTD</v>
          </cell>
        </row>
      </sheetData>
      <sheetData sheetId="1928">
        <row r="1">
          <cell r="B1" t="str">
            <v>CLIENT NAME:- M/S. FLYJAC LOGISTICS PVT.LTD</v>
          </cell>
        </row>
      </sheetData>
      <sheetData sheetId="1929">
        <row r="1">
          <cell r="B1" t="str">
            <v>CLIENT NAME:- M/S. FLYJAC LOGISTICS PVT.LTD</v>
          </cell>
        </row>
      </sheetData>
      <sheetData sheetId="1930"/>
      <sheetData sheetId="1931">
        <row r="1">
          <cell r="B1" t="str">
            <v>CLIENT NAME:- M/S. FLYJAC LOGISTICS PVT.LTD</v>
          </cell>
        </row>
      </sheetData>
      <sheetData sheetId="1932"/>
      <sheetData sheetId="1933">
        <row r="1">
          <cell r="B1" t="str">
            <v>CLIENT NAME:- M/S. FLYJAC LOGISTICS PVT.LTD</v>
          </cell>
        </row>
      </sheetData>
      <sheetData sheetId="1934">
        <row r="1">
          <cell r="B1" t="str">
            <v>CLIENT NAME:- M/S. FLYJAC LOGISTICS PVT.LTD</v>
          </cell>
        </row>
      </sheetData>
      <sheetData sheetId="1935">
        <row r="1">
          <cell r="B1" t="str">
            <v>CLIENT NAME:- M/S. FLYJAC LOGISTICS PVT.LTD</v>
          </cell>
        </row>
      </sheetData>
      <sheetData sheetId="1936">
        <row r="1">
          <cell r="B1" t="str">
            <v>CLIENT NAME:- M/S. FLYJAC LOGISTICS PVT.LTD</v>
          </cell>
        </row>
      </sheetData>
      <sheetData sheetId="1937">
        <row r="1">
          <cell r="B1" t="str">
            <v>CLIENT NAME:- M/S. FLYJAC LOGISTICS PVT.LTD</v>
          </cell>
        </row>
      </sheetData>
      <sheetData sheetId="1938">
        <row r="1">
          <cell r="B1" t="str">
            <v>CLIENT NAME:- M/S. FLYJAC LOGISTICS PVT.LTD</v>
          </cell>
        </row>
      </sheetData>
      <sheetData sheetId="1939">
        <row r="1">
          <cell r="B1" t="str">
            <v>CLIENT NAME:- M/S. FLYJAC LOGISTICS PVT.LTD</v>
          </cell>
        </row>
      </sheetData>
      <sheetData sheetId="1940">
        <row r="1">
          <cell r="B1" t="str">
            <v>CLIENT NAME:- M/S. FLYJAC LOGISTICS PVT.LTD</v>
          </cell>
        </row>
      </sheetData>
      <sheetData sheetId="1941">
        <row r="1">
          <cell r="B1" t="str">
            <v>CLIENT NAME:- M/S. FLYJAC LOGISTICS PVT.LTD</v>
          </cell>
        </row>
      </sheetData>
      <sheetData sheetId="1942">
        <row r="1">
          <cell r="B1" t="str">
            <v>CLIENT NAME:- M/S. FLYJAC LOGISTICS PVT.LTD</v>
          </cell>
        </row>
      </sheetData>
      <sheetData sheetId="1943">
        <row r="1">
          <cell r="B1" t="str">
            <v>CLIENT NAME:- M/S. FLYJAC LOGISTICS PVT.LTD</v>
          </cell>
        </row>
      </sheetData>
      <sheetData sheetId="1944">
        <row r="1">
          <cell r="B1" t="str">
            <v>CLIENT NAME:- M/S. FLYJAC LOGISTICS PVT.LTD</v>
          </cell>
        </row>
      </sheetData>
      <sheetData sheetId="1945">
        <row r="1">
          <cell r="B1" t="str">
            <v>CLIENT NAME:- M/S. FLYJAC LOGISTICS PVT.LTD</v>
          </cell>
        </row>
      </sheetData>
      <sheetData sheetId="1946">
        <row r="1">
          <cell r="B1" t="str">
            <v>CLIENT NAME:- M/S. FLYJAC LOGISTICS PVT.LTD</v>
          </cell>
        </row>
      </sheetData>
      <sheetData sheetId="1947">
        <row r="1">
          <cell r="B1" t="str">
            <v>CLIENT NAME:- M/S. FLYJAC LOGISTICS PVT.LTD</v>
          </cell>
        </row>
      </sheetData>
      <sheetData sheetId="1948">
        <row r="1">
          <cell r="B1" t="str">
            <v>CLIENT NAME:- M/S. FLYJAC LOGISTICS PVT.LTD</v>
          </cell>
        </row>
      </sheetData>
      <sheetData sheetId="1949">
        <row r="1">
          <cell r="B1" t="str">
            <v>CLIENT NAME:- M/S. FLYJAC LOGISTICS PVT.LTD</v>
          </cell>
        </row>
      </sheetData>
      <sheetData sheetId="1950">
        <row r="1">
          <cell r="B1" t="str">
            <v>CLIENT NAME:- M/S. FLYJAC LOGISTICS PVT.LTD</v>
          </cell>
        </row>
      </sheetData>
      <sheetData sheetId="1951"/>
      <sheetData sheetId="1952">
        <row r="1">
          <cell r="B1" t="str">
            <v>CLIENT NAME:- M/S. FLYJAC LOGISTICS PVT.LTD</v>
          </cell>
        </row>
      </sheetData>
      <sheetData sheetId="1953">
        <row r="1">
          <cell r="B1" t="str">
            <v>CLIENT NAME:- M/S. FLYJAC LOGISTICS PVT.LTD</v>
          </cell>
        </row>
      </sheetData>
      <sheetData sheetId="1954">
        <row r="1">
          <cell r="B1" t="str">
            <v>CLIENT NAME:- M/S. FLYJAC LOGISTICS PVT.LTD</v>
          </cell>
        </row>
      </sheetData>
      <sheetData sheetId="1955">
        <row r="1">
          <cell r="B1" t="str">
            <v>CLIENT NAME:- M/S. FLYJAC LOGISTICS PVT.LTD</v>
          </cell>
        </row>
      </sheetData>
      <sheetData sheetId="1956">
        <row r="1">
          <cell r="B1" t="str">
            <v>CLIENT NAME:- M/S. FLYJAC LOGISTICS PVT.LTD</v>
          </cell>
        </row>
      </sheetData>
      <sheetData sheetId="1957">
        <row r="1">
          <cell r="B1" t="str">
            <v>CLIENT NAME:- M/S. FLYJAC LOGISTICS PVT.LTD</v>
          </cell>
        </row>
      </sheetData>
      <sheetData sheetId="1958"/>
      <sheetData sheetId="1959">
        <row r="1">
          <cell r="B1" t="str">
            <v>CLIENT NAME:- M/S. FLYJAC LOGISTICS PVT.LTD</v>
          </cell>
        </row>
      </sheetData>
      <sheetData sheetId="1960"/>
      <sheetData sheetId="1961">
        <row r="1">
          <cell r="B1" t="str">
            <v>CLIENT NAME:- M/S. FLYJAC LOGISTICS PVT.LTD</v>
          </cell>
        </row>
      </sheetData>
      <sheetData sheetId="1962">
        <row r="1">
          <cell r="B1" t="str">
            <v>CLIENT NAME:- M/S. FLYJAC LOGISTICS PVT.LTD</v>
          </cell>
        </row>
      </sheetData>
      <sheetData sheetId="1963">
        <row r="1">
          <cell r="B1" t="str">
            <v>CLIENT NAME:- M/S. FLYJAC LOGISTICS PVT.LTD</v>
          </cell>
        </row>
      </sheetData>
      <sheetData sheetId="1964">
        <row r="1">
          <cell r="B1" t="str">
            <v>CLIENT NAME:- M/S. FLYJAC LOGISTICS PVT.LTD</v>
          </cell>
        </row>
      </sheetData>
      <sheetData sheetId="1965">
        <row r="1">
          <cell r="B1" t="str">
            <v>CLIENT NAME:- M/S. FLYJAC LOGISTICS PVT.LTD</v>
          </cell>
        </row>
      </sheetData>
      <sheetData sheetId="1966">
        <row r="1">
          <cell r="B1" t="str">
            <v>CLIENT NAME:- M/S. FLYJAC LOGISTICS PVT.LTD</v>
          </cell>
        </row>
      </sheetData>
      <sheetData sheetId="1967"/>
      <sheetData sheetId="1968"/>
      <sheetData sheetId="1969">
        <row r="1">
          <cell r="B1" t="str">
            <v>CLIENT NAME:- M/S. FLYJAC LOGISTICS PVT.LTD</v>
          </cell>
        </row>
      </sheetData>
      <sheetData sheetId="1970">
        <row r="1">
          <cell r="B1" t="str">
            <v>CLIENT NAME:- M/S. FLYJAC LOGISTICS PVT.LTD</v>
          </cell>
        </row>
      </sheetData>
      <sheetData sheetId="1971">
        <row r="1">
          <cell r="B1" t="str">
            <v>CLIENT NAME:- M/S. FLYJAC LOGISTICS PVT.LTD</v>
          </cell>
        </row>
      </sheetData>
      <sheetData sheetId="1972"/>
      <sheetData sheetId="1973">
        <row r="1">
          <cell r="B1" t="str">
            <v>CLIENT NAME:- M/S. FLYJAC LOGISTICS PVT.LTD</v>
          </cell>
        </row>
      </sheetData>
      <sheetData sheetId="1974">
        <row r="1">
          <cell r="B1" t="str">
            <v>CLIENT NAME:- M/S. FLYJAC LOGISTICS PVT.LTD</v>
          </cell>
        </row>
      </sheetData>
      <sheetData sheetId="1975"/>
      <sheetData sheetId="1976">
        <row r="1">
          <cell r="B1" t="str">
            <v>CLIENT NAME:- M/S. FLYJAC LOGISTICS PVT.LTD</v>
          </cell>
        </row>
      </sheetData>
      <sheetData sheetId="1977"/>
      <sheetData sheetId="1978">
        <row r="1">
          <cell r="B1" t="str">
            <v>CLIENT NAME:- M/S. FLYJAC LOGISTICS PVT.LTD</v>
          </cell>
        </row>
      </sheetData>
      <sheetData sheetId="1979"/>
      <sheetData sheetId="1980">
        <row r="1">
          <cell r="B1" t="str">
            <v>CLIENT NAME:- M/S. FLYJAC LOGISTICS PVT.LTD</v>
          </cell>
        </row>
      </sheetData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>
        <row r="1">
          <cell r="B1" t="str">
            <v>CLIENT NAME:- M/S. FLYJAC LOGISTICS PVT.LTD</v>
          </cell>
        </row>
      </sheetData>
      <sheetData sheetId="2085">
        <row r="1">
          <cell r="B1" t="str">
            <v>CLIENT NAME:- M/S. FLYJAC LOGISTICS PVT.LTD</v>
          </cell>
        </row>
      </sheetData>
      <sheetData sheetId="2086"/>
      <sheetData sheetId="2087"/>
      <sheetData sheetId="2088"/>
      <sheetData sheetId="2089">
        <row r="1">
          <cell r="B1" t="str">
            <v>CLIENT NAME:- M/S. FLYJAC LOGISTICS PVT.LTD</v>
          </cell>
        </row>
      </sheetData>
      <sheetData sheetId="2090">
        <row r="1">
          <cell r="B1" t="str">
            <v>CLIENT NAME:- M/S. FLYJAC LOGISTICS PVT.LTD</v>
          </cell>
        </row>
      </sheetData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>
        <row r="1">
          <cell r="B1" t="str">
            <v>CLIENT NAME:- M/S. FLYJAC LOGISTICS PVT.LTD</v>
          </cell>
        </row>
      </sheetData>
      <sheetData sheetId="2111">
        <row r="1">
          <cell r="B1" t="str">
            <v>CLIENT NAME:- M/S. FLYJAC LOGISTICS PVT.LTD</v>
          </cell>
        </row>
      </sheetData>
      <sheetData sheetId="2112"/>
      <sheetData sheetId="2113">
        <row r="1">
          <cell r="B1" t="str">
            <v>CLIENT NAME:- M/S. FLYJAC LOGISTICS PVT.LTD</v>
          </cell>
        </row>
      </sheetData>
      <sheetData sheetId="2114">
        <row r="1">
          <cell r="B1" t="str">
            <v>CLIENT NAME:- M/S. FLYJAC LOGISTICS PVT.LTD</v>
          </cell>
        </row>
      </sheetData>
      <sheetData sheetId="2115">
        <row r="1">
          <cell r="B1" t="str">
            <v>CLIENT NAME:- M/S. FLYJAC LOGISTICS PVT.LTD</v>
          </cell>
        </row>
      </sheetData>
      <sheetData sheetId="2116"/>
      <sheetData sheetId="2117">
        <row r="1">
          <cell r="B1" t="str">
            <v>CLIENT NAME:- M/S. FLYJAC LOGISTICS PVT.LTD</v>
          </cell>
        </row>
      </sheetData>
      <sheetData sheetId="2118">
        <row r="1">
          <cell r="B1" t="str">
            <v>CLIENT NAME:- M/S. FLYJAC LOGISTICS PVT.LTD</v>
          </cell>
        </row>
      </sheetData>
      <sheetData sheetId="2119">
        <row r="1">
          <cell r="B1" t="str">
            <v>CLIENT NAME:- M/S. FLYJAC LOGISTICS PVT.LTD</v>
          </cell>
        </row>
      </sheetData>
      <sheetData sheetId="2120"/>
      <sheetData sheetId="2121"/>
      <sheetData sheetId="2122"/>
      <sheetData sheetId="2123">
        <row r="1">
          <cell r="B1" t="str">
            <v>CLIENT NAME:- M/S. FLYJAC LOGISTICS PVT.LTD</v>
          </cell>
        </row>
      </sheetData>
      <sheetData sheetId="2124"/>
      <sheetData sheetId="2125"/>
      <sheetData sheetId="2126">
        <row r="1">
          <cell r="B1" t="str">
            <v>CLIENT NAME:- M/S. FLYJAC LOGISTICS PVT.LTD</v>
          </cell>
        </row>
      </sheetData>
      <sheetData sheetId="2127"/>
      <sheetData sheetId="2128"/>
      <sheetData sheetId="2129">
        <row r="1">
          <cell r="B1" t="str">
            <v>CLIENT NAME:- M/S. FLYJAC LOGISTICS PVT.LTD</v>
          </cell>
        </row>
      </sheetData>
      <sheetData sheetId="2130"/>
      <sheetData sheetId="2131">
        <row r="1">
          <cell r="B1" t="str">
            <v>CLIENT NAME:- M/S. FLYJAC LOGISTICS PVT.LTD</v>
          </cell>
        </row>
      </sheetData>
      <sheetData sheetId="2132"/>
      <sheetData sheetId="2133"/>
      <sheetData sheetId="2134">
        <row r="1">
          <cell r="B1" t="str">
            <v>CLIENT NAME:- M/S. FLYJAC LOGISTICS PVT.LTD</v>
          </cell>
        </row>
      </sheetData>
      <sheetData sheetId="2135">
        <row r="1">
          <cell r="B1" t="str">
            <v>CLIENT NAME:- M/S. FLYJAC LOGISTICS PVT.LTD</v>
          </cell>
        </row>
      </sheetData>
      <sheetData sheetId="2136"/>
      <sheetData sheetId="2137"/>
      <sheetData sheetId="2138">
        <row r="1">
          <cell r="B1" t="str">
            <v>CLIENT NAME:- M/S. FLYJAC LOGISTICS PVT.LTD</v>
          </cell>
        </row>
      </sheetData>
      <sheetData sheetId="2139">
        <row r="1">
          <cell r="B1" t="str">
            <v>CLIENT NAME:- M/S. FLYJAC LOGISTICS PVT.LTD</v>
          </cell>
        </row>
      </sheetData>
      <sheetData sheetId="2140">
        <row r="1">
          <cell r="B1" t="str">
            <v>CLIENT NAME:- M/S. FLYJAC LOGISTICS PVT.LTD</v>
          </cell>
        </row>
      </sheetData>
      <sheetData sheetId="2141"/>
      <sheetData sheetId="2142"/>
      <sheetData sheetId="2143">
        <row r="1">
          <cell r="B1" t="str">
            <v>CLIENT NAME:- M/S. FLYJAC LOGISTICS PVT.LTD</v>
          </cell>
        </row>
      </sheetData>
      <sheetData sheetId="2144">
        <row r="1">
          <cell r="B1" t="str">
            <v>CLIENT NAME:- M/S. FLYJAC LOGISTICS PVT.LTD</v>
          </cell>
        </row>
      </sheetData>
      <sheetData sheetId="2145"/>
      <sheetData sheetId="2146">
        <row r="1">
          <cell r="B1" t="str">
            <v>CLIENT NAME:- M/S. FLYJAC LOGISTICS PVT.LTD</v>
          </cell>
        </row>
      </sheetData>
      <sheetData sheetId="2147"/>
      <sheetData sheetId="2148"/>
      <sheetData sheetId="2149"/>
      <sheetData sheetId="2150"/>
      <sheetData sheetId="2151"/>
      <sheetData sheetId="2152">
        <row r="1">
          <cell r="B1" t="str">
            <v>CLIENT NAME:- M/S. FLYJAC LOGISTICS PVT.LTD</v>
          </cell>
        </row>
      </sheetData>
      <sheetData sheetId="2153"/>
      <sheetData sheetId="2154"/>
      <sheetData sheetId="2155">
        <row r="1">
          <cell r="B1" t="str">
            <v>CLIENT NAME:- M/S. FLYJAC LOGISTICS PVT.LTD</v>
          </cell>
        </row>
      </sheetData>
      <sheetData sheetId="2156"/>
      <sheetData sheetId="2157"/>
      <sheetData sheetId="2158">
        <row r="1">
          <cell r="B1" t="str">
            <v>CLIENT NAME:- M/S. FLYJAC LOGISTICS PVT.LTD</v>
          </cell>
        </row>
      </sheetData>
      <sheetData sheetId="2159"/>
      <sheetData sheetId="2160">
        <row r="1">
          <cell r="B1" t="str">
            <v>CLIENT NAME:- M/S. FLYJAC LOGISTICS PVT.LTD</v>
          </cell>
        </row>
      </sheetData>
      <sheetData sheetId="2161"/>
      <sheetData sheetId="2162"/>
      <sheetData sheetId="2163">
        <row r="1">
          <cell r="B1" t="str">
            <v>CLIENT NAME:- M/S. FLYJAC LOGISTICS PVT.LTD</v>
          </cell>
        </row>
      </sheetData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>
        <row r="1">
          <cell r="B1" t="str">
            <v>CLIENT NAME:- M/S. FLYJAC LOGISTICS PVT.LTD</v>
          </cell>
        </row>
      </sheetData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>
        <row r="1">
          <cell r="B1" t="str">
            <v>CLIENT NAME:- M/S. FLYJAC LOGISTICS PVT.LTD</v>
          </cell>
        </row>
      </sheetData>
      <sheetData sheetId="2200"/>
      <sheetData sheetId="2201">
        <row r="1">
          <cell r="B1" t="str">
            <v>CLIENT NAME:- M/S. FLYJAC LOGISTICS PVT.LTD</v>
          </cell>
        </row>
      </sheetData>
      <sheetData sheetId="2202">
        <row r="1">
          <cell r="B1" t="str">
            <v>CLIENT NAME:- M/S. FLYJAC LOGISTICS PVT.LTD</v>
          </cell>
        </row>
      </sheetData>
      <sheetData sheetId="2203">
        <row r="1">
          <cell r="B1" t="str">
            <v>CLIENT NAME:- M/S. FLYJAC LOGISTICS PVT.LTD</v>
          </cell>
        </row>
      </sheetData>
      <sheetData sheetId="2204"/>
      <sheetData sheetId="2205"/>
      <sheetData sheetId="2206">
        <row r="1">
          <cell r="B1" t="str">
            <v>CLIENT NAME:- M/S. FLYJAC LOGISTICS PVT.LTD</v>
          </cell>
        </row>
      </sheetData>
      <sheetData sheetId="2207">
        <row r="1">
          <cell r="B1" t="str">
            <v>CLIENT NAME:- M/S. FLYJAC LOGISTICS PVT.LTD</v>
          </cell>
        </row>
      </sheetData>
      <sheetData sheetId="2208">
        <row r="1">
          <cell r="B1" t="str">
            <v>CLIENT NAME:- M/S. FLYJAC LOGISTICS PVT.LTD</v>
          </cell>
        </row>
      </sheetData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>
        <row r="1">
          <cell r="B1" t="str">
            <v>CLIENT NAME:- M/S. FLYJAC LOGISTICS PVT.LTD</v>
          </cell>
        </row>
      </sheetData>
      <sheetData sheetId="2334"/>
      <sheetData sheetId="2335"/>
      <sheetData sheetId="2336"/>
      <sheetData sheetId="2337"/>
      <sheetData sheetId="2338">
        <row r="1">
          <cell r="B1" t="str">
            <v>CLIENT NAME:- M/S. FLYJAC LOGISTICS PVT.LTD</v>
          </cell>
        </row>
      </sheetData>
      <sheetData sheetId="2339"/>
      <sheetData sheetId="2340"/>
      <sheetData sheetId="2341"/>
      <sheetData sheetId="2342"/>
      <sheetData sheetId="2343">
        <row r="1">
          <cell r="B1" t="str">
            <v>CLIENT NAME:- M/S. FLYJAC LOGISTICS PVT.LTD</v>
          </cell>
        </row>
      </sheetData>
      <sheetData sheetId="2344"/>
      <sheetData sheetId="2345"/>
      <sheetData sheetId="2346"/>
      <sheetData sheetId="2347"/>
      <sheetData sheetId="2348"/>
      <sheetData sheetId="2349"/>
      <sheetData sheetId="2350"/>
      <sheetData sheetId="2351">
        <row r="1">
          <cell r="B1" t="str">
            <v>CLIENT NAME:- M/S. FLYJAC LOGISTICS PVT.LTD</v>
          </cell>
        </row>
      </sheetData>
      <sheetData sheetId="2352"/>
      <sheetData sheetId="2353"/>
      <sheetData sheetId="2354"/>
      <sheetData sheetId="2355"/>
      <sheetData sheetId="2356">
        <row r="1">
          <cell r="B1" t="str">
            <v>CLIENT NAME:- M/S. FLYJAC LOGISTICS PVT.LTD</v>
          </cell>
        </row>
      </sheetData>
      <sheetData sheetId="2357"/>
      <sheetData sheetId="2358"/>
      <sheetData sheetId="2359"/>
      <sheetData sheetId="2360"/>
      <sheetData sheetId="2361">
        <row r="1">
          <cell r="B1" t="str">
            <v>CLIENT NAME:- M/S. FLYJAC LOGISTICS PVT.LTD</v>
          </cell>
        </row>
      </sheetData>
      <sheetData sheetId="2362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/>
      <sheetData sheetId="2370" refreshError="1"/>
      <sheetData sheetId="2371"/>
      <sheetData sheetId="2372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/>
      <sheetData sheetId="2384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/>
      <sheetData sheetId="2443"/>
      <sheetData sheetId="2444"/>
      <sheetData sheetId="2445"/>
      <sheetData sheetId="2446"/>
      <sheetData sheetId="2447"/>
      <sheetData sheetId="2448"/>
      <sheetData sheetId="2449">
        <row r="1">
          <cell r="B1" t="str">
            <v>CLIENT NAME:- M/S. FLYJAC LOGISTICS PVT.LTD</v>
          </cell>
        </row>
      </sheetData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 refreshError="1"/>
      <sheetData sheetId="2470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>
        <row r="1">
          <cell r="B1" t="str">
            <v>CLIENT NAME:- M/S. FLYJAC LOGISTICS PVT.LTD</v>
          </cell>
        </row>
      </sheetData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>
        <row r="1">
          <cell r="B1" t="str">
            <v>CLIENT NAME:- M/S. FLYJAC LOGISTICS PVT.LTD</v>
          </cell>
        </row>
      </sheetData>
      <sheetData sheetId="2595">
        <row r="1">
          <cell r="B1" t="str">
            <v>CLIENT NAME:- M/S. FLYJAC LOGISTICS PVT.LTD</v>
          </cell>
        </row>
      </sheetData>
      <sheetData sheetId="2596"/>
      <sheetData sheetId="2597"/>
      <sheetData sheetId="2598"/>
      <sheetData sheetId="2599"/>
      <sheetData sheetId="2600">
        <row r="1">
          <cell r="B1" t="str">
            <v>CLIENT NAME:- M/S. FLYJAC LOGISTICS PVT.LTD</v>
          </cell>
        </row>
      </sheetData>
      <sheetData sheetId="2601">
        <row r="1">
          <cell r="B1" t="str">
            <v>CLIENT NAME:- M/S. FLYJAC LOGISTICS PVT.LTD</v>
          </cell>
        </row>
      </sheetData>
      <sheetData sheetId="2602">
        <row r="1">
          <cell r="B1" t="str">
            <v>CLIENT NAME:- M/S. FLYJAC LOGISTICS PVT.LTD</v>
          </cell>
        </row>
      </sheetData>
      <sheetData sheetId="2603">
        <row r="1">
          <cell r="B1" t="str">
            <v>CLIENT NAME:- M/S. FLYJAC LOGISTICS PVT.LTD</v>
          </cell>
        </row>
      </sheetData>
      <sheetData sheetId="2604"/>
      <sheetData sheetId="2605"/>
      <sheetData sheetId="2606"/>
      <sheetData sheetId="2607"/>
      <sheetData sheetId="2608"/>
      <sheetData sheetId="2609"/>
      <sheetData sheetId="2610">
        <row r="1">
          <cell r="B1" t="str">
            <v>CLIENT NAME:- M/S. FLYJAC LOGISTICS PVT.LTD</v>
          </cell>
        </row>
      </sheetData>
      <sheetData sheetId="2611">
        <row r="1">
          <cell r="B1" t="str">
            <v>CLIENT NAME:- M/S. FLYJAC LOGISTICS PVT.LTD</v>
          </cell>
        </row>
      </sheetData>
      <sheetData sheetId="2612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/>
      <sheetData sheetId="2654"/>
      <sheetData sheetId="2655"/>
      <sheetData sheetId="2656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/>
      <sheetData sheetId="2688"/>
      <sheetData sheetId="2689"/>
      <sheetData sheetId="2690"/>
      <sheetData sheetId="2691"/>
      <sheetData sheetId="2692"/>
      <sheetData sheetId="2693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>
        <row r="1">
          <cell r="B1" t="str">
            <v>CLIENT NAME:- M/S. FLYJAC LOGISTICS PVT.LTD</v>
          </cell>
        </row>
      </sheetData>
      <sheetData sheetId="2705"/>
      <sheetData sheetId="2706">
        <row r="1">
          <cell r="B1" t="str">
            <v>CLIENT NAME:- M/S. FLYJAC LOGISTICS PVT.LTD</v>
          </cell>
        </row>
      </sheetData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>
        <row r="1">
          <cell r="B1" t="str">
            <v>CLIENT NAME:- M/S. FLYJAC LOGISTICS PVT.LTD</v>
          </cell>
        </row>
      </sheetData>
      <sheetData sheetId="2717"/>
      <sheetData sheetId="2718"/>
      <sheetData sheetId="2719"/>
      <sheetData sheetId="2720">
        <row r="1">
          <cell r="B1" t="str">
            <v>CLIENT NAME:- M/S. FLYJAC LOGISTICS PVT.LTD</v>
          </cell>
        </row>
      </sheetData>
      <sheetData sheetId="2721"/>
      <sheetData sheetId="2722">
        <row r="1">
          <cell r="B1" t="str">
            <v>CLIENT NAME:- M/S. FLYJAC LOGISTICS PVT.LTD</v>
          </cell>
        </row>
      </sheetData>
      <sheetData sheetId="2723">
        <row r="1">
          <cell r="B1" t="str">
            <v>CLIENT NAME:- M/S. FLYJAC LOGISTICS PVT.LTD</v>
          </cell>
        </row>
      </sheetData>
      <sheetData sheetId="2724"/>
      <sheetData sheetId="2725">
        <row r="1">
          <cell r="B1" t="str">
            <v>CLIENT NAME:- M/S. FLYJAC LOGISTICS PVT.LTD</v>
          </cell>
        </row>
      </sheetData>
      <sheetData sheetId="2726">
        <row r="1">
          <cell r="B1" t="str">
            <v>CLIENT NAME:- M/S. FLYJAC LOGISTICS PVT.LTD</v>
          </cell>
        </row>
      </sheetData>
      <sheetData sheetId="2727">
        <row r="1">
          <cell r="B1" t="str">
            <v>CLIENT NAME:- M/S. FLYJAC LOGISTICS PVT.LTD</v>
          </cell>
        </row>
      </sheetData>
      <sheetData sheetId="2728">
        <row r="1">
          <cell r="B1" t="str">
            <v>CLIENT NAME:- M/S. FLYJAC LOGISTICS PVT.LTD</v>
          </cell>
        </row>
      </sheetData>
      <sheetData sheetId="2729">
        <row r="1">
          <cell r="B1" t="str">
            <v>CLIENT NAME:- M/S. FLYJAC LOGISTICS PVT.LTD</v>
          </cell>
        </row>
      </sheetData>
      <sheetData sheetId="2730">
        <row r="1">
          <cell r="B1" t="str">
            <v>CLIENT NAME:- M/S. FLYJAC LOGISTICS PVT.LTD</v>
          </cell>
        </row>
      </sheetData>
      <sheetData sheetId="2731">
        <row r="1">
          <cell r="B1" t="str">
            <v>CLIENT NAME:- M/S. FLYJAC LOGISTICS PVT.LTD</v>
          </cell>
        </row>
      </sheetData>
      <sheetData sheetId="2732">
        <row r="1">
          <cell r="B1" t="str">
            <v>CLIENT NAME:- M/S. FLYJAC LOGISTICS PVT.LTD</v>
          </cell>
        </row>
      </sheetData>
      <sheetData sheetId="2733"/>
      <sheetData sheetId="2734">
        <row r="1">
          <cell r="B1" t="str">
            <v>CLIENT NAME:- M/S. FLYJAC LOGISTICS PVT.LTD</v>
          </cell>
        </row>
      </sheetData>
      <sheetData sheetId="2735">
        <row r="1">
          <cell r="B1" t="str">
            <v>CLIENT NAME:- M/S. FLYJAC LOGISTICS PVT.LTD</v>
          </cell>
        </row>
      </sheetData>
      <sheetData sheetId="2736">
        <row r="1">
          <cell r="B1" t="str">
            <v>CLIENT NAME:- M/S. FLYJAC LOGISTICS PVT.LTD</v>
          </cell>
        </row>
      </sheetData>
      <sheetData sheetId="2737">
        <row r="1">
          <cell r="B1" t="str">
            <v>CLIENT NAME:- M/S. FLYJAC LOGISTICS PVT.LTD</v>
          </cell>
        </row>
      </sheetData>
      <sheetData sheetId="2738">
        <row r="1">
          <cell r="B1" t="str">
            <v>CLIENT NAME:- M/S. FLYJAC LOGISTICS PVT.LTD</v>
          </cell>
        </row>
      </sheetData>
      <sheetData sheetId="2739">
        <row r="1">
          <cell r="B1" t="str">
            <v>CLIENT NAME:- M/S. FLYJAC LOGISTICS PVT.LTD</v>
          </cell>
        </row>
      </sheetData>
      <sheetData sheetId="2740">
        <row r="1">
          <cell r="B1" t="str">
            <v>CLIENT NAME:- M/S. FLYJAC LOGISTICS PVT.LTD</v>
          </cell>
        </row>
      </sheetData>
      <sheetData sheetId="2741">
        <row r="1">
          <cell r="B1" t="str">
            <v>CLIENT NAME:- M/S. FLYJAC LOGISTICS PVT.LTD</v>
          </cell>
        </row>
      </sheetData>
      <sheetData sheetId="2742">
        <row r="1">
          <cell r="B1" t="str">
            <v>CLIENT NAME:- M/S. FLYJAC LOGISTICS PVT.LTD</v>
          </cell>
        </row>
      </sheetData>
      <sheetData sheetId="2743">
        <row r="1">
          <cell r="B1" t="str">
            <v>CLIENT NAME:- M/S. FLYJAC LOGISTICS PVT.LTD</v>
          </cell>
        </row>
      </sheetData>
      <sheetData sheetId="2744">
        <row r="1">
          <cell r="B1" t="str">
            <v>CLIENT NAME:- M/S. FLYJAC LOGISTICS PVT.LTD</v>
          </cell>
        </row>
      </sheetData>
      <sheetData sheetId="2745">
        <row r="1">
          <cell r="B1" t="str">
            <v>CLIENT NAME:- M/S. FLYJAC LOGISTICS PVT.LTD</v>
          </cell>
        </row>
      </sheetData>
      <sheetData sheetId="2746">
        <row r="1">
          <cell r="B1" t="str">
            <v>CLIENT NAME:- M/S. FLYJAC LOGISTICS PVT.LTD</v>
          </cell>
        </row>
      </sheetData>
      <sheetData sheetId="2747">
        <row r="1">
          <cell r="B1" t="str">
            <v>CLIENT NAME:- M/S. FLYJAC LOGISTICS PVT.LTD</v>
          </cell>
        </row>
      </sheetData>
      <sheetData sheetId="2748">
        <row r="1">
          <cell r="B1" t="str">
            <v>CLIENT NAME:- M/S. FLYJAC LOGISTICS PVT.LTD</v>
          </cell>
        </row>
      </sheetData>
      <sheetData sheetId="2749">
        <row r="1">
          <cell r="B1" t="str">
            <v>CLIENT NAME:- M/S. FLYJAC LOGISTICS PVT.LTD</v>
          </cell>
        </row>
      </sheetData>
      <sheetData sheetId="2750">
        <row r="1">
          <cell r="B1" t="str">
            <v>CLIENT NAME:- M/S. FLYJAC LOGISTICS PVT.LTD</v>
          </cell>
        </row>
      </sheetData>
      <sheetData sheetId="2751"/>
      <sheetData sheetId="2752">
        <row r="1">
          <cell r="B1" t="str">
            <v>CLIENT NAME:- M/S. FLYJAC LOGISTICS PVT.LTD</v>
          </cell>
        </row>
      </sheetData>
      <sheetData sheetId="2753">
        <row r="1">
          <cell r="B1" t="str">
            <v>CLIENT NAME:- M/S. FLYJAC LOGISTICS PVT.LTD</v>
          </cell>
        </row>
      </sheetData>
      <sheetData sheetId="2754">
        <row r="1">
          <cell r="B1" t="str">
            <v>CLIENT NAME:- M/S. FLYJAC LOGISTICS PVT.LTD</v>
          </cell>
        </row>
      </sheetData>
      <sheetData sheetId="2755">
        <row r="1">
          <cell r="B1" t="str">
            <v>CLIENT NAME:- M/S. FLYJAC LOGISTICS PVT.LTD</v>
          </cell>
        </row>
      </sheetData>
      <sheetData sheetId="2756">
        <row r="1">
          <cell r="B1" t="str">
            <v>CLIENT NAME:- M/S. FLYJAC LOGISTICS PVT.LTD</v>
          </cell>
        </row>
      </sheetData>
      <sheetData sheetId="2757">
        <row r="1">
          <cell r="B1" t="str">
            <v>CLIENT NAME:- M/S. FLYJAC LOGISTICS PVT.LTD</v>
          </cell>
        </row>
      </sheetData>
      <sheetData sheetId="2758">
        <row r="1">
          <cell r="B1" t="str">
            <v>CLIENT NAME:- M/S. FLYJAC LOGISTICS PVT.LTD</v>
          </cell>
        </row>
      </sheetData>
      <sheetData sheetId="2759">
        <row r="1">
          <cell r="B1" t="str">
            <v>CLIENT NAME:- M/S. FLYJAC LOGISTICS PVT.LTD</v>
          </cell>
        </row>
      </sheetData>
      <sheetData sheetId="2760"/>
      <sheetData sheetId="2761">
        <row r="1">
          <cell r="B1" t="str">
            <v>CLIENT NAME:- M/S. FLYJAC LOGISTICS PVT.LTD</v>
          </cell>
        </row>
      </sheetData>
      <sheetData sheetId="2762">
        <row r="1">
          <cell r="B1" t="str">
            <v>CLIENT NAME:- M/S. FLYJAC LOGISTICS PVT.LTD</v>
          </cell>
        </row>
      </sheetData>
      <sheetData sheetId="2763">
        <row r="1">
          <cell r="B1" t="str">
            <v>CLIENT NAME:- M/S. FLYJAC LOGISTICS PVT.LTD</v>
          </cell>
        </row>
      </sheetData>
      <sheetData sheetId="2764"/>
      <sheetData sheetId="2765">
        <row r="1">
          <cell r="B1" t="str">
            <v>CLIENT NAME:- M/S. FLYJAC LOGISTICS PVT.LTD</v>
          </cell>
        </row>
      </sheetData>
      <sheetData sheetId="2766">
        <row r="1">
          <cell r="B1" t="str">
            <v>CLIENT NAME:- M/S. FLYJAC LOGISTICS PVT.LTD</v>
          </cell>
        </row>
      </sheetData>
      <sheetData sheetId="2767">
        <row r="1">
          <cell r="B1" t="str">
            <v>CLIENT NAME:- M/S. FLYJAC LOGISTICS PVT.LTD</v>
          </cell>
        </row>
      </sheetData>
      <sheetData sheetId="2768">
        <row r="1">
          <cell r="B1" t="str">
            <v>CLIENT NAME:- M/S. FLYJAC LOGISTICS PVT.LTD</v>
          </cell>
        </row>
      </sheetData>
      <sheetData sheetId="2769">
        <row r="1">
          <cell r="B1" t="str">
            <v>CLIENT NAME:- M/S. FLYJAC LOGISTICS PVT.LTD</v>
          </cell>
        </row>
      </sheetData>
      <sheetData sheetId="2770"/>
      <sheetData sheetId="2771">
        <row r="1">
          <cell r="B1" t="str">
            <v>CLIENT NAME:- M/S. FLYJAC LOGISTICS PVT.LTD</v>
          </cell>
        </row>
      </sheetData>
      <sheetData sheetId="2772">
        <row r="1">
          <cell r="B1" t="str">
            <v>CLIENT NAME:- M/S. FLYJAC LOGISTICS PVT.LTD</v>
          </cell>
        </row>
      </sheetData>
      <sheetData sheetId="2773">
        <row r="1">
          <cell r="B1" t="str">
            <v>CLIENT NAME:- M/S. FLYJAC LOGISTICS PVT.LTD</v>
          </cell>
        </row>
      </sheetData>
      <sheetData sheetId="2774">
        <row r="1">
          <cell r="B1" t="str">
            <v>CLIENT NAME:- M/S. FLYJAC LOGISTICS PVT.LTD</v>
          </cell>
        </row>
      </sheetData>
      <sheetData sheetId="2775">
        <row r="1">
          <cell r="B1" t="str">
            <v>CLIENT NAME:- M/S. FLYJAC LOGISTICS PVT.LTD</v>
          </cell>
        </row>
      </sheetData>
      <sheetData sheetId="2776">
        <row r="1">
          <cell r="B1" t="str">
            <v>CLIENT NAME:- M/S. FLYJAC LOGISTICS PVT.LTD</v>
          </cell>
        </row>
      </sheetData>
      <sheetData sheetId="2777">
        <row r="1">
          <cell r="B1" t="str">
            <v>CLIENT NAME:- M/S. FLYJAC LOGISTICS PVT.LTD</v>
          </cell>
        </row>
      </sheetData>
      <sheetData sheetId="2778">
        <row r="1">
          <cell r="B1" t="str">
            <v>CLIENT NAME:- M/S. FLYJAC LOGISTICS PVT.LTD</v>
          </cell>
        </row>
      </sheetData>
      <sheetData sheetId="2779">
        <row r="1">
          <cell r="B1" t="str">
            <v>CLIENT NAME:- M/S. FLYJAC LOGISTICS PVT.LTD</v>
          </cell>
        </row>
      </sheetData>
      <sheetData sheetId="2780"/>
      <sheetData sheetId="2781">
        <row r="1">
          <cell r="B1" t="str">
            <v>CLIENT NAME:- M/S. FLYJAC LOGISTICS PVT.LTD</v>
          </cell>
        </row>
      </sheetData>
      <sheetData sheetId="2782"/>
      <sheetData sheetId="2783">
        <row r="1">
          <cell r="B1" t="str">
            <v>CLIENT NAME:- M/S. FLYJAC LOGISTICS PVT.LTD</v>
          </cell>
        </row>
      </sheetData>
      <sheetData sheetId="2784">
        <row r="1">
          <cell r="B1" t="str">
            <v>CLIENT NAME:- M/S. FLYJAC LOGISTICS PVT.LTD</v>
          </cell>
        </row>
      </sheetData>
      <sheetData sheetId="2785">
        <row r="1">
          <cell r="B1" t="str">
            <v>CLIENT NAME:- M/S. FLYJAC LOGISTICS PVT.LTD</v>
          </cell>
        </row>
      </sheetData>
      <sheetData sheetId="2786">
        <row r="1">
          <cell r="B1" t="str">
            <v>CLIENT NAME:- M/S. FLYJAC LOGISTICS PVT.LTD</v>
          </cell>
        </row>
      </sheetData>
      <sheetData sheetId="2787"/>
      <sheetData sheetId="2788"/>
      <sheetData sheetId="2789"/>
      <sheetData sheetId="2790">
        <row r="1">
          <cell r="B1" t="str">
            <v>CLIENT NAME:- M/S. FLYJAC LOGISTICS PVT.LTD</v>
          </cell>
        </row>
      </sheetData>
      <sheetData sheetId="2791"/>
      <sheetData sheetId="2792">
        <row r="1">
          <cell r="B1" t="str">
            <v>CLIENT NAME:- M/S. FLYJAC LOGISTICS PVT.LTD</v>
          </cell>
        </row>
      </sheetData>
      <sheetData sheetId="2793"/>
      <sheetData sheetId="2794"/>
      <sheetData sheetId="2795">
        <row r="1">
          <cell r="B1" t="str">
            <v>CLIENT NAME:- M/S. FLYJAC LOGISTICS PVT.LTD</v>
          </cell>
        </row>
      </sheetData>
      <sheetData sheetId="2796"/>
      <sheetData sheetId="2797"/>
      <sheetData sheetId="2798"/>
      <sheetData sheetId="2799">
        <row r="1">
          <cell r="B1" t="str">
            <v>CLIENT NAME:- M/S. FLYJAC LOGISTICS PVT.LTD</v>
          </cell>
        </row>
      </sheetData>
      <sheetData sheetId="2800">
        <row r="1">
          <cell r="B1" t="str">
            <v>CLIENT NAME:- M/S. FLYJAC LOGISTICS PVT.LTD</v>
          </cell>
        </row>
      </sheetData>
      <sheetData sheetId="2801">
        <row r="1">
          <cell r="B1" t="str">
            <v>CLIENT NAME:- M/S. FLYJAC LOGISTICS PVT.LTD</v>
          </cell>
        </row>
      </sheetData>
      <sheetData sheetId="2802"/>
      <sheetData sheetId="2803">
        <row r="1">
          <cell r="B1" t="str">
            <v>CLIENT NAME:- M/S. FLYJAC LOGISTICS PVT.LTD</v>
          </cell>
        </row>
      </sheetData>
      <sheetData sheetId="2804">
        <row r="1">
          <cell r="B1" t="str">
            <v>CLIENT NAME:- M/S. FLYJAC LOGISTICS PVT.LTD</v>
          </cell>
        </row>
      </sheetData>
      <sheetData sheetId="2805"/>
      <sheetData sheetId="2806"/>
      <sheetData sheetId="2807"/>
      <sheetData sheetId="2808">
        <row r="1">
          <cell r="B1" t="str">
            <v>CLIENT NAME:- M/S. FLYJAC LOGISTICS PVT.LTD</v>
          </cell>
        </row>
      </sheetData>
      <sheetData sheetId="2809"/>
      <sheetData sheetId="2810">
        <row r="1">
          <cell r="B1" t="str">
            <v>CLIENT NAME:- M/S. FLYJAC LOGISTICS PVT.LTD</v>
          </cell>
        </row>
      </sheetData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>
        <row r="1">
          <cell r="B1" t="str">
            <v>CLIENT NAME:- M/S. FLYJAC LOGISTICS PVT.LTD</v>
          </cell>
        </row>
      </sheetData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/>
      <sheetData sheetId="3000">
        <row r="1">
          <cell r="B1" t="str">
            <v>CLIENT NAME:- M/S. FLYJAC LOGISTICS PVT.LTD</v>
          </cell>
        </row>
      </sheetData>
      <sheetData sheetId="3001"/>
      <sheetData sheetId="3002">
        <row r="1">
          <cell r="B1" t="str">
            <v>CLIENT NAME:- M/S. FLYJAC LOGISTICS PVT.LTD</v>
          </cell>
        </row>
      </sheetData>
      <sheetData sheetId="3003"/>
      <sheetData sheetId="3004"/>
      <sheetData sheetId="3005"/>
      <sheetData sheetId="3006"/>
      <sheetData sheetId="3007"/>
      <sheetData sheetId="3008" refreshError="1"/>
      <sheetData sheetId="3009">
        <row r="2">
          <cell r="B2" t="str">
            <v>Marafiq</v>
          </cell>
        </row>
      </sheetData>
      <sheetData sheetId="3010">
        <row r="2">
          <cell r="B2" t="str">
            <v>Marafiq</v>
          </cell>
        </row>
      </sheetData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>
        <row r="2">
          <cell r="B2" t="str">
            <v>Marafiq</v>
          </cell>
        </row>
      </sheetData>
      <sheetData sheetId="3020"/>
      <sheetData sheetId="3021"/>
      <sheetData sheetId="3022"/>
      <sheetData sheetId="3023"/>
      <sheetData sheetId="3024"/>
      <sheetData sheetId="3025">
        <row r="2">
          <cell r="B2" t="str">
            <v>Marafiq</v>
          </cell>
        </row>
      </sheetData>
      <sheetData sheetId="3026">
        <row r="2">
          <cell r="B2" t="str">
            <v>Marafiq</v>
          </cell>
        </row>
      </sheetData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>
        <row r="2">
          <cell r="B2" t="str">
            <v>Marafiq</v>
          </cell>
        </row>
      </sheetData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>
        <row r="2">
          <cell r="B2" t="str">
            <v>Marafiq</v>
          </cell>
        </row>
      </sheetData>
      <sheetData sheetId="3112"/>
      <sheetData sheetId="3113"/>
      <sheetData sheetId="3114">
        <row r="2">
          <cell r="B2" t="str">
            <v>Marafiq</v>
          </cell>
        </row>
      </sheetData>
      <sheetData sheetId="3115"/>
      <sheetData sheetId="3116">
        <row r="2">
          <cell r="B2" t="str">
            <v>Marafiq</v>
          </cell>
        </row>
      </sheetData>
      <sheetData sheetId="3117">
        <row r="2">
          <cell r="B2" t="str">
            <v>Marafiq</v>
          </cell>
        </row>
      </sheetData>
      <sheetData sheetId="3118"/>
      <sheetData sheetId="3119"/>
      <sheetData sheetId="3120">
        <row r="2">
          <cell r="B2" t="str">
            <v>Marafiq</v>
          </cell>
        </row>
      </sheetData>
      <sheetData sheetId="3121"/>
      <sheetData sheetId="3122"/>
      <sheetData sheetId="3123">
        <row r="2">
          <cell r="B2" t="str">
            <v>Marafiq</v>
          </cell>
        </row>
      </sheetData>
      <sheetData sheetId="3124">
        <row r="2">
          <cell r="B2" t="str">
            <v>Marafiq</v>
          </cell>
        </row>
      </sheetData>
      <sheetData sheetId="3125"/>
      <sheetData sheetId="3126">
        <row r="2">
          <cell r="B2" t="str">
            <v>Marafiq</v>
          </cell>
        </row>
      </sheetData>
      <sheetData sheetId="3127">
        <row r="2">
          <cell r="B2" t="str">
            <v>Marafiq</v>
          </cell>
        </row>
      </sheetData>
      <sheetData sheetId="3128">
        <row r="2">
          <cell r="B2" t="str">
            <v>Marafiq</v>
          </cell>
        </row>
      </sheetData>
      <sheetData sheetId="3129"/>
      <sheetData sheetId="3130"/>
      <sheetData sheetId="3131">
        <row r="2">
          <cell r="B2" t="str">
            <v>Marafiq</v>
          </cell>
        </row>
      </sheetData>
      <sheetData sheetId="3132"/>
      <sheetData sheetId="3133"/>
      <sheetData sheetId="3134"/>
      <sheetData sheetId="3135">
        <row r="2">
          <cell r="B2" t="str">
            <v>Marafiq</v>
          </cell>
        </row>
      </sheetData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>
        <row r="1">
          <cell r="B1" t="str">
            <v>CLIENT NAME:- M/S. FLYJAC LOGISTICS PVT.LTD</v>
          </cell>
        </row>
      </sheetData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>
        <row r="1">
          <cell r="B1" t="str">
            <v>CLIENT NAME:- M/S. FLYJAC LOGISTICS PVT.LTD</v>
          </cell>
        </row>
      </sheetData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>
        <row r="2">
          <cell r="B2" t="str">
            <v>Marafiq</v>
          </cell>
        </row>
      </sheetData>
      <sheetData sheetId="3739">
        <row r="2">
          <cell r="B2" t="str">
            <v>Marafiq</v>
          </cell>
        </row>
      </sheetData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>
        <row r="2">
          <cell r="B2" t="str">
            <v>Marafiq</v>
          </cell>
        </row>
      </sheetData>
      <sheetData sheetId="3749"/>
      <sheetData sheetId="3750"/>
      <sheetData sheetId="3751"/>
      <sheetData sheetId="3752"/>
      <sheetData sheetId="3753"/>
      <sheetData sheetId="3754">
        <row r="2">
          <cell r="B2" t="str">
            <v>Marafiq</v>
          </cell>
        </row>
      </sheetData>
      <sheetData sheetId="3755">
        <row r="2">
          <cell r="B2" t="str">
            <v>Marafiq</v>
          </cell>
        </row>
      </sheetData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>
        <row r="2">
          <cell r="B2" t="str">
            <v>Marafiq</v>
          </cell>
        </row>
      </sheetData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 refreshError="1"/>
      <sheetData sheetId="4045" refreshError="1"/>
      <sheetData sheetId="4046"/>
      <sheetData sheetId="4047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 refreshError="1"/>
      <sheetData sheetId="4068" refreshError="1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/>
      <sheetData sheetId="4121"/>
      <sheetData sheetId="4122"/>
      <sheetData sheetId="4123"/>
      <sheetData sheetId="4124" refreshError="1"/>
      <sheetData sheetId="4125" refreshError="1"/>
      <sheetData sheetId="4126"/>
      <sheetData sheetId="4127" refreshError="1"/>
      <sheetData sheetId="4128" refreshError="1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/>
      <sheetData sheetId="4164"/>
      <sheetData sheetId="4165" refreshError="1"/>
      <sheetData sheetId="4166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Plant Cost"/>
      <sheetName val="Fill this out first..."/>
      <sheetName val="Labor abs-NMR"/>
      <sheetName val="Basement Budget"/>
      <sheetName val="PCC"/>
      <sheetName val="concrete"/>
      <sheetName val="Field Values"/>
      <sheetName val="MASTER WORK SHEET - ESTIMATE HI"/>
      <sheetName val="Legend"/>
      <sheetName val="BS, PL, SCH 96"/>
      <sheetName val="ndG-1_x0005_"/>
      <sheetName val="RCC,Ret. Wall"/>
      <sheetName val="SWITCH"/>
      <sheetName val="Notes"/>
      <sheetName val="MM"/>
      <sheetName val="COST"/>
      <sheetName val="horizontal"/>
      <sheetName val="WWR"/>
      <sheetName val="RA-markate"/>
      <sheetName val="Sheet3 (2)"/>
      <sheetName val="strand"/>
      <sheetName val="Main-Material"/>
      <sheetName val="9. Package split - Cost "/>
      <sheetName val="Rate_Analysis"/>
      <sheetName val="Consolidated"/>
      <sheetName val="Formulas"/>
      <sheetName val="Footings"/>
      <sheetName val="BOQ_Direct_selling cost"/>
      <sheetName val="13. Steel - Ratio"/>
      <sheetName val="PRSH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Plant_Cost"/>
      <sheetName val="Fill_this_out_first___"/>
      <sheetName val="Labor_abs-NMR"/>
      <sheetName val="Basement_Budget"/>
      <sheetName val="Field_Values"/>
      <sheetName val="MASTER_WORK_SHEET_-_ESTIMATE_HI"/>
      <sheetName val="BS,_PL,_SCH_96"/>
      <sheetName val="ndG-1"/>
      <sheetName val="RCC,Ret__Wall"/>
      <sheetName val="Sheet3_(2)"/>
      <sheetName val="9__Package_split_-_Cost_"/>
      <sheetName val="BOQ_Direct_selling_cost"/>
      <sheetName val="13__Steel_-_Ratio"/>
      <sheetName val="Plas &amp; WP"/>
      <sheetName val="RECAPITULATION"/>
      <sheetName val="Approved MTD Proj #'s"/>
      <sheetName val="P&amp;L"/>
      <sheetName val="loadcal"/>
      <sheetName val="Abstract Sheet"/>
      <sheetName val="STAFFSCHED "/>
      <sheetName val="COLUMN"/>
      <sheetName val="Data"/>
      <sheetName val="Cd"/>
      <sheetName val="Cs"/>
      <sheetName val="CPIPE"/>
      <sheetName val="THK"/>
      <sheetName val="CPIPE 1"/>
      <sheetName val="Electrical"/>
      <sheetName val="std.wt."/>
      <sheetName val="Sheet3"/>
      <sheetName val="Sheet2"/>
      <sheetName val="trial flow sheet"/>
      <sheetName val="Footing"/>
      <sheetName val="Rob. elektr."/>
      <sheetName val="Cable-data"/>
      <sheetName val="#REF"/>
      <sheetName val="ndG-1_x005f_x0005_"/>
      <sheetName val="CFForecast detail"/>
      <sheetName val="Data sheet"/>
      <sheetName val="TBAL9697 -group wise  sdpl"/>
      <sheetName val="Structure Bills Qty"/>
      <sheetName val="analysis"/>
      <sheetName val="dBase"/>
      <sheetName val="beam-reinft-IIInd floor"/>
      <sheetName val="Cost summary"/>
      <sheetName val="sq ftg detail"/>
      <sheetName val="lookup"/>
      <sheetName val="Design"/>
      <sheetName val="F1a-Pile"/>
      <sheetName val="SBI(Siliguri)"/>
      <sheetName val="Civil Boq"/>
      <sheetName val="Factor_sheet"/>
      <sheetName val="ETC Plant Cost"/>
      <sheetName val="Micro"/>
      <sheetName val="Macro"/>
      <sheetName val="Scaff-Rose"/>
      <sheetName val="final abstract"/>
      <sheetName val="sept-plan"/>
      <sheetName val="beam-reinft"/>
      <sheetName val="wordsdata"/>
      <sheetName val="Project Budget Worksheet"/>
      <sheetName val="RES-PLANNING"/>
      <sheetName val="Input"/>
      <sheetName val="Boq - Flats"/>
      <sheetName val="Boq"/>
      <sheetName val="IO LIST"/>
      <sheetName val="sqn_ldr_3 Unit_2_"/>
      <sheetName val="Builtup Area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Plant_Cost6"/>
      <sheetName val="Fill_this_out_first___6"/>
      <sheetName val="Labor_abs-NMR6"/>
      <sheetName val="Basement_Budget6"/>
      <sheetName val="Field_Values6"/>
      <sheetName val="MASTER_WORK_SHEET_-_ESTIMATE_H6"/>
      <sheetName val="BS,_PL,_SCH_966"/>
      <sheetName val="RCC,Ret__Wall6"/>
      <sheetName val="Sheet3_(2)6"/>
      <sheetName val="9__Package_split_-_Cost_6"/>
      <sheetName val="BOQ_Direct_selling_cost6"/>
      <sheetName val="13__Steel_-_Ratio6"/>
      <sheetName val="Plas_&amp;_WP5"/>
      <sheetName val="Approved_MTD_Proj_#'s5"/>
      <sheetName val="Abstract_Sheet5"/>
      <sheetName val="STAFFSCHED_5"/>
      <sheetName val="CPIPE_15"/>
      <sheetName val="std_wt_5"/>
      <sheetName val="trial_flow_sheet5"/>
      <sheetName val="Rob__elektr_5"/>
      <sheetName val="CFForecast_detail5"/>
      <sheetName val="Data_sheet5"/>
      <sheetName val="TBAL9697_-group_wise__sdpl5"/>
      <sheetName val="Structure_Bills_Qty5"/>
      <sheetName val="beam-reinft-IIInd_floor5"/>
      <sheetName val="Cost_summary5"/>
      <sheetName val="sq_ftg_detail5"/>
      <sheetName val="Civil_Boq5"/>
      <sheetName val="ETC_Plant_Cost5"/>
      <sheetName val="final_abstract5"/>
      <sheetName val="Project_Budget_Worksheet5"/>
      <sheetName val="Boq_-_Flats5"/>
      <sheetName val="IO_LI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Plant_Cost4"/>
      <sheetName val="Fill_this_out_first___4"/>
      <sheetName val="Labor_abs-NMR4"/>
      <sheetName val="Basement_Budget4"/>
      <sheetName val="Field_Values4"/>
      <sheetName val="MASTER_WORK_SHEET_-_ESTIMATE_H4"/>
      <sheetName val="BS,_PL,_SCH_964"/>
      <sheetName val="RCC,Ret__Wall4"/>
      <sheetName val="Sheet3_(2)4"/>
      <sheetName val="9__Package_split_-_Cost_4"/>
      <sheetName val="BOQ_Direct_selling_cost4"/>
      <sheetName val="13__Steel_-_Ratio4"/>
      <sheetName val="Plas_&amp;_WP3"/>
      <sheetName val="Approved_MTD_Proj_#'s3"/>
      <sheetName val="Abstract_Sheet3"/>
      <sheetName val="STAFFSCHED_3"/>
      <sheetName val="CPIPE_13"/>
      <sheetName val="std_wt_3"/>
      <sheetName val="trial_flow_sheet3"/>
      <sheetName val="Rob__elektr_3"/>
      <sheetName val="CFForecast_detail3"/>
      <sheetName val="Data_sheet3"/>
      <sheetName val="TBAL9697_-group_wise__sdpl3"/>
      <sheetName val="Structure_Bills_Qty3"/>
      <sheetName val="beam-reinft-IIInd_floor3"/>
      <sheetName val="Cost_summary3"/>
      <sheetName val="sq_ftg_detail3"/>
      <sheetName val="Civil_Boq3"/>
      <sheetName val="ETC_Plant_Cost3"/>
      <sheetName val="final_abstrac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Plant_Cost3"/>
      <sheetName val="Fill_this_out_first___3"/>
      <sheetName val="Labor_abs-NMR3"/>
      <sheetName val="Basement_Budget3"/>
      <sheetName val="Field_Values3"/>
      <sheetName val="MASTER_WORK_SHEET_-_ESTIMATE_H3"/>
      <sheetName val="BS,_PL,_SCH_963"/>
      <sheetName val="RCC,Ret__Wall3"/>
      <sheetName val="Sheet3_(2)3"/>
      <sheetName val="9__Package_split_-_Cost_3"/>
      <sheetName val="BOQ_Direct_selling_cost3"/>
      <sheetName val="13__Steel_-_Ratio3"/>
      <sheetName val="Plas_&amp;_WP2"/>
      <sheetName val="Approved_MTD_Proj_#'s2"/>
      <sheetName val="Abstract_Sheet2"/>
      <sheetName val="STAFFSCHED_2"/>
      <sheetName val="CPIPE_12"/>
      <sheetName val="std_wt_2"/>
      <sheetName val="trial_flow_sheet2"/>
      <sheetName val="Rob__elektr_2"/>
      <sheetName val="CFForecast_detail2"/>
      <sheetName val="Data_sheet2"/>
      <sheetName val="TBAL9697_-group_wise__sdpl2"/>
      <sheetName val="Structure_Bills_Qty2"/>
      <sheetName val="beam-reinft-IIInd_floor2"/>
      <sheetName val="Cost_summary2"/>
      <sheetName val="sq_ftg_detail2"/>
      <sheetName val="Civil_Boq2"/>
      <sheetName val="ETC_Plant_Cost2"/>
      <sheetName val="final_abstract2"/>
      <sheetName val="Project_Budget_Worksheet2"/>
      <sheetName val="Boq_-_Flats2"/>
      <sheetName val="IO_LIST2"/>
      <sheetName val="sqn_ldr_3_Unit_2_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Plant_Cost1"/>
      <sheetName val="Fill_this_out_first___1"/>
      <sheetName val="Labor_abs-NMR1"/>
      <sheetName val="Basement_Budget1"/>
      <sheetName val="Field_Values1"/>
      <sheetName val="MASTER_WORK_SHEET_-_ESTIMATE_H1"/>
      <sheetName val="BS,_PL,_SCH_961"/>
      <sheetName val="RCC,Ret__Wall1"/>
      <sheetName val="Sheet3_(2)1"/>
      <sheetName val="9__Package_split_-_Cost_1"/>
      <sheetName val="BOQ_Direct_selling_cost1"/>
      <sheetName val="13__Steel_-_Ratio1"/>
      <sheetName val="Plas_&amp;_WP"/>
      <sheetName val="Approved_MTD_Proj_#'s"/>
      <sheetName val="Abstract_Sheet"/>
      <sheetName val="STAFFSCHED_"/>
      <sheetName val="CPIPE_1"/>
      <sheetName val="std_wt_"/>
      <sheetName val="trial_flow_sheet"/>
      <sheetName val="Rob__elektr_"/>
      <sheetName val="CFForecast_detail"/>
      <sheetName val="Data_sheet"/>
      <sheetName val="TBAL9697_-group_wise__sdpl"/>
      <sheetName val="Structure_Bills_Qty"/>
      <sheetName val="beam-reinft-IIInd_floor"/>
      <sheetName val="Cost_summary"/>
      <sheetName val="sq_ftg_detail"/>
      <sheetName val="Civil_Boq"/>
      <sheetName val="ETC_Plant_Cost"/>
      <sheetName val="final_abstract"/>
      <sheetName val="Project_Budget_Worksheet"/>
      <sheetName val="Boq_-_Flats"/>
      <sheetName val="IO_LIST"/>
      <sheetName val="sqn_ldr_3_Unit_2_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1"/>
      <sheetName val="Plant_Cost2"/>
      <sheetName val="Fill_this_out_first___2"/>
      <sheetName val="Labor_abs-NMR2"/>
      <sheetName val="Basement_Budget2"/>
      <sheetName val="Field_Values2"/>
      <sheetName val="MASTER_WORK_SHEET_-_ESTIMATE_H2"/>
      <sheetName val="BS,_PL,_SCH_962"/>
      <sheetName val="RCC,Ret__Wall2"/>
      <sheetName val="Sheet3_(2)2"/>
      <sheetName val="9__Package_split_-_Cost_2"/>
      <sheetName val="BOQ_Direct_selling_cost2"/>
      <sheetName val="13__Steel_-_Ratio2"/>
      <sheetName val="Plas_&amp;_WP1"/>
      <sheetName val="Approved_MTD_Proj_#'s1"/>
      <sheetName val="Abstract_Sheet1"/>
      <sheetName val="STAFFSCHED_1"/>
      <sheetName val="CPIPE_11"/>
      <sheetName val="std_wt_1"/>
      <sheetName val="trial_flow_sheet1"/>
      <sheetName val="Rob__elektr_1"/>
      <sheetName val="CFForecast_detail1"/>
      <sheetName val="Data_sheet1"/>
      <sheetName val="TBAL9697_-group_wise__sdpl1"/>
      <sheetName val="Structure_Bills_Qty1"/>
      <sheetName val="beam-reinft-IIInd_floor1"/>
      <sheetName val="Cost_summary1"/>
      <sheetName val="sq_ftg_detail1"/>
      <sheetName val="Civil_Boq1"/>
      <sheetName val="ETC_Plant_Cost1"/>
      <sheetName val="final_abstract1"/>
      <sheetName val="Project_Budget_Worksheet1"/>
      <sheetName val="Boq_-_Flats1"/>
      <sheetName val="IO_LIST1"/>
      <sheetName val="sqn_ldr_3_Unit_2_1"/>
      <sheetName val="Project_Budget_Worksheet3"/>
      <sheetName val="Boq_-_Flats3"/>
      <sheetName val="IO_LI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2"/>
      <sheetName val="Plant_Cost5"/>
      <sheetName val="Fill_this_out_first___5"/>
      <sheetName val="Labor_abs-NMR5"/>
      <sheetName val="Basement_Budget5"/>
      <sheetName val="Field_Values5"/>
      <sheetName val="MASTER_WORK_SHEET_-_ESTIMATE_H5"/>
      <sheetName val="BS,_PL,_SCH_965"/>
      <sheetName val="RCC,Ret__Wall5"/>
      <sheetName val="Sheet3_(2)5"/>
      <sheetName val="9__Package_split_-_Cost_5"/>
      <sheetName val="BOQ_Direct_selling_cost5"/>
      <sheetName val="13__Steel_-_Ratio5"/>
      <sheetName val="Plas_&amp;_WP4"/>
      <sheetName val="Approved_MTD_Proj_#'s4"/>
      <sheetName val="Abstract_Sheet4"/>
      <sheetName val="STAFFSCHED_4"/>
      <sheetName val="CPIPE_14"/>
      <sheetName val="std_wt_4"/>
      <sheetName val="trial_flow_sheet4"/>
      <sheetName val="Rob__elektr_4"/>
      <sheetName val="CFForecast_detail4"/>
      <sheetName val="Data_sheet4"/>
      <sheetName val="TBAL9697_-group_wise__sdpl4"/>
      <sheetName val="Structure_Bills_Qty4"/>
      <sheetName val="beam-reinft-IIInd_floor4"/>
      <sheetName val="Cost_summary4"/>
      <sheetName val="sq_ftg_detail4"/>
      <sheetName val="Civil_Boq4"/>
      <sheetName val="ETC_Plant_Cost4"/>
      <sheetName val="final_abstract4"/>
      <sheetName val="Project_Budget_Worksheet4"/>
      <sheetName val="Boq_-_Flats4"/>
      <sheetName val="IO_LIST4"/>
      <sheetName val="sqn_ldr_3_Unit_2_3"/>
      <sheetName val="sqn_ldr_3_Unit_2_4"/>
      <sheetName val="TASKRSRC (2)"/>
      <sheetName val="TARGET"/>
      <sheetName val="BASELINE"/>
      <sheetName val="Results"/>
      <sheetName val="PLGroupings"/>
      <sheetName val="Inc.St.-Link"/>
      <sheetName val="JOform"/>
      <sheetName val="Mobile Micro "/>
      <sheetName val="Rates"/>
      <sheetName val="CTbe tong"/>
      <sheetName val="CTDZ 0.4+cto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Plant_Cost7"/>
      <sheetName val="Fill_this_out_first___7"/>
      <sheetName val="Labor_abs-NMR7"/>
      <sheetName val="Basement_Budget7"/>
      <sheetName val="Field_Values7"/>
      <sheetName val="MASTER_WORK_SHEET_-_ESTIMATE_H7"/>
      <sheetName val="BS,_PL,_SCH_967"/>
      <sheetName val="RCC,Ret__Wall7"/>
      <sheetName val="Sheet3_(2)7"/>
      <sheetName val="9__Package_split_-_Cost_7"/>
      <sheetName val="BOQ_Direct_selling_cost7"/>
      <sheetName val="13__Steel_-_Ratio7"/>
      <sheetName val="Plas_&amp;_WP6"/>
      <sheetName val="Approved_MTD_Proj_#'s6"/>
      <sheetName val="Abstract_Sheet6"/>
      <sheetName val="STAFFSCHED_6"/>
      <sheetName val="CPIPE_16"/>
      <sheetName val="std_wt_6"/>
      <sheetName val="trial_flow_sheet6"/>
      <sheetName val="Rob__elektr_6"/>
      <sheetName val="CFForecast_detail6"/>
      <sheetName val="Data_sheet6"/>
      <sheetName val="TBAL9697_-group_wise__sdpl6"/>
      <sheetName val="Structure_Bills_Qty6"/>
      <sheetName val="beam-reinft-IIInd_floor6"/>
      <sheetName val="Cost_summary6"/>
      <sheetName val="sq_ftg_detail6"/>
      <sheetName val="Civil_Boq6"/>
      <sheetName val="ETC_Plant_Cost6"/>
      <sheetName val="final_abstract6"/>
      <sheetName val="Project_Budget_Worksheet6"/>
      <sheetName val="Boq_-_Flats6"/>
      <sheetName val="IO_LIST6"/>
      <sheetName val="sqn_ldr_3_Unit_2_5"/>
      <sheetName val="Builtup_Area"/>
      <sheetName val="TASKRSRC_(2)"/>
      <sheetName val="Inc_St_-Link"/>
      <sheetName val="Mobile_Micro_"/>
      <sheetName val="Variation Statement"/>
      <sheetName val="grid"/>
      <sheetName val="Variation_Statement"/>
      <sheetName val="Variation_Statement1"/>
      <sheetName val="Variation_Statement2"/>
      <sheetName val="RATE-ANAY."/>
      <sheetName val="Estimate"/>
      <sheetName val="ndG-1_x005f_x005f_x005f_x0005_"/>
      <sheetName val="Pay_Sep06"/>
      <sheetName val="PPA Summary"/>
      <sheetName val="Labour"/>
      <sheetName val="Material"/>
      <sheetName val="Plant &amp;  Machinery"/>
      <sheetName val="AOR"/>
      <sheetName val="FORM7"/>
      <sheetName val="Rate Analysis "/>
      <sheetName val="Licences"/>
      <sheetName val="sum-all"/>
      <sheetName val="FIRE - Tower"/>
      <sheetName val="12a. CFTable"/>
      <sheetName val="Measurment"/>
      <sheetName val="Appendix - 12 - Recov. Adv. Pmt"/>
      <sheetName val="Detail"/>
      <sheetName val="10. &amp; 11. Rate Code &amp; BQ"/>
      <sheetName val="3. Elemental Summary"/>
      <sheetName val="Door"/>
      <sheetName val="OHT_Abs"/>
      <sheetName val="Cul_detail"/>
      <sheetName val="Indices"/>
      <sheetName val="conc-foot-gradeslab"/>
      <sheetName val="EAS"/>
      <sheetName val="AD ST"/>
      <sheetName val="ndG-1_x005f_x005f_x005f_x005f_x005f_x005f_x005f_x0005_"/>
      <sheetName val="Cap-2"/>
      <sheetName val="DEF REV."/>
      <sheetName val="More &amp; Less work record"/>
      <sheetName val="Summary year Plan"/>
      <sheetName val="BOQ T4B"/>
      <sheetName val="Alstom_Soft seating_V R0_090216"/>
      <sheetName val="Cash Flows &amp; IRR"/>
      <sheetName val="Definitions"/>
      <sheetName val="Variables_x"/>
      <sheetName val="Progress"/>
      <sheetName val="Stress Calculation"/>
      <sheetName val="Detail In Door Stad"/>
      <sheetName val="Lookups"/>
      <sheetName val="Cost_Ph1"/>
      <sheetName val="Budget-250"/>
      <sheetName val="MH Compensate-Nov"/>
      <sheetName val="Construction"/>
      <sheetName val="NPV"/>
      <sheetName val="Supplier"/>
      <sheetName val="Introduction"/>
      <sheetName val="Summary_CFA"/>
      <sheetName val="QS Name"/>
      <sheetName val="Cash Flow Working"/>
      <sheetName val="factors"/>
      <sheetName val="BASIS -DEC 08"/>
      <sheetName val="Financials"/>
      <sheetName val="Earthing Tower-1 Superseded"/>
      <sheetName val="Lead"/>
      <sheetName val="BILL 3R"/>
      <sheetName val="Detail 1A"/>
      <sheetName val="INDIGINEOUS ITEMS "/>
      <sheetName val="Current Bill MB ref"/>
      <sheetName val="ndG-1_x005f_x005f_x005f_x005f_x005f_x005f_x005f_x005f_x"/>
      <sheetName val="DetEst"/>
      <sheetName val="Sheet2 (2)"/>
      <sheetName val="Rollup"/>
      <sheetName val="재1"/>
      <sheetName val="Site Dev BOQ"/>
      <sheetName val="월선수금"/>
      <sheetName val="Headings"/>
      <sheetName val="Enquire"/>
      <sheetName val="Payroll"/>
      <sheetName val="Itemised"/>
      <sheetName val="VF Intertool Logic"/>
      <sheetName val="item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Plant_Cost10"/>
      <sheetName val="Fill_this_out_first___10"/>
      <sheetName val="Labor_abs-NMR10"/>
      <sheetName val="Basement_Budget10"/>
      <sheetName val="Field_Values10"/>
      <sheetName val="BS,_PL,_SCH_9610"/>
      <sheetName val="MASTER_WORK_SHEET_-_ESTIMATE_10"/>
      <sheetName val="RCC,Ret__Wall10"/>
      <sheetName val="Sheet3_(2)10"/>
      <sheetName val="9__Package_split_-_Cost_10"/>
      <sheetName val="BOQ_Direct_selling_cost10"/>
      <sheetName val="13__Steel_-_Ratio10"/>
      <sheetName val="Approved_MTD_Proj_#'s9"/>
      <sheetName val="Abstract_Sheet9"/>
      <sheetName val="STAFFSCHED_9"/>
      <sheetName val="Rob__elektr_9"/>
      <sheetName val="Plas_&amp;_WP9"/>
      <sheetName val="CPIPE_19"/>
      <sheetName val="std_wt_9"/>
      <sheetName val="trial_flow_sheet9"/>
      <sheetName val="CFForecast_detail9"/>
      <sheetName val="Data_sheet9"/>
      <sheetName val="TBAL9697_-group_wise__sdpl9"/>
      <sheetName val="Structure_Bills_Qty9"/>
      <sheetName val="beam-reinft-IIInd_floor9"/>
      <sheetName val="Cost_summary9"/>
      <sheetName val="sq_ftg_detail9"/>
      <sheetName val="Civil_Boq9"/>
      <sheetName val="ETC_Plant_Cost9"/>
      <sheetName val="final_abstract9"/>
      <sheetName val="Project_Budget_Worksheet9"/>
      <sheetName val="Boq_-_Flats9"/>
      <sheetName val="IO_LIST9"/>
      <sheetName val="sqn_ldr_3_Unit_2_8"/>
      <sheetName val="Builtup_Area3"/>
      <sheetName val="TASKRSRC_(2)3"/>
      <sheetName val="Inc_St_-Link3"/>
      <sheetName val="Mobile_Micro_3"/>
      <sheetName val="Variation_Statement5"/>
      <sheetName val="RATE-ANAY_2"/>
      <sheetName val="CTbe_tong2"/>
      <sheetName val="CTDZ_0_4+cto2"/>
      <sheetName val="PPA_Summary2"/>
      <sheetName val="Plant_&amp;__Machinery2"/>
      <sheetName val="Rate_Analysis_2"/>
      <sheetName val="FIRE_-_Tower2"/>
      <sheetName val="12a__CFTable2"/>
      <sheetName val="Appendix_-_12_-_Recov__Adv__Pm2"/>
      <sheetName val="10__&amp;_11__Rate_Code_&amp;_BQ2"/>
      <sheetName val="3__Elemental_Summary2"/>
      <sheetName val="AD_ST2"/>
      <sheetName val="DEF_REV_2"/>
      <sheetName val="More_&amp;_Less_work_record2"/>
      <sheetName val="Summary_year_Plan2"/>
      <sheetName val="BOQ_T4B2"/>
      <sheetName val="Alstom_Soft_seating_V_R0_090212"/>
      <sheetName val="Cash_Flows_&amp;_IRR2"/>
      <sheetName val="Stress_Calculation2"/>
      <sheetName val="Detail_In_Door_Stad2"/>
      <sheetName val="MH_Compensate-Nov2"/>
      <sheetName val="QS_Name2"/>
      <sheetName val="Cash_Flow_Working2"/>
      <sheetName val="BASIS_-DEC_082"/>
      <sheetName val="Earthing_Tower-1_Superseded2"/>
      <sheetName val="BILL_3R2"/>
      <sheetName val="Detail_1A2"/>
      <sheetName val="INDIGINEOUS_ITEMS_2"/>
      <sheetName val="Current_Bill_MB_ref2"/>
      <sheetName val="Sheet2_(2)2"/>
      <sheetName val="Site_Dev_BOQ2"/>
      <sheetName val="VF_Intertool_Logic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Plant_Cost9"/>
      <sheetName val="Fill_this_out_first___9"/>
      <sheetName val="Labor_abs-NMR9"/>
      <sheetName val="Basement_Budget9"/>
      <sheetName val="Field_Values9"/>
      <sheetName val="BS,_PL,_SCH_969"/>
      <sheetName val="MASTER_WORK_SHEET_-_ESTIMATE_H9"/>
      <sheetName val="RCC,Ret__Wall9"/>
      <sheetName val="Sheet3_(2)9"/>
      <sheetName val="9__Package_split_-_Cost_9"/>
      <sheetName val="BOQ_Direct_selling_cost9"/>
      <sheetName val="13__Steel_-_Ratio9"/>
      <sheetName val="Plas_&amp;_WP8"/>
      <sheetName val="Approved_MTD_Proj_#'s8"/>
      <sheetName val="Abstract_Sheet8"/>
      <sheetName val="STAFFSCHED_8"/>
      <sheetName val="CPIPE_18"/>
      <sheetName val="std_wt_8"/>
      <sheetName val="trial_flow_sheet8"/>
      <sheetName val="Rob__elektr_8"/>
      <sheetName val="CFForecast_detail8"/>
      <sheetName val="Data_sheet8"/>
      <sheetName val="TBAL9697_-group_wise__sdpl8"/>
      <sheetName val="Structure_Bills_Qty8"/>
      <sheetName val="beam-reinft-IIInd_floor8"/>
      <sheetName val="Cost_summary8"/>
      <sheetName val="sq_ftg_detail8"/>
      <sheetName val="Civil_Boq8"/>
      <sheetName val="ETC_Plant_Cost8"/>
      <sheetName val="final_abstract8"/>
      <sheetName val="Project_Budget_Worksheet8"/>
      <sheetName val="Boq_-_Flats8"/>
      <sheetName val="IO_LIST8"/>
      <sheetName val="sqn_ldr_3_Unit_2_7"/>
      <sheetName val="Builtup_Area2"/>
      <sheetName val="TASKRSRC_(2)2"/>
      <sheetName val="Inc_St_-Link2"/>
      <sheetName val="Mobile_Micro_2"/>
      <sheetName val="Variation_Statement4"/>
      <sheetName val="RATE-ANAY_1"/>
      <sheetName val="CTbe_tong1"/>
      <sheetName val="CTDZ_0_4+cto1"/>
      <sheetName val="PPA_Summary1"/>
      <sheetName val="Plant_&amp;__Machinery1"/>
      <sheetName val="Rate_Analysis_1"/>
      <sheetName val="FIRE_-_Tower1"/>
      <sheetName val="12a__CFTable1"/>
      <sheetName val="Appendix_-_12_-_Recov__Adv__Pm1"/>
      <sheetName val="10__&amp;_11__Rate_Code_&amp;_BQ1"/>
      <sheetName val="3__Elemental_Summary1"/>
      <sheetName val="AD_ST1"/>
      <sheetName val="DEF_REV_1"/>
      <sheetName val="More_&amp;_Less_work_record1"/>
      <sheetName val="Summary_year_Plan1"/>
      <sheetName val="BOQ_T4B1"/>
      <sheetName val="Alstom_Soft_seating_V_R0_090211"/>
      <sheetName val="Cash_Flows_&amp;_IRR1"/>
      <sheetName val="Stress_Calculation1"/>
      <sheetName val="Detail_In_Door_Stad1"/>
      <sheetName val="MH_Compensate-Nov1"/>
      <sheetName val="QS_Name1"/>
      <sheetName val="Cash_Flow_Working1"/>
      <sheetName val="BASIS_-DEC_081"/>
      <sheetName val="Earthing_Tower-1_Superseded1"/>
      <sheetName val="BILL_3R1"/>
      <sheetName val="Detail_1A1"/>
      <sheetName val="INDIGINEOUS_ITEMS_1"/>
      <sheetName val="Current_Bill_MB_ref1"/>
      <sheetName val="Sheet2_(2)1"/>
      <sheetName val="Site_Dev_BOQ1"/>
      <sheetName val="VF_Intertool_Logic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Plant_Cost8"/>
      <sheetName val="Fill_this_out_first___8"/>
      <sheetName val="Labor_abs-NMR8"/>
      <sheetName val="Basement_Budget8"/>
      <sheetName val="Field_Values8"/>
      <sheetName val="BS,_PL,_SCH_968"/>
      <sheetName val="MASTER_WORK_SHEET_-_ESTIMATE_H8"/>
      <sheetName val="RCC,Ret__Wall8"/>
      <sheetName val="Sheet3_(2)8"/>
      <sheetName val="9__Package_split_-_Cost_8"/>
      <sheetName val="BOQ_Direct_selling_cost8"/>
      <sheetName val="13__Steel_-_Ratio8"/>
      <sheetName val="Plas_&amp;_WP7"/>
      <sheetName val="Approved_MTD_Proj_#'s7"/>
      <sheetName val="Abstract_Sheet7"/>
      <sheetName val="STAFFSCHED_7"/>
      <sheetName val="CPIPE_17"/>
      <sheetName val="std_wt_7"/>
      <sheetName val="trial_flow_sheet7"/>
      <sheetName val="Rob__elektr_7"/>
      <sheetName val="CFForecast_detail7"/>
      <sheetName val="Data_sheet7"/>
      <sheetName val="TBAL9697_-group_wise__sdpl7"/>
      <sheetName val="Structure_Bills_Qty7"/>
      <sheetName val="beam-reinft-IIInd_floor7"/>
      <sheetName val="Cost_summary7"/>
      <sheetName val="sq_ftg_detail7"/>
      <sheetName val="Civil_Boq7"/>
      <sheetName val="ETC_Plant_Cost7"/>
      <sheetName val="final_abstract7"/>
      <sheetName val="Project_Budget_Worksheet7"/>
      <sheetName val="Boq_-_Flats7"/>
      <sheetName val="IO_LIST7"/>
      <sheetName val="sqn_ldr_3_Unit_2_6"/>
      <sheetName val="Builtup_Area1"/>
      <sheetName val="TASKRSRC_(2)1"/>
      <sheetName val="Inc_St_-Link1"/>
      <sheetName val="Mobile_Micro_1"/>
      <sheetName val="Variation_Statement3"/>
      <sheetName val="RATE-ANAY_"/>
      <sheetName val="CTbe_tong"/>
      <sheetName val="CTDZ_0_4+cto"/>
      <sheetName val="PPA_Summary"/>
      <sheetName val="Plant_&amp;__Machinery"/>
      <sheetName val="Rate_Analysis_"/>
      <sheetName val="FIRE_-_Tower"/>
      <sheetName val="12a__CFTable"/>
      <sheetName val="Appendix_-_12_-_Recov__Adv__Pmt"/>
      <sheetName val="10__&amp;_11__Rate_Code_&amp;_BQ"/>
      <sheetName val="3__Elemental_Summary"/>
      <sheetName val="AD_ST"/>
      <sheetName val="DEF_REV_"/>
      <sheetName val="More_&amp;_Less_work_record"/>
      <sheetName val="Summary_year_Plan"/>
      <sheetName val="BOQ_T4B"/>
      <sheetName val="Alstom_Soft_seating_V_R0_090216"/>
      <sheetName val="Cash_Flows_&amp;_IRR"/>
      <sheetName val="Stress_Calculation"/>
      <sheetName val="Detail_In_Door_Stad"/>
      <sheetName val="MH_Compensate-Nov"/>
      <sheetName val="QS_Name"/>
      <sheetName val="Cash_Flow_Working"/>
      <sheetName val="BASIS_-DEC_08"/>
      <sheetName val="Earthing_Tower-1_Superseded"/>
      <sheetName val="BILL_3R"/>
      <sheetName val="Detail_1A"/>
      <sheetName val="INDIGINEOUS_ITEMS_"/>
      <sheetName val="Current_Bill_MB_ref"/>
      <sheetName val="Sheet2_(2)"/>
      <sheetName val="Site_Dev_BOQ"/>
      <sheetName val="VF_Intertool_Logic"/>
      <sheetName val="cubes_M20"/>
      <sheetName val="Rate_analysis3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Plant_Cost11"/>
      <sheetName val="Fill_this_out_first___11"/>
      <sheetName val="Labor_abs-NMR11"/>
      <sheetName val="Basement_Budget11"/>
      <sheetName val="Field_Values11"/>
      <sheetName val="MASTER_WORK_SHEET_-_ESTIMATE_11"/>
      <sheetName val="BS,_PL,_SCH_9611"/>
      <sheetName val="RCC,Ret__Wal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Plant_Cost12"/>
      <sheetName val="Fill_this_out_first___12"/>
      <sheetName val="Labor_abs-NMR12"/>
      <sheetName val="Basement_Budget12"/>
      <sheetName val="Field_Values12"/>
      <sheetName val="MASTER_WORK_SHEET_-_ESTIMATE_12"/>
      <sheetName val="BS,_PL,_SCH_9612"/>
      <sheetName val="RCC,Ret__Wall12"/>
      <sheetName val="Ch__List_(2)13"/>
      <sheetName val="Ch__List13"/>
      <sheetName val="PRE__ESTIMATE13"/>
      <sheetName val="Ch__List_(2)16"/>
      <sheetName val="Ch__List16"/>
      <sheetName val="QTY-RATE_(Site_09_12_04)13"/>
      <sheetName val="QTY-RATE_(2)13"/>
      <sheetName val="BRAKE_UP_SHEET13"/>
      <sheetName val="Break_up_Sheet13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Plant_Cost13"/>
      <sheetName val="Fill_this_out_first___13"/>
      <sheetName val="Labor_abs-NMR13"/>
      <sheetName val="Basement_Budget13"/>
      <sheetName val="Field_Values13"/>
      <sheetName val="MASTER_WORK_SHEET_-_ESTIMATE_13"/>
      <sheetName val="BS,_PL,_SCH_9613"/>
      <sheetName val="RCC,Ret__Wal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Plant_Cost14"/>
      <sheetName val="Fill_this_out_first___14"/>
      <sheetName val="Labor_abs-NMR14"/>
      <sheetName val="Basement_Budget14"/>
      <sheetName val="Field_Values14"/>
      <sheetName val="MASTER_WORK_SHEET_-_ESTIMATE_14"/>
      <sheetName val="BS,_PL,_SCH_9614"/>
      <sheetName val="RCC,Ret__Wall14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Plant_Cost19"/>
      <sheetName val="Fill_this_out_first___19"/>
      <sheetName val="Labor_abs-NMR19"/>
      <sheetName val="Basement_Budget19"/>
      <sheetName val="Field_Values19"/>
      <sheetName val="MASTER_WORK_SHEET_-_ESTIMATE_19"/>
      <sheetName val="BS,_PL,_SCH_9619"/>
      <sheetName val="RCC,Ret__Wall19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Plant_Cost15"/>
      <sheetName val="Fill_this_out_first___15"/>
      <sheetName val="Labor_abs-NMR15"/>
      <sheetName val="Basement_Budget15"/>
      <sheetName val="Field_Values15"/>
      <sheetName val="MASTER_WORK_SHEET_-_ESTIMATE_15"/>
      <sheetName val="BS,_PL,_SCH_9615"/>
      <sheetName val="RCC,Ret__Wall15"/>
      <sheetName val="Rate_analysis4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Plant_Cost16"/>
      <sheetName val="Fill_this_out_first___16"/>
      <sheetName val="Labor_abs-NMR16"/>
      <sheetName val="Basement_Budget16"/>
      <sheetName val="Field_Values16"/>
      <sheetName val="MASTER_WORK_SHEET_-_ESTIMATE_16"/>
      <sheetName val="BS,_PL,_SCH_9616"/>
      <sheetName val="RCC,Ret__Wal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Plant_Cost17"/>
      <sheetName val="Fill_this_out_first___17"/>
      <sheetName val="Labor_abs-NMR17"/>
      <sheetName val="Basement_Budget17"/>
      <sheetName val="Field_Values17"/>
      <sheetName val="MASTER_WORK_SHEET_-_ESTIMATE_17"/>
      <sheetName val="BS,_PL,_SCH_9617"/>
      <sheetName val="RCC,Ret__Wal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Plant_Cost18"/>
      <sheetName val="Fill_this_out_first___18"/>
      <sheetName val="Labor_abs-NMR18"/>
      <sheetName val="Basement_Budget18"/>
      <sheetName val="Field_Values18"/>
      <sheetName val="MASTER_WORK_SHEET_-_ESTIMATE_18"/>
      <sheetName val="BS,_PL,_SCH_9618"/>
      <sheetName val="RCC,Ret__Wal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5"/>
      <sheetName val="Plant_Cost20"/>
      <sheetName val="Fill_this_out_first___20"/>
      <sheetName val="Labor_abs-NMR20"/>
      <sheetName val="Basement_Budget20"/>
      <sheetName val="Field_Values20"/>
      <sheetName val="MASTER_WORK_SHEET_-_ESTIMATE_20"/>
      <sheetName val="BS,_PL,_SCH_9620"/>
      <sheetName val="RCC,Ret__Wal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7"/>
      <sheetName val="Plant_Cost22"/>
      <sheetName val="Fill_this_out_first___22"/>
      <sheetName val="Labor_abs-NMR22"/>
      <sheetName val="Basement_Budget22"/>
      <sheetName val="Field_Values22"/>
      <sheetName val="MASTER_WORK_SHEET_-_ESTIMATE_22"/>
      <sheetName val="BS,_PL,_SCH_9622"/>
      <sheetName val="RCC,Ret__Wal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6"/>
      <sheetName val="Plant_Cost21"/>
      <sheetName val="Fill_this_out_first___21"/>
      <sheetName val="Labor_abs-NMR21"/>
      <sheetName val="Basement_Budget21"/>
      <sheetName val="Field_Values21"/>
      <sheetName val="MASTER_WORK_SHEET_-_ESTIMATE_21"/>
      <sheetName val="BS,_PL,_SCH_9621"/>
      <sheetName val="RCC,Ret__Wal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8"/>
      <sheetName val="Plant_Cost23"/>
      <sheetName val="Fill_this_out_first___23"/>
      <sheetName val="Labor_abs-NMR23"/>
      <sheetName val="Basement_Budget23"/>
      <sheetName val="Field_Values23"/>
      <sheetName val="MASTER_WORK_SHEET_-_ESTIMATE_23"/>
      <sheetName val="BS,_PL,_SCH_9623"/>
      <sheetName val="RCC,Ret__Wal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9"/>
      <sheetName val="Plant_Cost24"/>
      <sheetName val="Fill_this_out_first___24"/>
      <sheetName val="Labor_abs-NMR24"/>
      <sheetName val="Basement_Budget24"/>
      <sheetName val="Field_Values24"/>
      <sheetName val="MASTER_WORK_SHEET_-_ESTIMATE_24"/>
      <sheetName val="BS,_PL,_SCH_9624"/>
      <sheetName val="RCC,Ret__Wal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15"/>
      <sheetName val="Plant_Cost30"/>
      <sheetName val="Fill_this_out_first___30"/>
      <sheetName val="Labor_abs-NMR30"/>
      <sheetName val="Basement_Budget30"/>
      <sheetName val="Field_Values30"/>
      <sheetName val="MASTER_WORK_SHEET_-_ESTIMATE_30"/>
      <sheetName val="BS,_PL,_SCH_9630"/>
      <sheetName val="RCC,Ret__Wal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10"/>
      <sheetName val="Plant_Cost25"/>
      <sheetName val="Fill_this_out_first___25"/>
      <sheetName val="Labor_abs-NMR25"/>
      <sheetName val="Basement_Budget25"/>
      <sheetName val="Field_Values25"/>
      <sheetName val="MASTER_WORK_SHEET_-_ESTIMATE_25"/>
      <sheetName val="BS,_PL,_SCH_9625"/>
      <sheetName val="RCC,Ret__Wal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14"/>
      <sheetName val="Plant_Cost29"/>
      <sheetName val="Fill_this_out_first___29"/>
      <sheetName val="Labor_abs-NMR29"/>
      <sheetName val="Basement_Budget29"/>
      <sheetName val="Field_Values29"/>
      <sheetName val="MASTER_WORK_SHEET_-_ESTIMATE_29"/>
      <sheetName val="BS,_PL,_SCH_9629"/>
      <sheetName val="RCC,Ret__Wal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11"/>
      <sheetName val="Plant_Cost26"/>
      <sheetName val="Fill_this_out_first___26"/>
      <sheetName val="Labor_abs-NMR26"/>
      <sheetName val="Basement_Budget26"/>
      <sheetName val="Field_Values26"/>
      <sheetName val="MASTER_WORK_SHEET_-_ESTIMATE_26"/>
      <sheetName val="BS,_PL,_SCH_9626"/>
      <sheetName val="RCC,Ret__Wal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12"/>
      <sheetName val="Plant_Cost27"/>
      <sheetName val="Fill_this_out_first___27"/>
      <sheetName val="Labor_abs-NMR27"/>
      <sheetName val="Basement_Budget27"/>
      <sheetName val="Field_Values27"/>
      <sheetName val="MASTER_WORK_SHEET_-_ESTIMATE_27"/>
      <sheetName val="BS,_PL,_SCH_9627"/>
      <sheetName val="RCC,Ret__Wal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13"/>
      <sheetName val="Plant_Cost28"/>
      <sheetName val="Fill_this_out_first___28"/>
      <sheetName val="Labor_abs-NMR28"/>
      <sheetName val="Basement_Budget28"/>
      <sheetName val="Field_Values28"/>
      <sheetName val="MASTER_WORK_SHEET_-_ESTIMATE_28"/>
      <sheetName val="BS,_PL,_SCH_9628"/>
      <sheetName val="RCC,Ret__Wal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23"/>
      <sheetName val="Plant_Cost38"/>
      <sheetName val="Fill_this_out_first___38"/>
      <sheetName val="Labor_abs-NMR38"/>
      <sheetName val="Basement_Budget38"/>
      <sheetName val="Field_Values38"/>
      <sheetName val="MASTER_WORK_SHEET_-_ESTIMATE_38"/>
      <sheetName val="BS,_PL,_SCH_9638"/>
      <sheetName val="RCC,Ret__Wal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Plant_Cost31"/>
      <sheetName val="Fill_this_out_first___31"/>
      <sheetName val="Labor_abs-NMR31"/>
      <sheetName val="Basement_Budget31"/>
      <sheetName val="Field_Values31"/>
      <sheetName val="MASTER_WORK_SHEET_-_ESTIMATE_31"/>
      <sheetName val="BS,_PL,_SCH_9631"/>
      <sheetName val="RCC,Ret__Wall31"/>
      <sheetName val="Rate_analysis16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17"/>
      <sheetName val="Plant_Cost32"/>
      <sheetName val="Fill_this_out_first___32"/>
      <sheetName val="Labor_abs-NMR32"/>
      <sheetName val="Basement_Budget32"/>
      <sheetName val="Field_Values32"/>
      <sheetName val="MASTER_WORK_SHEET_-_ESTIMATE_32"/>
      <sheetName val="BS,_PL,_SCH_9632"/>
      <sheetName val="RCC,Ret__Wal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18"/>
      <sheetName val="Plant_Cost33"/>
      <sheetName val="Fill_this_out_first___33"/>
      <sheetName val="Labor_abs-NMR33"/>
      <sheetName val="Basement_Budget33"/>
      <sheetName val="Field_Values33"/>
      <sheetName val="MASTER_WORK_SHEET_-_ESTIMATE_33"/>
      <sheetName val="BS,_PL,_SCH_9633"/>
      <sheetName val="RCC,Ret__Wal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19"/>
      <sheetName val="Plant_Cost34"/>
      <sheetName val="Fill_this_out_first___34"/>
      <sheetName val="Labor_abs-NMR34"/>
      <sheetName val="Basement_Budget34"/>
      <sheetName val="Field_Values34"/>
      <sheetName val="MASTER_WORK_SHEET_-_ESTIMATE_34"/>
      <sheetName val="BS,_PL,_SCH_9634"/>
      <sheetName val="RCC,Ret__Wal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21"/>
      <sheetName val="Plant_Cost36"/>
      <sheetName val="Fill_this_out_first___36"/>
      <sheetName val="Labor_abs-NMR36"/>
      <sheetName val="Basement_Budget36"/>
      <sheetName val="Field_Values36"/>
      <sheetName val="MASTER_WORK_SHEET_-_ESTIMATE_36"/>
      <sheetName val="BS,_PL,_SCH_9636"/>
      <sheetName val="RCC,Ret__Wal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20"/>
      <sheetName val="Plant_Cost35"/>
      <sheetName val="Fill_this_out_first___35"/>
      <sheetName val="Labor_abs-NMR35"/>
      <sheetName val="Basement_Budget35"/>
      <sheetName val="Field_Values35"/>
      <sheetName val="MASTER_WORK_SHEET_-_ESTIMATE_35"/>
      <sheetName val="BS,_PL,_SCH_9635"/>
      <sheetName val="RCC,Ret__Wal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22"/>
      <sheetName val="Plant_Cost37"/>
      <sheetName val="Fill_this_out_first___37"/>
      <sheetName val="Labor_abs-NMR37"/>
      <sheetName val="Basement_Budget37"/>
      <sheetName val="Field_Values37"/>
      <sheetName val="MASTER_WORK_SHEET_-_ESTIMATE_37"/>
      <sheetName val="BS,_PL,_SCH_9637"/>
      <sheetName val="RCC,Ret__Wal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24"/>
      <sheetName val="Plant_Cost39"/>
      <sheetName val="Fill_this_out_first___39"/>
      <sheetName val="Labor_abs-NMR39"/>
      <sheetName val="Basement_Budget39"/>
      <sheetName val="Field_Values39"/>
      <sheetName val="MASTER_WORK_SHEET_-_ESTIMATE_39"/>
      <sheetName val="BS,_PL,_SCH_9639"/>
      <sheetName val="RCC,Ret__Wal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Plant_Cost40"/>
      <sheetName val="Fill_this_out_first___40"/>
      <sheetName val="Labor_abs-NMR40"/>
      <sheetName val="Basement_Budget40"/>
      <sheetName val="Field_Values40"/>
      <sheetName val="MASTER_WORK_SHEET_-_ESTIMATE_40"/>
      <sheetName val="BS,_PL,_SCH_9640"/>
      <sheetName val="RCC,Ret__Wall40"/>
      <sheetName val="Rate_analysis25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Plant_Cost44"/>
      <sheetName val="Fill_this_out_first___44"/>
      <sheetName val="Labor_abs-NMR44"/>
      <sheetName val="Basement_Budget44"/>
      <sheetName val="Field_Values44"/>
      <sheetName val="MASTER_WORK_SHEET_-_ESTIMATE_44"/>
      <sheetName val="BS,_PL,_SCH_9644"/>
      <sheetName val="RCC,Ret__Wall44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26"/>
      <sheetName val="Plant_Cost41"/>
      <sheetName val="Fill_this_out_first___41"/>
      <sheetName val="Labor_abs-NMR41"/>
      <sheetName val="Basement_Budget41"/>
      <sheetName val="Field_Values41"/>
      <sheetName val="MASTER_WORK_SHEET_-_ESTIMATE_41"/>
      <sheetName val="BS,_PL,_SCH_9641"/>
      <sheetName val="RCC,Ret__Wal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27"/>
      <sheetName val="Plant_Cost42"/>
      <sheetName val="Fill_this_out_first___42"/>
      <sheetName val="Labor_abs-NMR42"/>
      <sheetName val="Basement_Budget42"/>
      <sheetName val="Field_Values42"/>
      <sheetName val="MASTER_WORK_SHEET_-_ESTIMATE_42"/>
      <sheetName val="BS,_PL,_SCH_9642"/>
      <sheetName val="RCC,Ret__Wal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28"/>
      <sheetName val="Plant_Cost43"/>
      <sheetName val="Fill_this_out_first___43"/>
      <sheetName val="Labor_abs-NMR43"/>
      <sheetName val="Basement_Budget43"/>
      <sheetName val="Field_Values43"/>
      <sheetName val="MASTER_WORK_SHEET_-_ESTIMATE_43"/>
      <sheetName val="BS,_PL,_SCH_9643"/>
      <sheetName val="RCC,Ret__Wall43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30"/>
      <sheetName val="Plant_Cost47"/>
      <sheetName val="Fill_this_out_first___47"/>
      <sheetName val="Labor_abs-NMR47"/>
      <sheetName val="Basement_Budget47"/>
      <sheetName val="Field_Values47"/>
      <sheetName val="MASTER_WORK_SHEET_-_ESTIMATE_47"/>
      <sheetName val="BS,_PL,_SCH_9647"/>
      <sheetName val="RCC,Ret__Wal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Plant_Cost46"/>
      <sheetName val="Fill_this_out_first___46"/>
      <sheetName val="Labor_abs-NMR46"/>
      <sheetName val="Basement_Budget46"/>
      <sheetName val="Field_Values46"/>
      <sheetName val="MASTER_WORK_SHEET_-_ESTIMATE_46"/>
      <sheetName val="BS,_PL,_SCH_9646"/>
      <sheetName val="RCC,Ret__Wal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29"/>
      <sheetName val="Plant_Cost45"/>
      <sheetName val="Fill_this_out_first___45"/>
      <sheetName val="Labor_abs-NMR45"/>
      <sheetName val="Basement_Budget45"/>
      <sheetName val="Field_Values45"/>
      <sheetName val="MASTER_WORK_SHEET_-_ESTIMATE_45"/>
      <sheetName val="BS,_PL,_SCH_9645"/>
      <sheetName val="RCC,Ret__Wal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31"/>
      <sheetName val="Plant_Cost48"/>
      <sheetName val="Fill_this_out_first___48"/>
      <sheetName val="Labor_abs-NMR48"/>
      <sheetName val="Basement_Budget48"/>
      <sheetName val="Field_Values48"/>
      <sheetName val="MASTER_WORK_SHEET_-_ESTIMATE_48"/>
      <sheetName val="BS,_PL,_SCH_9648"/>
      <sheetName val="RCC,Ret__Wal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32"/>
      <sheetName val="Plant_Cost49"/>
      <sheetName val="Fill_this_out_first___49"/>
      <sheetName val="Labor_abs-NMR49"/>
      <sheetName val="Basement_Budget49"/>
      <sheetName val="Field_Values49"/>
      <sheetName val="MASTER_WORK_SHEET_-_ESTIMATE_49"/>
      <sheetName val="BS,_PL,_SCH_9649"/>
      <sheetName val="RCC,Ret__Wal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34"/>
      <sheetName val="Plant_Cost51"/>
      <sheetName val="Fill_this_out_first___51"/>
      <sheetName val="Labor_abs-NMR51"/>
      <sheetName val="Basement_Budget51"/>
      <sheetName val="Field_Values51"/>
      <sheetName val="MASTER_WORK_SHEET_-_ESTIMATE_51"/>
      <sheetName val="BS,_PL,_SCH_9651"/>
      <sheetName val="RCC,Ret__Wall51"/>
      <sheetName val="Builtup_Area5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33"/>
      <sheetName val="Plant_Cost50"/>
      <sheetName val="Fill_this_out_first___50"/>
      <sheetName val="Labor_abs-NMR50"/>
      <sheetName val="Basement_Budget50"/>
      <sheetName val="Field_Values50"/>
      <sheetName val="MASTER_WORK_SHEET_-_ESTIMATE_50"/>
      <sheetName val="BS,_PL,_SCH_9650"/>
      <sheetName val="RCC,Ret__Wall50"/>
      <sheetName val="Builtup_Area4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37"/>
      <sheetName val="Plant_Cost54"/>
      <sheetName val="Fill_this_out_first___54"/>
      <sheetName val="Labor_abs-NMR54"/>
      <sheetName val="Basement_Budget54"/>
      <sheetName val="Field_Values54"/>
      <sheetName val="MASTER_WORK_SHEET_-_ESTIMATE_54"/>
      <sheetName val="BS,_PL,_SCH_9654"/>
      <sheetName val="RCC,Ret__Wall54"/>
      <sheetName val="Builtup_Area8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36"/>
      <sheetName val="Plant_Cost53"/>
      <sheetName val="Fill_this_out_first___53"/>
      <sheetName val="Labor_abs-NMR53"/>
      <sheetName val="Basement_Budget53"/>
      <sheetName val="Field_Values53"/>
      <sheetName val="MASTER_WORK_SHEET_-_ESTIMATE_53"/>
      <sheetName val="BS,_PL,_SCH_9653"/>
      <sheetName val="RCC,Ret__Wall53"/>
      <sheetName val="Builtup_Area7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35"/>
      <sheetName val="Plant_Cost52"/>
      <sheetName val="Fill_this_out_first___52"/>
      <sheetName val="Labor_abs-NMR52"/>
      <sheetName val="Basement_Budget52"/>
      <sheetName val="Field_Values52"/>
      <sheetName val="MASTER_WORK_SHEET_-_ESTIMATE_52"/>
      <sheetName val="BS,_PL,_SCH_9652"/>
      <sheetName val="RCC,Ret__Wall52"/>
      <sheetName val="Builtup_Area6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38"/>
      <sheetName val="Plant_Cost55"/>
      <sheetName val="Fill_this_out_first___55"/>
      <sheetName val="Labor_abs-NMR55"/>
      <sheetName val="Basement_Budget55"/>
      <sheetName val="Field_Values55"/>
      <sheetName val="MASTER_WORK_SHEET_-_ESTIMATE_55"/>
      <sheetName val="BS,_PL,_SCH_9655"/>
      <sheetName val="RCC,Ret__Wall55"/>
      <sheetName val="Builtup_Area9"/>
      <sheetName val="Comparative"/>
      <sheetName val="wip"/>
      <sheetName val="BOQ LT"/>
      <sheetName val="Depreciation"/>
      <sheetName val="PROJECT BRIEF(EX.NEW)"/>
      <sheetName val="PROJECT_BRIEF(EX_NEW)"/>
      <sheetName val="PROJECT_BRIEF(EX_NEW)1"/>
      <sheetName val="EEV(Prilim)"/>
      <sheetName val="PROJECT_BRIEF(EX_NEW)2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 refreshError="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 refreshError="1"/>
      <sheetData sheetId="2264" refreshError="1"/>
      <sheetData sheetId="226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reak up Sheet"/>
      <sheetName val="Rate analysis"/>
      <sheetName val="Labor abs-NMR"/>
      <sheetName val="concrete"/>
      <sheetName val="Abstract Labour bills"/>
      <sheetName val="Boq"/>
      <sheetName val="Break_up_Sheet"/>
      <sheetName val="Rate_analysis"/>
      <sheetName val="Labor_abs-NMR"/>
      <sheetName val="Abstract_Labour_bills"/>
      <sheetName val="HF Blk 1"/>
      <sheetName val="RCC,Ret. Wall"/>
      <sheetName val="Dels"/>
      <sheetName val="Variance Report"/>
      <sheetName val="Break_up_Sheet6"/>
      <sheetName val="Rate_analysis6"/>
      <sheetName val="Labor_abs-NMR6"/>
      <sheetName val="Abstract_Labour_bills6"/>
      <sheetName val="HF_Blk_15"/>
      <sheetName val="Break_up_Sheet4"/>
      <sheetName val="Rate_analysis4"/>
      <sheetName val="Labor_abs-NMR4"/>
      <sheetName val="Abstract_Labour_bills4"/>
      <sheetName val="HF_Blk_13"/>
      <sheetName val="Break_up_Sheet3"/>
      <sheetName val="Rate_analysis3"/>
      <sheetName val="Labor_abs-NMR3"/>
      <sheetName val="Abstract_Labour_bills3"/>
      <sheetName val="HF_Blk_12"/>
      <sheetName val="Variance_Report2"/>
      <sheetName val="Break_up_Sheet1"/>
      <sheetName val="Rate_analysis1"/>
      <sheetName val="Labor_abs-NMR1"/>
      <sheetName val="Abstract_Labour_bills1"/>
      <sheetName val="HF_Blk_1"/>
      <sheetName val="Variance_Report"/>
      <sheetName val="Break_up_Sheet2"/>
      <sheetName val="Rate_analysis2"/>
      <sheetName val="Labor_abs-NMR2"/>
      <sheetName val="Abstract_Labour_bills2"/>
      <sheetName val="HF_Blk_11"/>
      <sheetName val="Variance_Report1"/>
      <sheetName val="Variance_Report3"/>
      <sheetName val="Break_up_Sheet5"/>
      <sheetName val="Rate_analysis5"/>
      <sheetName val="Labor_abs-NMR5"/>
      <sheetName val="Abstract_Labour_bills5"/>
      <sheetName val="HF_Blk_14"/>
      <sheetName val="Variance_Report4"/>
      <sheetName val="Variance_Report5"/>
      <sheetName val="SWITCH"/>
      <sheetName val="Notes"/>
      <sheetName val="Break_up_Sheet7"/>
      <sheetName val="Rate_analysis7"/>
      <sheetName val="Labor_abs-NMR7"/>
      <sheetName val="Abstract_Labour_bills7"/>
      <sheetName val="HF_Blk_16"/>
      <sheetName val="Variance_Report6"/>
      <sheetName val="RCC,Ret__Wall"/>
      <sheetName val="lookup"/>
      <sheetName val="Field Values"/>
      <sheetName val="Variation Statement"/>
      <sheetName val="final abstract"/>
      <sheetName val="Civil "/>
      <sheetName val="strand"/>
      <sheetName val="Data"/>
      <sheetName val="Approved MTD Proj #'s"/>
      <sheetName val="Material "/>
      <sheetName val="MM"/>
      <sheetName val="PROJECT BRIEF"/>
      <sheetName val="Plant Cost"/>
      <sheetName val="PROJECT_BRIEF"/>
      <sheetName val="Plant_Cost"/>
      <sheetName val="PROJECT_BRIEF1"/>
      <sheetName val="Plant_Cost1"/>
      <sheetName val="Design Devmt"/>
      <sheetName val="PROJECT_BRIEF2"/>
      <sheetName val="Plant_Cost2"/>
      <sheetName val="Design_Devmt"/>
      <sheetName val="Break_up_Sheet8"/>
      <sheetName val="Rate_analysis8"/>
      <sheetName val="Labor_abs-NMR8"/>
      <sheetName val="Abstract_Labour_bills8"/>
      <sheetName val="HF_Blk_17"/>
      <sheetName val="RCC,Ret__Wall1"/>
      <sheetName val="Variance_Report7"/>
      <sheetName val="Field_Values"/>
      <sheetName val="Variation_Statement"/>
      <sheetName val="final_abstract"/>
      <sheetName val="Civil_"/>
      <sheetName val="Approved_MTD_Proj_#'s"/>
      <sheetName val="Material_"/>
      <sheetName val="PROJECT_BRIEF3"/>
      <sheetName val="Plant_Cost3"/>
      <sheetName val="Design_Devmt1"/>
      <sheetName val="Design"/>
      <sheetName val="Break_up_Sheet11"/>
      <sheetName val="Rate_analysis11"/>
      <sheetName val="Labor_abs-NMR11"/>
      <sheetName val="Abstract_Labour_bills11"/>
      <sheetName val="HF_Blk_110"/>
      <sheetName val="RCC,Ret__Wall4"/>
      <sheetName val="Variance_Report10"/>
      <sheetName val="Field_Values3"/>
      <sheetName val="Variation_Statement3"/>
      <sheetName val="final_abstract3"/>
      <sheetName val="Civil_3"/>
      <sheetName val="Approved_MTD_Proj_#'s3"/>
      <sheetName val="Material_3"/>
      <sheetName val="PROJECT_BRIEF6"/>
      <sheetName val="Plant_Cost6"/>
      <sheetName val="Design_Devmt4"/>
      <sheetName val="Break_up_Sheet10"/>
      <sheetName val="Rate_analysis10"/>
      <sheetName val="Labor_abs-NMR10"/>
      <sheetName val="Abstract_Labour_bills10"/>
      <sheetName val="HF_Blk_19"/>
      <sheetName val="RCC,Ret__Wall3"/>
      <sheetName val="Variance_Report9"/>
      <sheetName val="Field_Values2"/>
      <sheetName val="Variation_Statement2"/>
      <sheetName val="final_abstract2"/>
      <sheetName val="Civil_2"/>
      <sheetName val="Approved_MTD_Proj_#'s2"/>
      <sheetName val="Material_2"/>
      <sheetName val="PROJECT_BRIEF5"/>
      <sheetName val="Plant_Cost5"/>
      <sheetName val="Design_Devmt3"/>
      <sheetName val="Break_up_Sheet9"/>
      <sheetName val="Rate_analysis9"/>
      <sheetName val="Labor_abs-NMR9"/>
      <sheetName val="Abstract_Labour_bills9"/>
      <sheetName val="HF_Blk_18"/>
      <sheetName val="RCC,Ret__Wall2"/>
      <sheetName val="Variance_Report8"/>
      <sheetName val="Field_Values1"/>
      <sheetName val="Variation_Statement1"/>
      <sheetName val="final_abstract1"/>
      <sheetName val="Civil_1"/>
      <sheetName val="Approved_MTD_Proj_#'s1"/>
      <sheetName val="Material_1"/>
      <sheetName val="PROJECT_BRIEF4"/>
      <sheetName val="Plant_Cost4"/>
      <sheetName val="Design_Devmt2"/>
      <sheetName val="Top Line - W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(detailed)"/>
      <sheetName val="Detailed 04-06 (2)"/>
      <sheetName val="RMC"/>
      <sheetName val="Scaffolding "/>
      <sheetName val="RECONCI lATION"/>
      <sheetName val="05-06"/>
      <sheetName val="04-05"/>
      <sheetName val="AS PER TALLY"/>
      <sheetName val="05-06 (Detailed)"/>
      <sheetName val="steel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Break up Sheet"/>
      <sheetName val="boq"/>
      <sheetName val="Sheet1"/>
      <sheetName val="Basement Budget"/>
      <sheetName val="Labor abs-NMR"/>
      <sheetName val="Sheet2"/>
      <sheetName val="safet_x000e__x0000__x0000__x0000_ems  "/>
      <sheetName val="horizontal"/>
      <sheetName val="safet_x000e_"/>
      <sheetName val="CABLE DATA"/>
      <sheetName val="10. &amp; 11. Rate Code &amp; BQ"/>
      <sheetName val="Rates"/>
      <sheetName val="RA_markate"/>
      <sheetName val="safet_x000e_???ems  "/>
      <sheetName val="Cd"/>
      <sheetName val="Cs"/>
      <sheetName val="CPIPE"/>
      <sheetName val="THK"/>
      <sheetName val="CPIPE 1"/>
      <sheetName val="Cover"/>
      <sheetName val="safet_x000e____ems  "/>
      <sheetName val="Abstract Sheet"/>
      <sheetName val="Assumptions"/>
      <sheetName val="Reconcilation june"/>
      <sheetName val="RCC,Ret. Wall"/>
      <sheetName val="strand"/>
      <sheetName val="RA-markate"/>
      <sheetName val="RMZ Summary"/>
      <sheetName val="Footings"/>
      <sheetName val="sept-plan"/>
      <sheetName val="Cable-data"/>
      <sheetName val="grid"/>
      <sheetName val="Field Values"/>
      <sheetName val="Formulas"/>
      <sheetName val="Detailed_04-06_(2)"/>
      <sheetName val="Scaffolding_"/>
      <sheetName val="RECONCI_lATION"/>
      <sheetName val="AS_PER_TALLY"/>
      <sheetName val="05-06_(Detailed)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Basement_Budget"/>
      <sheetName val="Labor_abs-NMR"/>
      <sheetName val="safetems__"/>
      <sheetName val="safet"/>
      <sheetName val="CABLE_DATA"/>
      <sheetName val="10__&amp;_11__Rate_Code_&amp;_BQ"/>
      <sheetName val="safet???ems__"/>
      <sheetName val="CPIPE_1"/>
      <sheetName val="safet___ems__"/>
      <sheetName val="Abstract_Sheet"/>
      <sheetName val="Reconcilation_june"/>
      <sheetName val="RCC,Ret__Wall"/>
      <sheetName val="RMZ_Summary"/>
      <sheetName val="Field_Values"/>
      <sheetName val="fidelity"/>
      <sheetName val="#REF"/>
      <sheetName val="PC Master List"/>
      <sheetName val="Input"/>
      <sheetName val="conc-foot-gradeslab"/>
      <sheetName val="Inc.St.-Link"/>
      <sheetName val="Tender Summary"/>
      <sheetName val="&quot;S&quot; Curve"/>
      <sheetName val="NEWtrn"/>
      <sheetName val="Trend"/>
      <sheetName val="safet_x005f_x000e__x005f_x0000__x005f_x0000__x000"/>
      <sheetName val="safet_x005f_x000e_"/>
      <sheetName val="safet_x005f_x000e____ems  "/>
      <sheetName val="PackagingType"/>
      <sheetName val="concrete"/>
      <sheetName val="Detailed_04-06_(2)6"/>
      <sheetName val="Scaffolding_6"/>
      <sheetName val="RECONCI_lATION6"/>
      <sheetName val="AS_PER_TALLY6"/>
      <sheetName val="05-06_(Detailed)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Basement_Budget6"/>
      <sheetName val="Labor_abs-NMR6"/>
      <sheetName val="CABLE_DATA6"/>
      <sheetName val="10__&amp;_11__Rate_Code_&amp;_BQ6"/>
      <sheetName val="CPIPE_16"/>
      <sheetName val="Abstract_Sheet6"/>
      <sheetName val="Reconcilation_june6"/>
      <sheetName val="RCC,Ret__Wall6"/>
      <sheetName val="RMZ_Summary6"/>
      <sheetName val="Field_Values6"/>
      <sheetName val="PC_Master_List5"/>
      <sheetName val="Inc_St_-Link5"/>
      <sheetName val="Tender_Summary5"/>
      <sheetName val="&quot;S&quot;_Curve5"/>
      <sheetName val="safet_x005f_x000e____ems__5"/>
      <sheetName val="Detailed_04-06_(2)4"/>
      <sheetName val="Scaffolding_4"/>
      <sheetName val="RECONCI_lATION4"/>
      <sheetName val="AS_PER_TALLY4"/>
      <sheetName val="05-06_(Detailed)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Basement_Budget4"/>
      <sheetName val="Labor_abs-NMR4"/>
      <sheetName val="CABLE_DATA4"/>
      <sheetName val="10__&amp;_11__Rate_Code_&amp;_BQ4"/>
      <sheetName val="CPIPE_14"/>
      <sheetName val="Abstract_Sheet4"/>
      <sheetName val="Reconcilation_june4"/>
      <sheetName val="RCC,Ret__Wall4"/>
      <sheetName val="RMZ_Summary4"/>
      <sheetName val="Field_Values4"/>
      <sheetName val="PC_Master_List3"/>
      <sheetName val="Inc_St_-Link3"/>
      <sheetName val="Tender_Summary3"/>
      <sheetName val="&quot;S&quot;_Curve3"/>
      <sheetName val="safet_x005f_x000e____ems__3"/>
      <sheetName val="Detailed_04-06_(2)3"/>
      <sheetName val="Scaffolding_3"/>
      <sheetName val="RECONCI_lATION3"/>
      <sheetName val="AS_PER_TALLY3"/>
      <sheetName val="05-06_(Detailed)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Basement_Budget3"/>
      <sheetName val="Labor_abs-NMR3"/>
      <sheetName val="CABLE_DATA3"/>
      <sheetName val="10__&amp;_11__Rate_Code_&amp;_BQ3"/>
      <sheetName val="CPIPE_13"/>
      <sheetName val="Abstract_Sheet3"/>
      <sheetName val="Reconcilation_june3"/>
      <sheetName val="RCC,Ret__Wall3"/>
      <sheetName val="RMZ_Summary3"/>
      <sheetName val="Field_Values3"/>
      <sheetName val="PC_Master_List2"/>
      <sheetName val="Inc_St_-Link2"/>
      <sheetName val="Tender_Summary2"/>
      <sheetName val="&quot;S&quot;_Curve2"/>
      <sheetName val="safet_x005f_x000e____ems__2"/>
      <sheetName val="Detailed_04-06_(2)1"/>
      <sheetName val="Scaffolding_1"/>
      <sheetName val="RECONCI_lATION1"/>
      <sheetName val="AS_PER_TALLY1"/>
      <sheetName val="05-06_(Detailed)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Basement_Budget1"/>
      <sheetName val="Labor_abs-NMR1"/>
      <sheetName val="CABLE_DATA1"/>
      <sheetName val="10__&amp;_11__Rate_Code_&amp;_BQ1"/>
      <sheetName val="CPIPE_11"/>
      <sheetName val="Abstract_Sheet1"/>
      <sheetName val="Reconcilation_june1"/>
      <sheetName val="RCC,Ret__Wall1"/>
      <sheetName val="RMZ_Summary1"/>
      <sheetName val="Field_Values1"/>
      <sheetName val="PC_Master_List"/>
      <sheetName val="Inc_St_-Link"/>
      <sheetName val="Tender_Summary"/>
      <sheetName val="&quot;S&quot;_Curve"/>
      <sheetName val="safet_x005f_x000e____ems__"/>
      <sheetName val="Detailed_04-06_(2)2"/>
      <sheetName val="Scaffolding_2"/>
      <sheetName val="RECONCI_lATION2"/>
      <sheetName val="AS_PER_TALLY2"/>
      <sheetName val="05-06_(Detailed)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Basement_Budget2"/>
      <sheetName val="Labor_abs-NMR2"/>
      <sheetName val="CABLE_DATA2"/>
      <sheetName val="10__&amp;_11__Rate_Code_&amp;_BQ2"/>
      <sheetName val="CPIPE_12"/>
      <sheetName val="Abstract_Sheet2"/>
      <sheetName val="Reconcilation_june2"/>
      <sheetName val="RCC,Ret__Wall2"/>
      <sheetName val="RMZ_Summary2"/>
      <sheetName val="Field_Values2"/>
      <sheetName val="PC_Master_List1"/>
      <sheetName val="Inc_St_-Link1"/>
      <sheetName val="Tender_Summary1"/>
      <sheetName val="&quot;S&quot;_Curve1"/>
      <sheetName val="safet_x005f_x000e____ems__1"/>
      <sheetName val="Detailed_04-06_(2)5"/>
      <sheetName val="Scaffolding_5"/>
      <sheetName val="RECONCI_lATION5"/>
      <sheetName val="AS_PER_TALLY5"/>
      <sheetName val="05-06_(Detailed)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Basement_Budget5"/>
      <sheetName val="Labor_abs-NMR5"/>
      <sheetName val="CABLE_DATA5"/>
      <sheetName val="10__&amp;_11__Rate_Code_&amp;_BQ5"/>
      <sheetName val="CPIPE_15"/>
      <sheetName val="Abstract_Sheet5"/>
      <sheetName val="Reconcilation_june5"/>
      <sheetName val="RCC,Ret__Wall5"/>
      <sheetName val="RMZ_Summary5"/>
      <sheetName val="Field_Values5"/>
      <sheetName val="PC_Master_List4"/>
      <sheetName val="Inc_St_-Link4"/>
      <sheetName val="Tender_Summary4"/>
      <sheetName val="&quot;S&quot;_Curve4"/>
      <sheetName val="safet_x005f_x000e____ems__4"/>
      <sheetName val="Detailed_04-06_(2)7"/>
      <sheetName val="Scaffolding_7"/>
      <sheetName val="RECONCI_lATION7"/>
      <sheetName val="AS_PER_TALLY7"/>
      <sheetName val="05-06_(Detailed)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Basement_Budget7"/>
      <sheetName val="Labor_abs-NMR7"/>
      <sheetName val="CABLE_DATA7"/>
      <sheetName val="10__&amp;_11__Rate_Code_&amp;_BQ7"/>
      <sheetName val="CPIPE_17"/>
      <sheetName val="Abstract_Sheet7"/>
      <sheetName val="Reconcilation_june7"/>
      <sheetName val="RCC,Ret__Wall7"/>
      <sheetName val="RMZ_Summary7"/>
      <sheetName val="Field_Values7"/>
      <sheetName val="PC_Master_List6"/>
      <sheetName val="Inc_St_-Link6"/>
      <sheetName val="Tender_Summary6"/>
      <sheetName val="&quot;S&quot;_Curve6"/>
      <sheetName val="safet_x005f_x000e____ems__6"/>
      <sheetName val="Boq - Flats"/>
      <sheetName val="Quotation"/>
      <sheetName val="PCC"/>
      <sheetName val="Notes"/>
      <sheetName val="COLUMN"/>
      <sheetName val="BOQ-STRU CIVIL-TOTAL"/>
      <sheetName val="Results"/>
      <sheetName val="PLGroupings"/>
      <sheetName val="Main-Material"/>
      <sheetName val="DETAIL"/>
      <sheetName val="Variation Statement"/>
      <sheetName val="Measurment"/>
      <sheetName val="sheeet7"/>
      <sheetName val="RAJU ASSO"/>
      <sheetName val="TBAL9697 -group wise  sdpl"/>
      <sheetName val="gen"/>
      <sheetName val="CTC"/>
      <sheetName val="Summary Rates From Contract"/>
      <sheetName val="Summary_Rates_From_Contract"/>
      <sheetName val="S1 "/>
      <sheetName val="S7B "/>
      <sheetName val="S7A"/>
      <sheetName val="S6 "/>
      <sheetName val="S3 "/>
      <sheetName val="S2 "/>
      <sheetName val="Detailed_04-06_(2)8"/>
      <sheetName val="Scaffolding_8"/>
      <sheetName val="RECONCI_lATION8"/>
      <sheetName val="AS_PER_TALLY8"/>
      <sheetName val="05-06_(Detailed)8"/>
      <sheetName val="steel_8"/>
      <sheetName val="MS_Items8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Basement_Budget8"/>
      <sheetName val="Labor_abs-NMR8"/>
      <sheetName val="10__&amp;_11__Rate_Code_&amp;_BQ8"/>
      <sheetName val="CABLE_DATA8"/>
      <sheetName val="CPIPE_18"/>
      <sheetName val="Abstract_Sheet8"/>
      <sheetName val="Reconcilation_june8"/>
      <sheetName val="RCC,Ret__Wall8"/>
      <sheetName val="RMZ_Summary8"/>
      <sheetName val="Field_Values8"/>
      <sheetName val="PC_Master_List7"/>
      <sheetName val="Inc_St_-Link7"/>
      <sheetName val="Tender_Summary7"/>
      <sheetName val="&quot;S&quot;_Curve7"/>
      <sheetName val="safet_x005f_x000e____ems__7"/>
      <sheetName val="Boq_-_Flats"/>
      <sheetName val="BOQ-STRU_CIVIL-TOTAL"/>
      <sheetName val="Variation_Statement"/>
      <sheetName val="RAJU_ASSO"/>
      <sheetName val="TBAL9697_-group_wise__sdpl"/>
      <sheetName val="Summary_Rates_From_Contract1"/>
      <sheetName val="S1_"/>
      <sheetName val="S7B_"/>
      <sheetName val="S6_"/>
      <sheetName val="S3_"/>
      <sheetName val="S2_"/>
      <sheetName val="safet_x000e__x0000__x0000__x000"/>
      <sheetName val="safet_x000e____ems__5"/>
      <sheetName val="safet_x000e____ems__3"/>
      <sheetName val="safet_x000e____ems__2"/>
      <sheetName val="safet_x000e____ems__"/>
      <sheetName val="safet_x000e____ems__1"/>
      <sheetName val="safet_x000e____ems__4"/>
      <sheetName val="safet_x000e____ems__6"/>
      <sheetName val="safet_x000e_ems  "/>
      <sheetName val="safet_x000e__x000"/>
      <sheetName val="0+655"/>
      <sheetName val="wordsdata"/>
      <sheetName val="Calc_ISC"/>
      <sheetName val="Direct cost shed A-2 "/>
      <sheetName val="Client Vs.PC"/>
      <sheetName val="VCH-SLC"/>
      <sheetName val="Supplier"/>
      <sheetName val="BOQ-Part1"/>
      <sheetName val="sw summary"/>
      <sheetName val="Design"/>
      <sheetName val="Pile cap"/>
      <sheetName val="Fin Sum"/>
      <sheetName val="Labour"/>
      <sheetName val="Material"/>
      <sheetName val="Plant &amp;  Machinery"/>
      <sheetName val="BASIS -DEC 08"/>
      <sheetName val="Variables_x"/>
      <sheetName val="Legend"/>
      <sheetName val="Variables"/>
      <sheetName val="Project Budget Worksheet"/>
      <sheetName val="AOR"/>
      <sheetName val="Rate Analysis "/>
      <sheetName val="Extra Items - Old"/>
      <sheetName val="Query Results ALL"/>
      <sheetName val="LOCAL RATES"/>
      <sheetName val="Data"/>
      <sheetName val="Anlysis"/>
      <sheetName val="99 조정금액"/>
      <sheetName val="MPR_PA_1"/>
      <sheetName val="Pay_Sep06"/>
      <sheetName val="INPUT SHEET"/>
      <sheetName val="Macro"/>
      <sheetName val="GENERAL Beam  (B)"/>
      <sheetName val="Final MEASUREMENT RA - 04"/>
      <sheetName val="재1"/>
      <sheetName val="Approved MTD Proj #'s"/>
      <sheetName val="Detailed Summary (5)"/>
      <sheetName val="FORM7"/>
      <sheetName val="GL SLAB"/>
      <sheetName val="RW (B1 to GL)"/>
      <sheetName val="cubes_M20"/>
      <sheetName val="RA"/>
      <sheetName val="AoR Finishing"/>
      <sheetName val="Elect."/>
      <sheetName val="HF Blk 1"/>
      <sheetName val="Detailed_04-06_(2)11"/>
      <sheetName val="Scaffolding_11"/>
      <sheetName val="RECONCI_lATION11"/>
      <sheetName val="AS_PER_TALLY11"/>
      <sheetName val="05-06_(Detailed)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Basement_Budget11"/>
      <sheetName val="Labor_abs-NMR11"/>
      <sheetName val="CABLE_DATA11"/>
      <sheetName val="10__&amp;_11__Rate_Code_&amp;_BQ11"/>
      <sheetName val="CPIPE_111"/>
      <sheetName val="safet___ems__7"/>
      <sheetName val="Abstract_Sheet11"/>
      <sheetName val="Reconcilation_june11"/>
      <sheetName val="RCC,Ret__Wall11"/>
      <sheetName val="RMZ_Summary11"/>
      <sheetName val="Field_Values11"/>
      <sheetName val="PC_Master_List10"/>
      <sheetName val="Inc_St_-Link10"/>
      <sheetName val="Tender_Summary10"/>
      <sheetName val="&quot;S&quot;_Curve10"/>
      <sheetName val="safet_x005f_x000e____ems__10"/>
      <sheetName val="Boq_-_Flats3"/>
      <sheetName val="BOQ-STRU_CIVIL-TOTAL3"/>
      <sheetName val="Variation_Statement3"/>
      <sheetName val="RAJU_ASSO3"/>
      <sheetName val="TBAL9697_-group_wise__sdpl3"/>
      <sheetName val="safet_x000"/>
      <sheetName val="safet___ems__5"/>
      <sheetName val="safet___ems__3"/>
      <sheetName val="safet___ems__2"/>
      <sheetName val="safet___ems__1"/>
      <sheetName val="safet___ems__4"/>
      <sheetName val="safet___ems__6"/>
      <sheetName val="Summary_Rates_From_Contract4"/>
      <sheetName val="S1_3"/>
      <sheetName val="S7B_3"/>
      <sheetName val="S6_3"/>
      <sheetName val="S3_3"/>
      <sheetName val="S2_3"/>
      <sheetName val="Direct_cost_shed_A-2_2"/>
      <sheetName val="Client_Vs_PC2"/>
      <sheetName val="sw_summary2"/>
      <sheetName val="Pile_cap2"/>
      <sheetName val="Fin_Sum2"/>
      <sheetName val="Detailed_04-06_(2)10"/>
      <sheetName val="Scaffolding_10"/>
      <sheetName val="RECONCI_lATION10"/>
      <sheetName val="AS_PER_TALLY10"/>
      <sheetName val="05-06_(Detailed)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Basement_Budget10"/>
      <sheetName val="Labor_abs-NMR10"/>
      <sheetName val="10__&amp;_11__Rate_Code_&amp;_BQ10"/>
      <sheetName val="CABLE_DATA10"/>
      <sheetName val="CPIPE_110"/>
      <sheetName val="Abstract_Sheet10"/>
      <sheetName val="Reconcilation_june10"/>
      <sheetName val="RCC,Ret__Wall10"/>
      <sheetName val="RMZ_Summary10"/>
      <sheetName val="Field_Values10"/>
      <sheetName val="PC_Master_List9"/>
      <sheetName val="Inc_St_-Link9"/>
      <sheetName val="Tender_Summary9"/>
      <sheetName val="&quot;S&quot;_Curve9"/>
      <sheetName val="safet_x005f_x000e____ems__9"/>
      <sheetName val="Boq_-_Flats2"/>
      <sheetName val="BOQ-STRU_CIVIL-TOTAL2"/>
      <sheetName val="Variation_Statement2"/>
      <sheetName val="RAJU_ASSO2"/>
      <sheetName val="TBAL9697_-group_wise__sdpl2"/>
      <sheetName val="Summary_Rates_From_Contract3"/>
      <sheetName val="S1_2"/>
      <sheetName val="S7B_2"/>
      <sheetName val="S6_2"/>
      <sheetName val="S3_2"/>
      <sheetName val="S2_2"/>
      <sheetName val="Direct_cost_shed_A-2_1"/>
      <sheetName val="Client_Vs_PC1"/>
      <sheetName val="sw_summary1"/>
      <sheetName val="Pile_cap1"/>
      <sheetName val="Fin_Sum1"/>
      <sheetName val="Plant_&amp;__Machinery1"/>
      <sheetName val="BASIS_-DEC_081"/>
      <sheetName val="Project_Budget_Worksheet1"/>
      <sheetName val="Rate_Analysis_1"/>
      <sheetName val="Extra_Items_-_Old1"/>
      <sheetName val="Query_Results_ALL1"/>
      <sheetName val="LOCAL_RATES1"/>
      <sheetName val="99_조정금액1"/>
      <sheetName val="INPUT_SHEET1"/>
      <sheetName val="GENERAL_Beam__(B)1"/>
      <sheetName val="Final_MEASUREMENT_RA_-_041"/>
      <sheetName val="Approved_MTD_Proj_#'s1"/>
      <sheetName val="Detailed_Summary_(5)1"/>
      <sheetName val="GL_SLAB1"/>
      <sheetName val="RW_(B1_to_GL)1"/>
      <sheetName val="AoR_Finishing1"/>
      <sheetName val="Elect_1"/>
      <sheetName val="Detailed_04-06_(2)9"/>
      <sheetName val="Scaffolding_9"/>
      <sheetName val="RECONCI_lATION9"/>
      <sheetName val="AS_PER_TALLY9"/>
      <sheetName val="05-06_(Detailed)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Basement_Budget9"/>
      <sheetName val="Labor_abs-NMR9"/>
      <sheetName val="10__&amp;_11__Rate_Code_&amp;_BQ9"/>
      <sheetName val="CABLE_DATA9"/>
      <sheetName val="CPIPE_19"/>
      <sheetName val="Abstract_Sheet9"/>
      <sheetName val="Reconcilation_june9"/>
      <sheetName val="RCC,Ret__Wall9"/>
      <sheetName val="RMZ_Summary9"/>
      <sheetName val="Field_Values9"/>
      <sheetName val="PC_Master_List8"/>
      <sheetName val="Inc_St_-Link8"/>
      <sheetName val="Tender_Summary8"/>
      <sheetName val="&quot;S&quot;_Curve8"/>
      <sheetName val="safet_x005f_x000e____ems__8"/>
      <sheetName val="Boq_-_Flats1"/>
      <sheetName val="BOQ-STRU_CIVIL-TOTAL1"/>
      <sheetName val="Variation_Statement1"/>
      <sheetName val="RAJU_ASSO1"/>
      <sheetName val="TBAL9697_-group_wise__sdpl1"/>
      <sheetName val="Summary_Rates_From_Contract2"/>
      <sheetName val="S1_1"/>
      <sheetName val="S7B_1"/>
      <sheetName val="S6_1"/>
      <sheetName val="S3_1"/>
      <sheetName val="S2_1"/>
      <sheetName val="Direct_cost_shed_A-2_"/>
      <sheetName val="Client_Vs_PC"/>
      <sheetName val="sw_summary"/>
      <sheetName val="Pile_cap"/>
      <sheetName val="Fin_Sum"/>
      <sheetName val="Plant_&amp;__Machinery"/>
      <sheetName val="BASIS_-DEC_08"/>
      <sheetName val="Project_Budget_Worksheet"/>
      <sheetName val="Rate_Analysis_"/>
      <sheetName val="Extra_Items_-_Old"/>
      <sheetName val="Query_Results_ALL"/>
      <sheetName val="LOCAL_RATES"/>
      <sheetName val="99_조정금액"/>
      <sheetName val="INPUT_SHEET"/>
      <sheetName val="GENERAL_Beam__(B)"/>
      <sheetName val="Final_MEASUREMENT_RA_-_04"/>
      <sheetName val="Approved_MTD_Proj_#'s"/>
      <sheetName val="Detailed_Summary_(5)"/>
      <sheetName val="GL_SLAB"/>
      <sheetName val="RW_(B1_to_GL)"/>
      <sheetName val="AoR_Finishing"/>
      <sheetName val="Elect_"/>
      <sheetName val="Weightage-Sub Sht"/>
      <sheetName val="Br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Rate anaR?tÛs"/>
      <sheetName val="Main-Material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ANALYSIS"/>
      <sheetName val="RECAPITULATION"/>
      <sheetName val="boq"/>
      <sheetName val="std.wt."/>
      <sheetName val="Assumptions"/>
      <sheetName val="RA_markate"/>
      <sheetName val="Sheet2"/>
      <sheetName val="BOQ-Tower"/>
      <sheetName val="Exp"/>
      <sheetName val="Rate anaR_x005f_x0000_tÛs"/>
      <sheetName val="0_x005f_x0000_-&gt;6 (Detailed)"/>
      <sheetName val="Plant Cost"/>
      <sheetName val="Rates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HF Blk 1"/>
      <sheetName val="Project Budget Worksheet"/>
      <sheetName val="lookup"/>
      <sheetName val="E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P&amp;L-BDMC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Project_Budget_Worksheet"/>
      <sheetName val="Abstract_Sheet"/>
      <sheetName val="CPIPE_1"/>
      <sheetName val="WWR"/>
      <sheetName val="cubes_M20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Rate anaR_x005f_x005f_x00"/>
      <sheetName val="0_x005f_x005f_x005f_x0000_-&gt;6 ("/>
      <sheetName val="Rate anaRtÛs"/>
      <sheetName val="0-&gt;6 (Detailed)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  <sheetName val="CTC"/>
      <sheetName val="Rates_PVC"/>
      <sheetName val="C7B"/>
      <sheetName val="C8A"/>
      <sheetName val="M7B"/>
      <sheetName val="A7B"/>
      <sheetName val="A8B"/>
      <sheetName val="POWER"/>
      <sheetName val="REDUCER"/>
      <sheetName val="WE'T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Terrace"/>
      <sheetName val="Staircase"/>
      <sheetName val="Shear Wall "/>
      <sheetName val="Chejja ,Lintel &amp; Sill"/>
      <sheetName val="Abstract-finishes"/>
      <sheetName val="Data"/>
      <sheetName val="Base 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External works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lintels Costing 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Lists"/>
      <sheetName val="Vasanth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  <sheetName val="MECH-1"/>
      <sheetName val="COLUMN"/>
      <sheetName val="RECAPITULATION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HF_Blk_19"/>
      <sheetName val="MASTER_WORK_SHEET_-_ESTIMATE_H8"/>
      <sheetName val="Basement_Budget8"/>
      <sheetName val="ESTIMATE_for_approval8"/>
      <sheetName val="Base_Data8"/>
      <sheetName val="Shear_Wall_8"/>
      <sheetName val="Chejja_,Lintel_&amp;_Sill8"/>
      <sheetName val="final_estimate8"/>
      <sheetName val="Proj_Info8"/>
      <sheetName val="Tiles_Budget8"/>
      <sheetName val="Other_-_Quantity8"/>
      <sheetName val="Other_RA8"/>
      <sheetName val="Terrace_Floor_Additional_mater8"/>
      <sheetName val="Piling_-_GFC8"/>
      <sheetName val="R1_BOQ8"/>
      <sheetName val="steel_abs8"/>
      <sheetName val="Latest_PO_report8"/>
      <sheetName val="Backfilling_using_quary_dust8"/>
      <sheetName val="Labor_charges8"/>
      <sheetName val="Technician_wage8"/>
      <sheetName val="Tiling_&amp;_Granite_labor8"/>
      <sheetName val="Core_cutting8"/>
      <sheetName val="Labour_cess8"/>
      <sheetName val="Budgetary_BOQ8"/>
      <sheetName val="External_works2"/>
      <sheetName val="lintels_Costing_2"/>
      <sheetName val="Shear_Wall2"/>
      <sheetName val="OS-Tower-1A_&amp;_1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708a"/>
      <sheetName val="Detailed"/>
      <sheetName val="Notes"/>
      <sheetName val="06-07"/>
      <sheetName val="05-06"/>
      <sheetName val="04-05"/>
      <sheetName val="0708"/>
      <sheetName val="Sheet8"/>
      <sheetName val="Sheet10"/>
      <sheetName val="Break up Sheet"/>
      <sheetName val="final abstract"/>
      <sheetName val="Sheet1"/>
      <sheetName val="Delhi"/>
      <sheetName val="Rate analysis"/>
      <sheetName val="Break_up_Sheet"/>
      <sheetName val="final_abstract"/>
      <sheetName val="Rate_analysis"/>
      <sheetName val="30.06.07-SOBHA DAFFODIL-ACCTS"/>
      <sheetName val="1.01 (a)"/>
      <sheetName val="Break_up_Sheet6"/>
      <sheetName val="final_abstract6"/>
      <sheetName val="Rate_analysis6"/>
      <sheetName val="30_06_07-SOBHA_DAFFODIL-ACCTS5"/>
      <sheetName val="Break_up_Sheet4"/>
      <sheetName val="final_abstract4"/>
      <sheetName val="Rate_analysis4"/>
      <sheetName val="30_06_07-SOBHA_DAFFODIL-ACCTS3"/>
      <sheetName val="Break_up_Sheet3"/>
      <sheetName val="final_abstract3"/>
      <sheetName val="Rate_analysis3"/>
      <sheetName val="30_06_07-SOBHA_DAFFODIL-ACCTS2"/>
      <sheetName val="Break_up_Sheet1"/>
      <sheetName val="final_abstract1"/>
      <sheetName val="Rate_analysis1"/>
      <sheetName val="30_06_07-SOBHA_DAFFODIL-ACCTS"/>
      <sheetName val="Break_up_Sheet2"/>
      <sheetName val="final_abstract2"/>
      <sheetName val="Rate_analysis2"/>
      <sheetName val="30_06_07-SOBHA_DAFFODIL-ACCTS1"/>
      <sheetName val="Break_up_Sheet5"/>
      <sheetName val="final_abstract5"/>
      <sheetName val="Rate_analysis5"/>
      <sheetName val="30_06_07-SOBHA_DAFFODIL-ACCTS4"/>
      <sheetName val="Break_up_Sheet7"/>
      <sheetName val="final_abstract7"/>
      <sheetName val="Rate_analysis7"/>
      <sheetName val="30_06_07-SOBHA_DAFFODIL-ACCTS6"/>
      <sheetName val="1_01_(a)"/>
      <sheetName val="Base Data"/>
      <sheetName val="Plastering"/>
      <sheetName val="Estimate"/>
      <sheetName val="Site Expenses"/>
      <sheetName val="Site_Expenses"/>
      <sheetName val="Site_Expenses1"/>
      <sheetName val="Worksheet"/>
      <sheetName val="Site_Expenses2"/>
      <sheetName val="HF Blk 1"/>
      <sheetName val="Break_up_Sheet8"/>
      <sheetName val="final_abstract8"/>
      <sheetName val="Rate_analysis8"/>
      <sheetName val="30_06_07-SOBHA_DAFFODIL-ACCTS7"/>
      <sheetName val="1_01_(a)1"/>
      <sheetName val="Base_Data"/>
      <sheetName val="Site_Expenses3"/>
      <sheetName val="HF_Blk_1"/>
      <sheetName val="lintels Costing "/>
      <sheetName val="COLUMN"/>
      <sheetName val="149"/>
      <sheetName val="Fin Sum"/>
      <sheetName val="Break_up_Sheet11"/>
      <sheetName val="final_abstract11"/>
      <sheetName val="Rate_analysis11"/>
      <sheetName val="30_06_07-SOBHA_DAFFODIL-ACCTS10"/>
      <sheetName val="1_01_(a)4"/>
      <sheetName val="Base_Data3"/>
      <sheetName val="Site_Expenses6"/>
      <sheetName val="HF_Blk_13"/>
      <sheetName val="lintels_Costing_2"/>
      <sheetName val="Break_up_Sheet10"/>
      <sheetName val="final_abstract10"/>
      <sheetName val="Rate_analysis10"/>
      <sheetName val="30_06_07-SOBHA_DAFFODIL-ACCTS9"/>
      <sheetName val="1_01_(a)3"/>
      <sheetName val="Base_Data2"/>
      <sheetName val="Site_Expenses5"/>
      <sheetName val="HF_Blk_12"/>
      <sheetName val="lintels_Costing_1"/>
      <sheetName val="Fin_Sum1"/>
      <sheetName val="Break_up_Sheet9"/>
      <sheetName val="final_abstract9"/>
      <sheetName val="Rate_analysis9"/>
      <sheetName val="30_06_07-SOBHA_DAFFODIL-ACCTS8"/>
      <sheetName val="1_01_(a)2"/>
      <sheetName val="Base_Data1"/>
      <sheetName val="Site_Expenses4"/>
      <sheetName val="HF_Blk_11"/>
      <sheetName val="lintels_Costing_"/>
      <sheetName val="Fin_Su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>
        <row r="3">
          <cell r="D3" t="str">
            <v>Particulars</v>
          </cell>
        </row>
        <row r="5">
          <cell r="D5" t="str">
            <v>Civil Materials-</v>
          </cell>
        </row>
        <row r="6">
          <cell r="D6" t="str">
            <v>Algiproof, Cerabond, Cerafill etc</v>
          </cell>
          <cell r="J6">
            <v>179039.24</v>
          </cell>
          <cell r="K6">
            <v>29398.75</v>
          </cell>
        </row>
        <row r="7">
          <cell r="D7" t="str">
            <v>Antitermite Treatment</v>
          </cell>
          <cell r="J7">
            <v>3520</v>
          </cell>
        </row>
        <row r="8">
          <cell r="D8" t="str">
            <v>Bolts/nut/washer</v>
          </cell>
          <cell r="J8">
            <v>13019</v>
          </cell>
        </row>
        <row r="9">
          <cell r="D9" t="str">
            <v>Bricks</v>
          </cell>
        </row>
        <row r="10">
          <cell r="D10" t="str">
            <v>Cash Discount Allowed</v>
          </cell>
        </row>
        <row r="11">
          <cell r="D11" t="str">
            <v>Cement</v>
          </cell>
          <cell r="I11">
            <v>24354.25</v>
          </cell>
          <cell r="J11">
            <v>12801517.040000001</v>
          </cell>
          <cell r="K11">
            <v>1685933.8</v>
          </cell>
        </row>
        <row r="12">
          <cell r="D12" t="str">
            <v>Civil Materials</v>
          </cell>
          <cell r="I12">
            <v>8851231.0600000005</v>
          </cell>
          <cell r="J12">
            <v>13831639.68</v>
          </cell>
          <cell r="K12">
            <v>2046844.56</v>
          </cell>
        </row>
        <row r="13">
          <cell r="D13" t="str">
            <v>Civil Materials Expenses</v>
          </cell>
          <cell r="K13">
            <v>4568312.6900000004</v>
          </cell>
        </row>
        <row r="14">
          <cell r="D14" t="str">
            <v>Engg.Hollow Block</v>
          </cell>
        </row>
        <row r="15">
          <cell r="D15" t="str">
            <v>Freight / Transportation Charges</v>
          </cell>
          <cell r="I15">
            <v>57290</v>
          </cell>
          <cell r="J15">
            <v>426345</v>
          </cell>
          <cell r="K15">
            <v>622438</v>
          </cell>
        </row>
        <row r="16">
          <cell r="D16" t="str">
            <v>Freight Charges</v>
          </cell>
          <cell r="I16">
            <v>13400</v>
          </cell>
          <cell r="J16">
            <v>721926</v>
          </cell>
          <cell r="K16">
            <v>3540</v>
          </cell>
        </row>
        <row r="17">
          <cell r="D17" t="str">
            <v>Loading And Unloading Charges</v>
          </cell>
        </row>
        <row r="18">
          <cell r="D18" t="str">
            <v xml:space="preserve">Material Transfer (Site To Site) </v>
          </cell>
          <cell r="I18">
            <v>132565</v>
          </cell>
        </row>
        <row r="19">
          <cell r="D19" t="str">
            <v>Purchases  Hardware</v>
          </cell>
        </row>
        <row r="20">
          <cell r="D20" t="str">
            <v>Quarry Dust</v>
          </cell>
          <cell r="I20">
            <v>16894.88</v>
          </cell>
        </row>
        <row r="21">
          <cell r="D21" t="str">
            <v>Ready Mix Concrete</v>
          </cell>
          <cell r="I21">
            <v>1181967.81</v>
          </cell>
          <cell r="J21">
            <v>1294454.52</v>
          </cell>
          <cell r="K21">
            <v>817856.8</v>
          </cell>
        </row>
        <row r="22">
          <cell r="D22" t="str">
            <v>Rounded Off Difference Amount</v>
          </cell>
        </row>
        <row r="23">
          <cell r="D23" t="str">
            <v>Safety Measure Items</v>
          </cell>
        </row>
        <row r="24">
          <cell r="D24" t="str">
            <v>Sand</v>
          </cell>
          <cell r="I24">
            <v>84828.5</v>
          </cell>
          <cell r="J24">
            <v>3916491.75</v>
          </cell>
          <cell r="K24">
            <v>893404.41</v>
          </cell>
        </row>
        <row r="25">
          <cell r="D25" t="str">
            <v>Screws</v>
          </cell>
        </row>
        <row r="26">
          <cell r="D26" t="str">
            <v>Size Stones</v>
          </cell>
        </row>
        <row r="27">
          <cell r="D27" t="str">
            <v>Steel</v>
          </cell>
          <cell r="I27">
            <v>9342640</v>
          </cell>
          <cell r="J27">
            <v>41270252.090000004</v>
          </cell>
        </row>
        <row r="28">
          <cell r="D28" t="str">
            <v>Swimming Pool Materials</v>
          </cell>
        </row>
        <row r="29">
          <cell r="D29" t="str">
            <v>Tools - Civil</v>
          </cell>
          <cell r="I29">
            <v>38782.76</v>
          </cell>
          <cell r="K29">
            <v>9752.6200000000008</v>
          </cell>
        </row>
        <row r="30">
          <cell r="D30" t="str">
            <v>White Cement</v>
          </cell>
        </row>
        <row r="31">
          <cell r="D31" t="str">
            <v>Wood Work Purchases</v>
          </cell>
          <cell r="I31">
            <v>2581094.9700000002</v>
          </cell>
          <cell r="J31">
            <v>6306401.1399999997</v>
          </cell>
          <cell r="K31">
            <v>189360</v>
          </cell>
        </row>
        <row r="32">
          <cell r="D32" t="str">
            <v>Painting Materials</v>
          </cell>
        </row>
        <row r="33">
          <cell r="D33" t="str">
            <v>Paints</v>
          </cell>
          <cell r="J33">
            <v>548.64</v>
          </cell>
        </row>
        <row r="34">
          <cell r="D34" t="str">
            <v>Plumbing Material Purchases</v>
          </cell>
          <cell r="I34">
            <v>344071.62999999995</v>
          </cell>
          <cell r="J34">
            <v>-101382.31</v>
          </cell>
          <cell r="K34">
            <v>220</v>
          </cell>
        </row>
        <row r="35">
          <cell r="D35" t="str">
            <v>Electrical Materials</v>
          </cell>
          <cell r="I35">
            <v>502962.31</v>
          </cell>
          <cell r="J35">
            <v>725927.44</v>
          </cell>
          <cell r="K35">
            <v>74093</v>
          </cell>
        </row>
        <row r="36">
          <cell r="D36" t="str">
            <v>Cash Discount Availed (Materials)</v>
          </cell>
          <cell r="I36">
            <v>-731</v>
          </cell>
          <cell r="J36">
            <v>-773</v>
          </cell>
        </row>
        <row r="37">
          <cell r="D37" t="str">
            <v>Materials For Interior Works</v>
          </cell>
        </row>
        <row r="38">
          <cell r="D38" t="str">
            <v>Materials For Metal &amp; Glazing Works</v>
          </cell>
        </row>
        <row r="39">
          <cell r="D39" t="str">
            <v>Waterproofing Material</v>
          </cell>
        </row>
        <row r="40">
          <cell r="D40" t="str">
            <v>Excise Duty Expense Account</v>
          </cell>
          <cell r="I40">
            <v>953642</v>
          </cell>
          <cell r="J40">
            <v>121693</v>
          </cell>
        </row>
        <row r="41">
          <cell r="D41" t="str">
            <v>Input Tax (VAT)</v>
          </cell>
          <cell r="I41">
            <v>0</v>
          </cell>
          <cell r="J41">
            <v>5880529.5</v>
          </cell>
          <cell r="K41">
            <v>660490.10999999964</v>
          </cell>
        </row>
        <row r="42">
          <cell r="D42" t="str">
            <v>Hardware Purchase</v>
          </cell>
          <cell r="J42">
            <v>1962</v>
          </cell>
        </row>
        <row r="44">
          <cell r="D44" t="str">
            <v>Labour Charges and Wages</v>
          </cell>
        </row>
        <row r="45">
          <cell r="D45" t="str">
            <v>Wages -  Others</v>
          </cell>
        </row>
        <row r="46">
          <cell r="D46" t="str">
            <v>Wages - Aluminium Worker</v>
          </cell>
        </row>
        <row r="47">
          <cell r="D47" t="str">
            <v>Wages - Drivers - Office Boys</v>
          </cell>
        </row>
        <row r="48">
          <cell r="D48" t="str">
            <v>Wages - Granite Mason</v>
          </cell>
          <cell r="K48">
            <v>288607</v>
          </cell>
        </row>
        <row r="49">
          <cell r="D49" t="str">
            <v>Wages - Machine Operators</v>
          </cell>
          <cell r="I49">
            <v>8067</v>
          </cell>
          <cell r="J49">
            <v>1123555</v>
          </cell>
          <cell r="K49">
            <v>430501</v>
          </cell>
        </row>
        <row r="50">
          <cell r="D50" t="str">
            <v>Wages - Others - Site</v>
          </cell>
          <cell r="I50">
            <v>51583</v>
          </cell>
          <cell r="J50">
            <v>219259</v>
          </cell>
          <cell r="K50">
            <v>29274</v>
          </cell>
        </row>
        <row r="51">
          <cell r="D51" t="str">
            <v>Wages - Pme</v>
          </cell>
        </row>
        <row r="52">
          <cell r="D52" t="str">
            <v>Wages - Pop Workers</v>
          </cell>
        </row>
        <row r="53">
          <cell r="D53" t="str">
            <v>Wages - Tile Mason</v>
          </cell>
        </row>
        <row r="54">
          <cell r="D54" t="str">
            <v>Wages - Waterproofing</v>
          </cell>
        </row>
        <row r="55">
          <cell r="D55" t="str">
            <v>Wages Block Works</v>
          </cell>
        </row>
        <row r="56">
          <cell r="D56" t="str">
            <v>Wages Carpenters(Shuttering)</v>
          </cell>
          <cell r="J56">
            <v>45701</v>
          </cell>
          <cell r="K56">
            <v>16075</v>
          </cell>
        </row>
        <row r="57">
          <cell r="D57" t="str">
            <v>Wages Fabrication Works</v>
          </cell>
          <cell r="J57">
            <v>26626</v>
          </cell>
        </row>
        <row r="58">
          <cell r="D58" t="str">
            <v>Wages Landscaping</v>
          </cell>
        </row>
        <row r="59">
          <cell r="D59" t="str">
            <v>Wages Mason</v>
          </cell>
          <cell r="I59">
            <v>56339</v>
          </cell>
          <cell r="J59">
            <v>253954</v>
          </cell>
        </row>
        <row r="60">
          <cell r="D60" t="str">
            <v>Wages Painters</v>
          </cell>
          <cell r="K60">
            <v>4575</v>
          </cell>
        </row>
        <row r="61">
          <cell r="D61" t="str">
            <v>Wages - Plumber</v>
          </cell>
        </row>
        <row r="62">
          <cell r="D62" t="str">
            <v>Wages - Electrician</v>
          </cell>
          <cell r="I62">
            <v>14124</v>
          </cell>
          <cell r="J62">
            <v>261293</v>
          </cell>
          <cell r="K62">
            <v>153383</v>
          </cell>
        </row>
        <row r="63">
          <cell r="D63" t="str">
            <v>Labour Charges - Electrical</v>
          </cell>
        </row>
        <row r="64">
          <cell r="D64" t="str">
            <v>Labour - False Ceiling Charges</v>
          </cell>
        </row>
        <row r="65">
          <cell r="D65" t="str">
            <v>Labour - Glazing Works</v>
          </cell>
        </row>
        <row r="66">
          <cell r="D66" t="str">
            <v>Labour - Granite Works</v>
          </cell>
        </row>
        <row r="67">
          <cell r="D67" t="str">
            <v>Labour Charges - Civil</v>
          </cell>
          <cell r="I67">
            <v>970800</v>
          </cell>
          <cell r="J67">
            <v>11635042.300000001</v>
          </cell>
          <cell r="K67">
            <v>5437059</v>
          </cell>
        </row>
        <row r="68">
          <cell r="D68" t="str">
            <v>Labour Charges - Others</v>
          </cell>
          <cell r="I68">
            <v>350</v>
          </cell>
          <cell r="J68">
            <v>6400</v>
          </cell>
        </row>
        <row r="69">
          <cell r="D69" t="str">
            <v>Labour Charges - Painting</v>
          </cell>
        </row>
        <row r="71">
          <cell r="D71" t="str">
            <v>Salaries and others</v>
          </cell>
        </row>
        <row r="72">
          <cell r="D72" t="str">
            <v>Allocated Expense - Coh</v>
          </cell>
          <cell r="I72">
            <v>598595</v>
          </cell>
          <cell r="J72">
            <v>3221792</v>
          </cell>
          <cell r="K72">
            <v>1085100</v>
          </cell>
        </row>
        <row r="73">
          <cell r="D73" t="str">
            <v>Labour - Welfare Expenses</v>
          </cell>
        </row>
        <row r="74">
          <cell r="D74" t="str">
            <v>Esi Contribution</v>
          </cell>
          <cell r="K74">
            <v>9768</v>
          </cell>
        </row>
        <row r="75">
          <cell r="D75" t="str">
            <v>Exgratia</v>
          </cell>
          <cell r="I75">
            <v>10442</v>
          </cell>
          <cell r="J75">
            <v>618110</v>
          </cell>
          <cell r="K75">
            <v>125950</v>
          </cell>
        </row>
        <row r="76">
          <cell r="D76" t="str">
            <v>Gifts Awards &amp; Compliments-Staff</v>
          </cell>
          <cell r="J76">
            <v>116900</v>
          </cell>
        </row>
        <row r="77">
          <cell r="D77" t="str">
            <v>Gratuity</v>
          </cell>
          <cell r="J77">
            <v>0</v>
          </cell>
        </row>
        <row r="78">
          <cell r="D78" t="str">
            <v>Leave Salary</v>
          </cell>
          <cell r="J78">
            <v>210772</v>
          </cell>
          <cell r="K78">
            <v>250910</v>
          </cell>
        </row>
        <row r="79">
          <cell r="D79" t="str">
            <v>Leave Travel Allowance</v>
          </cell>
        </row>
        <row r="80">
          <cell r="D80" t="str">
            <v>Medical Expenses ( Site/Accidents)</v>
          </cell>
          <cell r="I80">
            <v>1818</v>
          </cell>
          <cell r="J80">
            <v>48241</v>
          </cell>
          <cell r="K80">
            <v>27685.85</v>
          </cell>
        </row>
        <row r="81">
          <cell r="D81" t="str">
            <v>Medical reimbursment- staff</v>
          </cell>
        </row>
        <row r="82">
          <cell r="D82" t="str">
            <v>Other Allowance</v>
          </cell>
          <cell r="J82">
            <v>-14222</v>
          </cell>
          <cell r="K82">
            <v>-34200</v>
          </cell>
        </row>
        <row r="83">
          <cell r="D83" t="str">
            <v>P.F. Administration</v>
          </cell>
          <cell r="I83">
            <v>63512</v>
          </cell>
          <cell r="J83">
            <v>224701</v>
          </cell>
          <cell r="K83">
            <v>72645</v>
          </cell>
        </row>
        <row r="84">
          <cell r="D84" t="str">
            <v>Salaries And Allowances</v>
          </cell>
          <cell r="I84">
            <v>1141310</v>
          </cell>
          <cell r="J84">
            <v>4262909.5</v>
          </cell>
          <cell r="K84">
            <v>1117614</v>
          </cell>
        </row>
        <row r="85">
          <cell r="D85" t="str">
            <v>Staff Outstation Allowance</v>
          </cell>
        </row>
        <row r="86">
          <cell r="D86" t="str">
            <v>Staff Training -fees</v>
          </cell>
        </row>
        <row r="87">
          <cell r="D87" t="str">
            <v>Staff Welfare - Entertainement Exp</v>
          </cell>
          <cell r="J87">
            <v>32760</v>
          </cell>
        </row>
        <row r="88">
          <cell r="D88" t="str">
            <v>Staff Welfare - Household Articles,</v>
          </cell>
        </row>
        <row r="89">
          <cell r="D89" t="str">
            <v>Staff Welfare - Medical Expenses</v>
          </cell>
        </row>
        <row r="90">
          <cell r="D90" t="str">
            <v>Staff Welfare - Tea &amp; Refreshment E</v>
          </cell>
          <cell r="J90">
            <v>23734</v>
          </cell>
        </row>
        <row r="91">
          <cell r="D91" t="str">
            <v>Staff Welfare - Uniform &amp; Shoes</v>
          </cell>
        </row>
        <row r="93">
          <cell r="D93" t="str">
            <v>Plan and Architectural Fees</v>
          </cell>
        </row>
        <row r="94">
          <cell r="D94" t="str">
            <v>Architectural Fees (Internal expens</v>
          </cell>
        </row>
        <row r="95">
          <cell r="D95" t="str">
            <v>Noc - Bwssb</v>
          </cell>
        </row>
        <row r="96">
          <cell r="D96" t="str">
            <v>Noc - Fire Force</v>
          </cell>
          <cell r="J96">
            <v>0</v>
          </cell>
        </row>
        <row r="97">
          <cell r="D97" t="str">
            <v>Land Rev/NOC &amp; Plan App Fees</v>
          </cell>
        </row>
        <row r="98">
          <cell r="D98" t="str">
            <v>Noc - Forest Dept</v>
          </cell>
        </row>
        <row r="99">
          <cell r="D99" t="str">
            <v>Noc - Keb Inspection Charges</v>
          </cell>
        </row>
        <row r="100">
          <cell r="D100" t="str">
            <v>Noc - Pollution Control Board</v>
          </cell>
        </row>
        <row r="101">
          <cell r="D101" t="str">
            <v>Noc- Airporth Authority</v>
          </cell>
        </row>
        <row r="102">
          <cell r="D102" t="str">
            <v>Noc- Dept. Of Communications</v>
          </cell>
        </row>
        <row r="103">
          <cell r="D103" t="str">
            <v>Plan Approval And Occupancy Fees</v>
          </cell>
        </row>
        <row r="104">
          <cell r="D104" t="str">
            <v>Profession Charges (Project Exp)</v>
          </cell>
        </row>
        <row r="105">
          <cell r="D105" t="str">
            <v>BESCOM Deposits and Inspection Char</v>
          </cell>
        </row>
        <row r="106">
          <cell r="D106" t="str">
            <v>Professional Charges</v>
          </cell>
        </row>
        <row r="107">
          <cell r="D107" t="str">
            <v>Structural Consultancy Fees (Intern</v>
          </cell>
        </row>
        <row r="109">
          <cell r="D109" t="str">
            <v>Admin Expenses</v>
          </cell>
        </row>
        <row r="110">
          <cell r="D110" t="str">
            <v>Advertisement - Coh</v>
          </cell>
        </row>
        <row r="111">
          <cell r="D111" t="str">
            <v>Boarding &amp; Lodging Expenses</v>
          </cell>
          <cell r="J111">
            <v>2000</v>
          </cell>
        </row>
        <row r="112">
          <cell r="D112" t="str">
            <v>Bpcl Petro Card ( Car's Petrol &amp; Di</v>
          </cell>
        </row>
        <row r="113">
          <cell r="D113" t="str">
            <v>Bpcl Petro Card ( Project Diesel/pe</v>
          </cell>
          <cell r="I113">
            <v>142856</v>
          </cell>
          <cell r="J113">
            <v>928239</v>
          </cell>
        </row>
        <row r="114">
          <cell r="D114" t="str">
            <v>Car Hire Charges</v>
          </cell>
        </row>
        <row r="115">
          <cell r="D115" t="str">
            <v>Conveyance</v>
          </cell>
          <cell r="I115">
            <v>29783</v>
          </cell>
          <cell r="J115">
            <v>198707</v>
          </cell>
          <cell r="K115">
            <v>67573</v>
          </cell>
        </row>
        <row r="116">
          <cell r="D116" t="str">
            <v>Creche Expenses</v>
          </cell>
        </row>
        <row r="117">
          <cell r="D117" t="str">
            <v>Diesel</v>
          </cell>
        </row>
        <row r="118">
          <cell r="D118" t="str">
            <v>Diesel ( Project &amp; Generator)</v>
          </cell>
          <cell r="I118">
            <v>63706</v>
          </cell>
          <cell r="J118">
            <v>55739</v>
          </cell>
        </row>
        <row r="119">
          <cell r="D119" t="str">
            <v>Diesel Expenses - Vehicle</v>
          </cell>
        </row>
        <row r="120">
          <cell r="D120" t="str">
            <v>Electricity Charges</v>
          </cell>
          <cell r="I120">
            <v>2470</v>
          </cell>
          <cell r="J120">
            <v>5401</v>
          </cell>
          <cell r="K120">
            <v>5491</v>
          </cell>
        </row>
        <row r="121">
          <cell r="D121" t="str">
            <v>First Aid Expenses</v>
          </cell>
        </row>
        <row r="122">
          <cell r="D122" t="str">
            <v>Food &amp; other Expences</v>
          </cell>
          <cell r="J122">
            <v>10710</v>
          </cell>
          <cell r="K122">
            <v>26734</v>
          </cell>
        </row>
        <row r="123">
          <cell r="D123" t="str">
            <v>Food Expenses At Site</v>
          </cell>
          <cell r="I123">
            <v>17462</v>
          </cell>
          <cell r="J123">
            <v>136602</v>
          </cell>
          <cell r="K123">
            <v>35072</v>
          </cell>
        </row>
        <row r="124">
          <cell r="D124" t="str">
            <v>Insurance Accident Policy</v>
          </cell>
          <cell r="J124">
            <v>4392</v>
          </cell>
        </row>
        <row r="125">
          <cell r="D125" t="str">
            <v>Insurance</v>
          </cell>
          <cell r="I125">
            <v>688435</v>
          </cell>
        </row>
        <row r="126">
          <cell r="D126" t="str">
            <v>Insurance- C.A.R/Cash risk/Equipmen</v>
          </cell>
          <cell r="J126">
            <v>353918</v>
          </cell>
        </row>
        <row r="127">
          <cell r="D127" t="str">
            <v>Internet Charges</v>
          </cell>
          <cell r="I127">
            <v>135</v>
          </cell>
          <cell r="K127">
            <v>32774</v>
          </cell>
        </row>
        <row r="128">
          <cell r="D128" t="str">
            <v>Kerosene</v>
          </cell>
        </row>
        <row r="129">
          <cell r="D129" t="str">
            <v>Petrol  ( project)</v>
          </cell>
          <cell r="I129">
            <v>13073</v>
          </cell>
          <cell r="J129">
            <v>503</v>
          </cell>
        </row>
        <row r="130">
          <cell r="D130" t="str">
            <v>Petrol Expenses</v>
          </cell>
          <cell r="I130">
            <v>110</v>
          </cell>
        </row>
        <row r="131">
          <cell r="D131" t="str">
            <v>Petrol Expenses - Vehicle</v>
          </cell>
        </row>
        <row r="132">
          <cell r="D132" t="str">
            <v>Photography &amp; Video Expenses</v>
          </cell>
        </row>
        <row r="133">
          <cell r="D133" t="str">
            <v>Pooja Expenses</v>
          </cell>
          <cell r="I133">
            <v>1168</v>
          </cell>
          <cell r="J133">
            <v>10129</v>
          </cell>
          <cell r="K133">
            <v>1617</v>
          </cell>
        </row>
        <row r="134">
          <cell r="D134" t="str">
            <v>Postage Charges</v>
          </cell>
        </row>
        <row r="135">
          <cell r="D135" t="str">
            <v>Printing &amp; Stationary</v>
          </cell>
          <cell r="I135">
            <v>26291</v>
          </cell>
          <cell r="J135">
            <v>88870</v>
          </cell>
          <cell r="K135">
            <v>59950.3</v>
          </cell>
        </row>
        <row r="136">
          <cell r="D136" t="str">
            <v>Project Launch Expenses</v>
          </cell>
        </row>
        <row r="137">
          <cell r="D137" t="str">
            <v>Refreshment Expenses</v>
          </cell>
          <cell r="I137">
            <v>23409</v>
          </cell>
          <cell r="J137">
            <v>70237</v>
          </cell>
          <cell r="K137">
            <v>39081</v>
          </cell>
        </row>
        <row r="138">
          <cell r="D138" t="str">
            <v>Rent</v>
          </cell>
          <cell r="I138">
            <v>231527</v>
          </cell>
          <cell r="J138">
            <v>523605.5</v>
          </cell>
          <cell r="K138">
            <v>317510</v>
          </cell>
        </row>
        <row r="139">
          <cell r="D139" t="str">
            <v>Security Charges</v>
          </cell>
          <cell r="I139">
            <v>192782</v>
          </cell>
          <cell r="J139">
            <v>506778</v>
          </cell>
          <cell r="K139">
            <v>190299</v>
          </cell>
        </row>
        <row r="140">
          <cell r="D140" t="str">
            <v>Stationery Purchase</v>
          </cell>
          <cell r="J140">
            <v>1347.51</v>
          </cell>
        </row>
        <row r="141">
          <cell r="D141" t="str">
            <v>Sundry Expenses</v>
          </cell>
          <cell r="I141">
            <v>44221</v>
          </cell>
          <cell r="J141">
            <v>6702</v>
          </cell>
        </row>
        <row r="142">
          <cell r="D142" t="str">
            <v>Service Tax-Paid  on Abetted Servic</v>
          </cell>
          <cell r="J142">
            <v>12835</v>
          </cell>
        </row>
        <row r="143">
          <cell r="D143" t="str">
            <v>Telephone Expenses</v>
          </cell>
          <cell r="I143">
            <v>33811</v>
          </cell>
          <cell r="J143">
            <v>1383</v>
          </cell>
          <cell r="K143">
            <v>2389</v>
          </cell>
        </row>
        <row r="144">
          <cell r="D144" t="str">
            <v>Temporary Electricity Connection Ch</v>
          </cell>
          <cell r="I144">
            <v>160460</v>
          </cell>
          <cell r="J144">
            <v>1178105</v>
          </cell>
          <cell r="K144">
            <v>188626</v>
          </cell>
        </row>
        <row r="145">
          <cell r="D145" t="str">
            <v>Testing &amp; Laboratory Charges</v>
          </cell>
          <cell r="I145">
            <v>3306</v>
          </cell>
          <cell r="J145">
            <v>31891</v>
          </cell>
          <cell r="K145">
            <v>5397</v>
          </cell>
        </row>
        <row r="146">
          <cell r="D146" t="str">
            <v>Travel Expenses -  Others</v>
          </cell>
        </row>
        <row r="147">
          <cell r="D147" t="str">
            <v>Travelling Expenses - Local</v>
          </cell>
          <cell r="J147">
            <v>3441</v>
          </cell>
        </row>
        <row r="148">
          <cell r="D148" t="str">
            <v>Vehicle Hire Charges</v>
          </cell>
          <cell r="J148">
            <v>11962</v>
          </cell>
        </row>
        <row r="149">
          <cell r="D149" t="str">
            <v>Water Charges - Drinking water</v>
          </cell>
          <cell r="I149">
            <v>8666</v>
          </cell>
          <cell r="J149">
            <v>39258</v>
          </cell>
          <cell r="K149">
            <v>16377</v>
          </cell>
        </row>
        <row r="150">
          <cell r="D150" t="str">
            <v>Water Supply Charges</v>
          </cell>
          <cell r="J150">
            <v>-100</v>
          </cell>
        </row>
        <row r="151">
          <cell r="D151" t="str">
            <v>Xeroxing &amp; Typing</v>
          </cell>
        </row>
        <row r="152">
          <cell r="D152" t="str">
            <v>Soil Test Expenses</v>
          </cell>
        </row>
        <row r="154">
          <cell r="D154" t="str">
            <v>SUB CONTRACTORS AND OTHERS</v>
          </cell>
        </row>
        <row r="155">
          <cell r="D155" t="str">
            <v>Borewell Expenses</v>
          </cell>
        </row>
        <row r="156">
          <cell r="D156" t="str">
            <v>Hoarding Expenses</v>
          </cell>
        </row>
        <row r="157">
          <cell r="D157" t="str">
            <v>Clubhouse Items</v>
          </cell>
          <cell r="J157">
            <v>55360</v>
          </cell>
        </row>
        <row r="158">
          <cell r="D158" t="str">
            <v>Earth Works</v>
          </cell>
          <cell r="I158">
            <v>152553</v>
          </cell>
          <cell r="J158">
            <v>1448641</v>
          </cell>
          <cell r="K158">
            <v>38571</v>
          </cell>
        </row>
        <row r="159">
          <cell r="D159" t="str">
            <v>Expansion Joint Items</v>
          </cell>
          <cell r="J159">
            <v>85817.3</v>
          </cell>
        </row>
        <row r="160">
          <cell r="D160" t="str">
            <v>Fabrication - M S Works</v>
          </cell>
          <cell r="I160">
            <v>184423</v>
          </cell>
          <cell r="J160">
            <v>574860</v>
          </cell>
          <cell r="K160">
            <v>8610</v>
          </cell>
        </row>
        <row r="161">
          <cell r="D161" t="str">
            <v>Fire Fighting works</v>
          </cell>
        </row>
        <row r="162">
          <cell r="D162" t="str">
            <v>Granite Works</v>
          </cell>
        </row>
        <row r="163">
          <cell r="D163" t="str">
            <v>Landscape  Purchase</v>
          </cell>
        </row>
        <row r="164">
          <cell r="D164" t="str">
            <v>Lift Works</v>
          </cell>
        </row>
        <row r="165">
          <cell r="D165" t="str">
            <v>M S - Works</v>
          </cell>
          <cell r="I165">
            <v>596422</v>
          </cell>
          <cell r="J165">
            <v>60246</v>
          </cell>
        </row>
        <row r="166">
          <cell r="D166" t="str">
            <v>Masonry Works</v>
          </cell>
        </row>
        <row r="167">
          <cell r="D167" t="str">
            <v>Miscellaneous Works</v>
          </cell>
          <cell r="I167">
            <v>9000</v>
          </cell>
          <cell r="J167">
            <v>27065</v>
          </cell>
          <cell r="K167">
            <v>5460</v>
          </cell>
        </row>
        <row r="168">
          <cell r="D168" t="str">
            <v>Water Proofing Works</v>
          </cell>
          <cell r="J168">
            <v>236173</v>
          </cell>
          <cell r="K168">
            <v>389251</v>
          </cell>
        </row>
        <row r="169">
          <cell r="D169" t="str">
            <v>Painting Job Work /subcontract</v>
          </cell>
          <cell r="I169">
            <v>22029</v>
          </cell>
        </row>
        <row r="170">
          <cell r="D170" t="str">
            <v>Electrical Works</v>
          </cell>
          <cell r="J170">
            <v>1000</v>
          </cell>
        </row>
        <row r="171">
          <cell r="D171" t="str">
            <v>Glazing Works</v>
          </cell>
        </row>
        <row r="172">
          <cell r="D172" t="str">
            <v>Plumbing Works</v>
          </cell>
          <cell r="J172">
            <v>446165</v>
          </cell>
        </row>
        <row r="173">
          <cell r="D173" t="str">
            <v>Internal Plumbing Works</v>
          </cell>
        </row>
        <row r="175">
          <cell r="D175" t="str">
            <v>MAINTENANCE</v>
          </cell>
        </row>
        <row r="176">
          <cell r="D176" t="str">
            <v>Plant And Machinery Consumables</v>
          </cell>
          <cell r="I176">
            <v>536687.49</v>
          </cell>
          <cell r="J176">
            <v>1867423.17</v>
          </cell>
          <cell r="K176">
            <v>85010.84</v>
          </cell>
        </row>
        <row r="177">
          <cell r="D177" t="str">
            <v>Repaires &amp; Maintenance - Buildings</v>
          </cell>
        </row>
        <row r="178">
          <cell r="D178" t="str">
            <v>Repaires &amp; Maintenance - Machinary</v>
          </cell>
        </row>
        <row r="179">
          <cell r="D179" t="str">
            <v>Repaires &amp; Maintenance - Others</v>
          </cell>
          <cell r="I179">
            <v>563</v>
          </cell>
          <cell r="J179">
            <v>1880</v>
          </cell>
          <cell r="K179">
            <v>1134</v>
          </cell>
        </row>
        <row r="180">
          <cell r="D180" t="str">
            <v>Repairs &amp; Maintenance - Computers</v>
          </cell>
          <cell r="J180">
            <v>1872</v>
          </cell>
        </row>
        <row r="181">
          <cell r="D181" t="str">
            <v>Repairs &amp; Maintenance - General</v>
          </cell>
        </row>
        <row r="182">
          <cell r="D182" t="str">
            <v>Repairs &amp; Maintenance - Office Equi</v>
          </cell>
        </row>
        <row r="183">
          <cell r="D183" t="str">
            <v>Repairs &amp; Maintenance - Site</v>
          </cell>
          <cell r="J183">
            <v>13814</v>
          </cell>
          <cell r="K183">
            <v>915</v>
          </cell>
        </row>
        <row r="184">
          <cell r="D184" t="str">
            <v>Machinery Hire Charges</v>
          </cell>
          <cell r="I184">
            <v>248385</v>
          </cell>
          <cell r="J184">
            <v>728761</v>
          </cell>
          <cell r="K184">
            <v>130316</v>
          </cell>
        </row>
        <row r="185">
          <cell r="D185" t="str">
            <v>Maintenance Works.</v>
          </cell>
        </row>
        <row r="187">
          <cell r="D187" t="str">
            <v>TOTAL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30475667.659999996</v>
          </cell>
          <cell r="J187">
            <v>119442371.01000001</v>
          </cell>
          <cell r="K187">
            <v>22264749.730000004</v>
          </cell>
        </row>
        <row r="190">
          <cell r="D190" t="str">
            <v>Legal Expenses</v>
          </cell>
        </row>
        <row r="191">
          <cell r="D191" t="str">
            <v>Maintenance - Completed Projects</v>
          </cell>
        </row>
        <row r="192">
          <cell r="D192" t="str">
            <v>Medical Expenses</v>
          </cell>
        </row>
        <row r="193">
          <cell r="D193" t="str">
            <v>Nails</v>
          </cell>
        </row>
        <row r="194">
          <cell r="D194" t="str">
            <v>Petrol</v>
          </cell>
        </row>
        <row r="195">
          <cell r="D195" t="str">
            <v>Plan Approval / Occupancy Fees</v>
          </cell>
        </row>
        <row r="196">
          <cell r="D196" t="str">
            <v>Award To Employees</v>
          </cell>
        </row>
        <row r="197">
          <cell r="D197" t="str">
            <v>Core Drilling Works</v>
          </cell>
        </row>
        <row r="198">
          <cell r="D198" t="str">
            <v>Household Articles/blankets</v>
          </cell>
          <cell r="K198">
            <v>1381</v>
          </cell>
        </row>
        <row r="199">
          <cell r="D199" t="str">
            <v>Labour - Food  Expenses -Site</v>
          </cell>
        </row>
        <row r="200">
          <cell r="D200" t="str">
            <v>Material Transfer (Site To Site)</v>
          </cell>
        </row>
        <row r="201">
          <cell r="D201" t="str">
            <v>Mep Fees (Internal Expenses)</v>
          </cell>
        </row>
        <row r="202">
          <cell r="D202" t="str">
            <v>Rounding Off Difference Amount</v>
          </cell>
          <cell r="I202">
            <v>22</v>
          </cell>
          <cell r="K202">
            <v>150</v>
          </cell>
        </row>
        <row r="203">
          <cell r="D203" t="str">
            <v>Advertisement  Marketing</v>
          </cell>
        </row>
        <row r="204">
          <cell r="D204" t="str">
            <v>Gifts &amp; Compliments</v>
          </cell>
        </row>
        <row r="205">
          <cell r="D205" t="str">
            <v>Recrutment &amp; Training Expenses</v>
          </cell>
        </row>
        <row r="206">
          <cell r="D206" t="str">
            <v>Sales Tax Paid Ac - [Karnataka Expe</v>
          </cell>
        </row>
        <row r="207">
          <cell r="D207" t="str">
            <v>Water For Civil Works  - Not to use</v>
          </cell>
        </row>
        <row r="208">
          <cell r="D208" t="str">
            <v>Travel Expenses - Domestic</v>
          </cell>
        </row>
        <row r="209">
          <cell r="D209" t="str">
            <v>Cash Discount Availed (Expenses)</v>
          </cell>
        </row>
        <row r="210">
          <cell r="D210" t="str">
            <v>Sales Promotion Expenses</v>
          </cell>
        </row>
        <row r="211">
          <cell r="D211" t="str">
            <v>Bescom Deposits &amp; Inspection Charge</v>
          </cell>
          <cell r="J211">
            <v>8000</v>
          </cell>
        </row>
        <row r="212">
          <cell r="D212" t="str">
            <v>Art Work Charges</v>
          </cell>
        </row>
        <row r="213">
          <cell r="D213" t="str">
            <v>Concrete Work</v>
          </cell>
          <cell r="J213">
            <v>44742</v>
          </cell>
        </row>
        <row r="214">
          <cell r="D214" t="str">
            <v>Newspapers &amp; Periodicals</v>
          </cell>
          <cell r="I214">
            <v>202</v>
          </cell>
        </row>
        <row r="215">
          <cell r="D215" t="str">
            <v>Sales Tax -expenses</v>
          </cell>
          <cell r="I215">
            <v>899252</v>
          </cell>
          <cell r="K215">
            <v>1615231</v>
          </cell>
        </row>
        <row r="216">
          <cell r="D216" t="str">
            <v>Purchases [gmw] - Aluminium</v>
          </cell>
          <cell r="J216">
            <v>219.5</v>
          </cell>
          <cell r="K216">
            <v>360</v>
          </cell>
        </row>
        <row r="217">
          <cell r="D217" t="str">
            <v>Office Expenses</v>
          </cell>
          <cell r="J217">
            <v>7031.75</v>
          </cell>
        </row>
        <row r="218">
          <cell r="D218" t="str">
            <v>Donation</v>
          </cell>
          <cell r="J218">
            <v>200</v>
          </cell>
        </row>
        <row r="219">
          <cell r="D219" t="str">
            <v>Bpcl Petro Card ( Project Diesel/petrol)</v>
          </cell>
          <cell r="K219">
            <v>124538.5</v>
          </cell>
        </row>
        <row r="220">
          <cell r="D220" t="str">
            <v>Diesel - Expenses</v>
          </cell>
          <cell r="K220">
            <v>2990</v>
          </cell>
        </row>
        <row r="221">
          <cell r="D221" t="str">
            <v>Gas Filling Charges</v>
          </cell>
          <cell r="K221">
            <v>600</v>
          </cell>
        </row>
        <row r="222">
          <cell r="D222" t="str">
            <v>Insurance- C.A.R/Cash risk/Equipments/other policies</v>
          </cell>
          <cell r="K222">
            <v>62885</v>
          </cell>
        </row>
        <row r="223">
          <cell r="D223" t="str">
            <v>Misc. expenses</v>
          </cell>
          <cell r="K223">
            <v>14962</v>
          </cell>
        </row>
        <row r="228">
          <cell r="D228" t="str">
            <v>Total</v>
          </cell>
          <cell r="H228">
            <v>0</v>
          </cell>
          <cell r="I228">
            <v>899476</v>
          </cell>
          <cell r="J228">
            <v>60193.25</v>
          </cell>
          <cell r="K228">
            <v>1823097.5</v>
          </cell>
        </row>
        <row r="230">
          <cell r="D230" t="str">
            <v>Grand Total</v>
          </cell>
          <cell r="H230">
            <v>0</v>
          </cell>
          <cell r="I230">
            <v>31375143.659999996</v>
          </cell>
          <cell r="J230">
            <v>119502564.26000001</v>
          </cell>
          <cell r="K230">
            <v>24087847.230000004</v>
          </cell>
        </row>
        <row r="231">
          <cell r="D231" t="str">
            <v>Check---------&gt;&gt;&gt;&gt;&gt;</v>
          </cell>
          <cell r="I231">
            <v>0</v>
          </cell>
          <cell r="J2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Abstract"/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19.08.11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Note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Estimate Abstract"/>
      <sheetName val="Marvella"/>
      <sheetName val="PRELIMS"/>
      <sheetName val="Staff"/>
      <sheetName val="Mobilisation"/>
      <sheetName val="FIXED ASSETS"/>
      <sheetName val="Site Operating Exp"/>
      <sheetName val="A Class Abstract"/>
      <sheetName val="Stock @ Site"/>
      <sheetName val="EXTERNAL AGENCY BILLS"/>
      <sheetName val="stock-updated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Slab Blk-02"/>
      <sheetName val="OLD PRILIMS"/>
      <sheetName val="MS ITEMS"/>
      <sheetName val="PLANT &amp; MACHINERY"/>
      <sheetName val="Basement Budget"/>
      <sheetName val="final abstract"/>
      <sheetName val="Micro"/>
      <sheetName val="Macro"/>
      <sheetName val="Scaff-Rose"/>
      <sheetName val="RENT MASTER FIL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_x0000__x0000_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">
          <cell r="A1" t="str">
            <v>Tender No. 41031044/00 : 132 kV OHTL Najran (EAST )- Roikbha - Najran University</v>
          </cell>
        </row>
      </sheetData>
      <sheetData sheetId="559">
        <row r="1">
          <cell r="A1" t="str">
            <v>Tender No. 41031044/00 : 132 kV OHTL Najran (EAST )- Roikbha - Najran University</v>
          </cell>
        </row>
      </sheetData>
      <sheetData sheetId="560">
        <row r="4">
          <cell r="A4" t="str">
            <v>Sr.No.</v>
          </cell>
        </row>
      </sheetData>
      <sheetData sheetId="561">
        <row r="4">
          <cell r="A4" t="str">
            <v>Sr.No.</v>
          </cell>
        </row>
      </sheetData>
      <sheetData sheetId="562">
        <row r="179">
          <cell r="D179">
            <v>1.0469849986653041</v>
          </cell>
        </row>
      </sheetData>
      <sheetData sheetId="563">
        <row r="5">
          <cell r="U5">
            <v>1</v>
          </cell>
        </row>
      </sheetData>
      <sheetData sheetId="564">
        <row r="5">
          <cell r="U5">
            <v>1</v>
          </cell>
        </row>
      </sheetData>
      <sheetData sheetId="565">
        <row r="5">
          <cell r="U5">
            <v>1</v>
          </cell>
        </row>
      </sheetData>
      <sheetData sheetId="566">
        <row r="5">
          <cell r="U5">
            <v>1</v>
          </cell>
        </row>
      </sheetData>
      <sheetData sheetId="567">
        <row r="4">
          <cell r="A4" t="str">
            <v>Sr.No.</v>
          </cell>
        </row>
      </sheetData>
      <sheetData sheetId="568">
        <row r="4">
          <cell r="A4" t="str">
            <v>Sr.No.</v>
          </cell>
        </row>
      </sheetData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>
        <row r="2">
          <cell r="A2" t="str">
            <v>C.M. 1:1</v>
          </cell>
        </row>
      </sheetData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>
        <row r="66">
          <cell r="G66">
            <v>0</v>
          </cell>
        </row>
      </sheetData>
      <sheetData sheetId="5223">
        <row r="6">
          <cell r="E6">
            <v>247.45000000000002</v>
          </cell>
        </row>
      </sheetData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>
        <row r="66">
          <cell r="G66">
            <v>0</v>
          </cell>
        </row>
      </sheetData>
      <sheetData sheetId="5239">
        <row r="6">
          <cell r="E6">
            <v>247.45000000000002</v>
          </cell>
        </row>
      </sheetData>
      <sheetData sheetId="5240">
        <row r="8">
          <cell r="C8">
            <v>1265.747676</v>
          </cell>
        </row>
      </sheetData>
      <sheetData sheetId="5241"/>
      <sheetData sheetId="5242">
        <row r="5">
          <cell r="C5">
            <v>583.03886925795052</v>
          </cell>
        </row>
      </sheetData>
      <sheetData sheetId="5243"/>
      <sheetData sheetId="5244">
        <row r="3">
          <cell r="F3">
            <v>0.18</v>
          </cell>
        </row>
      </sheetData>
      <sheetData sheetId="5245"/>
      <sheetData sheetId="5246">
        <row r="8">
          <cell r="C8">
            <v>1265.747676</v>
          </cell>
        </row>
      </sheetData>
      <sheetData sheetId="5247"/>
      <sheetData sheetId="5248">
        <row r="3">
          <cell r="F3">
            <v>0.18</v>
          </cell>
        </row>
      </sheetData>
      <sheetData sheetId="5249"/>
      <sheetData sheetId="5250">
        <row r="3">
          <cell r="F3">
            <v>0.18</v>
          </cell>
        </row>
      </sheetData>
      <sheetData sheetId="5251">
        <row r="4">
          <cell r="C4">
            <v>44865</v>
          </cell>
        </row>
      </sheetData>
      <sheetData sheetId="5252">
        <row r="66">
          <cell r="G66">
            <v>0</v>
          </cell>
        </row>
      </sheetData>
      <sheetData sheetId="5253">
        <row r="6">
          <cell r="E6">
            <v>247.45000000000002</v>
          </cell>
        </row>
      </sheetData>
      <sheetData sheetId="5254">
        <row r="8">
          <cell r="C8">
            <v>1265.747676</v>
          </cell>
        </row>
      </sheetData>
      <sheetData sheetId="5255"/>
      <sheetData sheetId="5256">
        <row r="5">
          <cell r="C5">
            <v>583.03886925795052</v>
          </cell>
        </row>
      </sheetData>
      <sheetData sheetId="5257"/>
      <sheetData sheetId="5258" refreshError="1"/>
      <sheetData sheetId="5259">
        <row r="4">
          <cell r="C4">
            <v>44865</v>
          </cell>
        </row>
      </sheetData>
      <sheetData sheetId="5260" refreshError="1"/>
      <sheetData sheetId="5261" refreshError="1"/>
      <sheetData sheetId="5262" refreshError="1"/>
      <sheetData sheetId="5263"/>
      <sheetData sheetId="5264">
        <row r="3">
          <cell r="F3">
            <v>0.18</v>
          </cell>
        </row>
      </sheetData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>
        <row r="5">
          <cell r="C5">
            <v>583.03886925795052</v>
          </cell>
        </row>
      </sheetData>
      <sheetData sheetId="5272">
        <row r="4">
          <cell r="C4">
            <v>44865</v>
          </cell>
        </row>
      </sheetData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master"/>
      <sheetName val="19-PERF"/>
      <sheetName val="BOQ Distribution"/>
      <sheetName val="대외공문"/>
      <sheetName val="TCS_IBMS_R2 2016 08 31"/>
      <sheetName val="PC Master List"/>
      <sheetName val="Staff Acco."/>
      <sheetName val="Consolidated"/>
      <sheetName val="GD"/>
      <sheetName val="경비공통"/>
      <sheetName val="99 조정금액"/>
      <sheetName val="HARGA MATERIAL"/>
      <sheetName val="Master Info"/>
      <sheetName val="SALE"/>
      <sheetName val="seT"/>
      <sheetName val="Sheet3"/>
      <sheetName val="Load Details(B1)"/>
      <sheetName val="Costing"/>
      <sheetName val="PLAN_FEB97"/>
      <sheetName val="Ref"/>
      <sheetName val="Menu"/>
      <sheetName val="electr_ work CA "/>
      <sheetName val="Window"/>
      <sheetName val="1.01 (a)"/>
      <sheetName val="THK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keyword"/>
      <sheetName val="PURCHASE REQUISITION STATUS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Data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  <sheetName val="Sum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budget"/>
      <sheetName val="149"/>
      <sheetName val="Sheet2"/>
      <sheetName val="Sheet3"/>
      <sheetName val="Boq"/>
      <sheetName val="Break up Sheet"/>
      <sheetName val="Break_up_Sheet"/>
      <sheetName val="COLUMN"/>
      <sheetName val="RA-markate"/>
      <sheetName val="Notes"/>
      <sheetName val="149K"/>
      <sheetName val="Supplier"/>
      <sheetName val="Break_up_Sheet6"/>
      <sheetName val="Break_up_Sheet4"/>
      <sheetName val="Break_up_Sheet3"/>
      <sheetName val="Break_up_Sheet1"/>
      <sheetName val="Break_up_Sheet2"/>
      <sheetName val="Break_up_Sheet5"/>
      <sheetName val="Break_up_Sheet7"/>
      <sheetName val="nglrpt042964858"/>
      <sheetName val="intr stool brkup"/>
      <sheetName val="2 &amp; 3 CG 78 V"/>
      <sheetName val="1-Excavation"/>
      <sheetName val="2-Substructure"/>
      <sheetName val="3-Concrete"/>
      <sheetName val="4-Masonry"/>
      <sheetName val="5-Thermal &amp; Moisture"/>
      <sheetName val="EATON SUMMARY"/>
      <sheetName val="final abstract"/>
      <sheetName val="Pg.1 Marketing Info"/>
      <sheetName val="Rate analysis"/>
      <sheetName val="Assumptions"/>
      <sheetName val="sept-plan"/>
      <sheetName val="d-safe DELUXE"/>
      <sheetName val="Break_up_Sheet8"/>
      <sheetName val="intr_stool_brkup"/>
      <sheetName val="2_&amp;_3_CG_78_V"/>
      <sheetName val="5-Thermal_&amp;_Moisture"/>
      <sheetName val="EATON_SUMMARY"/>
      <sheetName val="final_abstract"/>
      <sheetName val="Rate_analysis"/>
      <sheetName val="Pg_1_Marketing_Info"/>
      <sheetName val="Break_up_Sheet11"/>
      <sheetName val="intr_stool_brkup3"/>
      <sheetName val="2_&amp;_3_CG_78_V3"/>
      <sheetName val="5-Thermal_&amp;_Moisture3"/>
      <sheetName val="EATON_SUMMARY3"/>
      <sheetName val="final_abstract3"/>
      <sheetName val="Rate_analysis3"/>
      <sheetName val="Pg_1_Marketing_Info3"/>
      <sheetName val="d-safe_DELUXE2"/>
      <sheetName val="Break_up_Sheet10"/>
      <sheetName val="intr_stool_brkup2"/>
      <sheetName val="2_&amp;_3_CG_78_V2"/>
      <sheetName val="5-Thermal_&amp;_Moisture2"/>
      <sheetName val="EATON_SUMMARY2"/>
      <sheetName val="final_abstract2"/>
      <sheetName val="Rate_analysis2"/>
      <sheetName val="Pg_1_Marketing_Info2"/>
      <sheetName val="d-safe_DELUXE1"/>
      <sheetName val="Break_up_Sheet9"/>
      <sheetName val="intr_stool_brkup1"/>
      <sheetName val="2_&amp;_3_CG_78_V1"/>
      <sheetName val="5-Thermal_&amp;_Moisture1"/>
      <sheetName val="EATON_SUMMARY1"/>
      <sheetName val="final_abstract1"/>
      <sheetName val="Rate_analysis1"/>
      <sheetName val="Pg_1_Marketing_Info1"/>
      <sheetName val="d-safe_DELUXE"/>
      <sheetName val="ACCOUNT"/>
      <sheetName val="HL8"/>
      <sheetName val="GENERAL"/>
      <sheetName val="MECH-1"/>
      <sheetName val="Navigation"/>
      <sheetName val="Inter unit set off"/>
      <sheetName val="BOQ Distribu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SPT vs PHI"/>
      <sheetName val="149"/>
      <sheetName val="ANALYSIS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Break up Sheet"/>
      <sheetName val="std.wt."/>
      <sheetName val="RA-markate"/>
      <sheetName val="Material "/>
      <sheetName val="Pur"/>
      <sheetName val="Design"/>
      <sheetName val="Notes"/>
      <sheetName val="floor slab-RS2"/>
      <sheetName val="COLUMN"/>
      <sheetName val="Pile cap"/>
      <sheetName val="moments-table(tri)"/>
      <sheetName val="conc-foot-gradeslab"/>
      <sheetName val="Abstract Sheet"/>
      <sheetName val="Legal Risk Analysis"/>
      <sheetName val="sept-plan"/>
      <sheetName val="switch"/>
      <sheetName val="BOQ_Direct_selling cost"/>
      <sheetName val="dummy"/>
      <sheetName val="Staff Forecast spread"/>
      <sheetName val="E1"/>
      <sheetName val="PIpe Pushing"/>
      <sheetName val="Civil_Boq"/>
      <sheetName val="d-safe specs"/>
      <sheetName val="THK"/>
      <sheetName val="General Summary"/>
      <sheetName val="+X &amp; -X DIR PRE"/>
      <sheetName val="RES-PLANNING"/>
      <sheetName val="Pay_Sep06"/>
      <sheetName val="Sheet4"/>
      <sheetName val="Main-Material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d-safe DELUXE"/>
      <sheetName val="Footings"/>
      <sheetName val="13. Steel - Ratio"/>
      <sheetName val="PRECAST lightconc-II"/>
      <sheetName val="girder"/>
      <sheetName val="WPR-IV"/>
      <sheetName val="Labour productivity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Fin Sum"/>
      <sheetName val="UNIT2"/>
      <sheetName val="V.O.4 - PCC Qty"/>
      <sheetName val="TBAL9697 -group wise  sdpl"/>
      <sheetName val="Field Values"/>
      <sheetName val="p&amp;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DETAIL SHEET"/>
      <sheetName val="Detail"/>
      <sheetName val="PointNo.5"/>
      <sheetName val="Sheet1"/>
      <sheetName val="1.01 (a)"/>
      <sheetName val="T1037 Entire School"/>
      <sheetName val="RMZ Summary"/>
      <sheetName val="Balance sheet"/>
      <sheetName val="MainSheet"/>
      <sheetName val="Employee List"/>
      <sheetName val="RCC,Ret. Wall"/>
      <sheetName val="BOQ fire proofing"/>
      <sheetName val="Input"/>
      <sheetName val="STAFFSCHED "/>
      <sheetName val="dBase"/>
      <sheetName val="PRECAST lightconc_II"/>
      <sheetName val="Voucher"/>
      <sheetName val="Basement Budget"/>
      <sheetName val="IO LIST"/>
      <sheetName val="LABOUR"/>
      <sheetName val="Plant Cost"/>
      <sheetName val="spool"/>
      <sheetName val="Aseet1998"/>
      <sheetName val="PC Master List"/>
      <sheetName val="Storage"/>
      <sheetName val="P&amp;L-BDMC"/>
      <sheetName val="cubes_M20"/>
      <sheetName val="RECAPITULATION"/>
      <sheetName val="WWR"/>
      <sheetName val="foot"/>
      <sheetName val="3-3(750)"/>
      <sheetName val="Calc1"/>
      <sheetName val="Equipment"/>
      <sheetName val="Electrical"/>
      <sheetName val=" "/>
      <sheetName val="Build-up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Calc_ISC"/>
      <sheetName val="ORDER BOOKING"/>
      <sheetName val="Vehicles"/>
      <sheetName val="VCH-SLC"/>
      <sheetName val="except wiring"/>
      <sheetName val="3cd Annexure"/>
      <sheetName val="AOR"/>
      <sheetName val="Costing"/>
      <sheetName val="labour coeff"/>
      <sheetName val="Cal"/>
      <sheetName val="Data"/>
      <sheetName val="Boiler&amp;TG"/>
      <sheetName val="Macro1"/>
      <sheetName val="Names&amp;Cases"/>
      <sheetName val="Construction"/>
      <sheetName val="tower"/>
      <sheetName val="10. &amp; 11. Rate Code &amp; BQ"/>
      <sheetName val="analysis-superstructure"/>
      <sheetName val="loadcal"/>
      <sheetName val="Scope Reconciliation"/>
      <sheetName val="Sheet2"/>
      <sheetName val="Current Bill MB ref"/>
      <sheetName val="NT LBH"/>
      <sheetName val="Desgn(zone I)"/>
      <sheetName val="AK-Offertstammblatt"/>
      <sheetName val="1st and 4th flight"/>
      <sheetName val="Cover sheet"/>
      <sheetName val="Site wise NADs"/>
      <sheetName val="Sheet3"/>
      <sheetName val="LANGUAGE"/>
      <sheetName val="Summary_Bank"/>
      <sheetName val="Non-Factory"/>
      <sheetName val="INPUT_SHEET"/>
      <sheetName val="purpose&amp;input"/>
      <sheetName val="Mat_Cost"/>
      <sheetName val="Wire"/>
      <sheetName val="1_Project_Profile"/>
      <sheetName val="@Risk Inputs"/>
      <sheetName val="Depreciation Calc"/>
      <sheetName val="b.s.-p.l.-sch."/>
      <sheetName val="Factors"/>
      <sheetName val="AR"/>
      <sheetName val="Tender Summary"/>
      <sheetName val="Publicbuilding"/>
      <sheetName val="Project Details.."/>
      <sheetName val="Top Line - WWW"/>
      <sheetName val="BOQ_SERENO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.S."/>
      <sheetName val="Summary year Plan"/>
      <sheetName val="Staff Acco."/>
      <sheetName val="Invoice"/>
      <sheetName val="POI_MASTER_1"/>
      <sheetName val="BOQ "/>
      <sheetName val="Flooring"/>
      <sheetName val="ELEC_BOQ"/>
      <sheetName val="Fee Rate Summary"/>
      <sheetName val="beam-reinft"/>
      <sheetName val="Rate analysis"/>
      <sheetName val="T&amp;M"/>
      <sheetName val="BOQ Distribution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isk &amp; Opportunities"/>
      <sheetName val="Block A - BOQ"/>
      <sheetName val="CFForecast detail"/>
      <sheetName val="lookups"/>
      <sheetName val="월선수금"/>
      <sheetName val="OHT_Abs"/>
      <sheetName val="radar"/>
      <sheetName val="E &amp; R"/>
      <sheetName val="Approved MTD Proj #'s"/>
      <sheetName val="final abstract"/>
      <sheetName val="Calc"/>
      <sheetName val="master"/>
      <sheetName val="SC revtrgt"/>
      <sheetName val="BS Schdl- 1 &amp; 2"/>
      <sheetName val=" WORKING"/>
      <sheetName val="RA_EIL"/>
      <sheetName val="RA_MKT_QUOTE"/>
      <sheetName val="Mat &amp; Lab Rate"/>
      <sheetName val="Assmpns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Intro."/>
      <sheetName val="Cul_detail"/>
      <sheetName val="Section Catalogue"/>
      <sheetName val="Purlin(7m)"/>
      <sheetName val="IS3370"/>
      <sheetName val="IS456"/>
      <sheetName val="Table10"/>
      <sheetName val="Table11"/>
      <sheetName val="Table12"/>
      <sheetName val="Table9"/>
      <sheetName val="nglrpt042964858"/>
      <sheetName val="Trial Bal"/>
      <sheetName val="DG3285"/>
      <sheetName val="Cashflow projection"/>
      <sheetName val="keyword"/>
      <sheetName val="目录"/>
      <sheetName val="Detailed Summary (5)"/>
      <sheetName val="Final Summary"/>
      <sheetName val="Sub-str."/>
      <sheetName val="Sheet 1"/>
      <sheetName val="CLform"/>
      <sheetName val="RateAnalysis"/>
      <sheetName val="Variation Statement"/>
      <sheetName val="Abstract - Single Line"/>
      <sheetName val="L3"/>
      <sheetName val="st"/>
      <sheetName val="HEAD"/>
      <sheetName val="inWords"/>
      <sheetName val="sq ftg detail"/>
      <sheetName val="lookup"/>
      <sheetName val="Database"/>
      <sheetName val="Civil_Boq2"/>
      <sheetName val="SPT_vs_PHI2"/>
      <sheetName val="Chandrawal_-12"/>
      <sheetName val="Guide_VAT_ED_Credit2"/>
      <sheetName val="AMC_&amp;_O&amp;M2"/>
      <sheetName val="JTS_Costing2"/>
      <sheetName val="Break_up_Sheet"/>
      <sheetName val="std_wt_2"/>
      <sheetName val="Material_2"/>
      <sheetName val="floor_slab-RS21"/>
      <sheetName val="Pile_cap2"/>
      <sheetName val="Abstract_Sheet"/>
      <sheetName val="Legal_Risk_Analysis"/>
      <sheetName val="BOQ_Direct_selling_cost1"/>
      <sheetName val="Staff_Forecast_spread1"/>
      <sheetName val="PIpe_Pushing1"/>
      <sheetName val="d-safe_specs2"/>
      <sheetName val="General_Summary"/>
      <sheetName val="+X_&amp;_-X_DIR_PRE"/>
      <sheetName val="d-safe_DELUXE"/>
      <sheetName val="PRECAST_lightconc-II1"/>
      <sheetName val="13__Steel_-_Ratio"/>
      <sheetName val="Labour_productivity1"/>
      <sheetName val="CABLE_DATA1"/>
      <sheetName val="INPUT_SHEET1"/>
      <sheetName val="Extra_Item"/>
      <sheetName val="Fill_this_out_first___"/>
      <sheetName val="Labour_&amp;_Plant"/>
      <sheetName val="Project_Budget_Worksheet"/>
      <sheetName val="TASKRSRC_(2)"/>
      <sheetName val="V_O_4_-_PCC_Qty"/>
      <sheetName val="TBAL9697_-group_wise__sdpl"/>
      <sheetName val="Field_Values"/>
      <sheetName val="organi_synthesis_lab"/>
      <sheetName val="Fin_Sum"/>
      <sheetName val="BOQ_-II_ph_2"/>
      <sheetName val="2_1_受電設備棟"/>
      <sheetName val="2_2_受・防火水槽"/>
      <sheetName val="2_3_排水処理設備棟"/>
      <sheetName val="2_4_倉庫棟"/>
      <sheetName val="2_5_守衛棟"/>
      <sheetName val="DETAIL_SHEET"/>
      <sheetName val="PointNo_5"/>
      <sheetName val="1_01_(a)"/>
      <sheetName val="T1037_Entire_School"/>
      <sheetName val="RMZ_Summary"/>
      <sheetName val="Balance_sheet"/>
      <sheetName val="Employee_List"/>
      <sheetName val="RCC,Ret__Wall"/>
      <sheetName val="BOQ_fire_proofing"/>
      <sheetName val="STAFFSCHED_"/>
      <sheetName val="PRECAST_lightconc_II"/>
      <sheetName val="Basement_Budget"/>
      <sheetName val="IO_LIST"/>
      <sheetName val="Plant_Cost"/>
      <sheetName val="PC_Master_List"/>
      <sheetName val="ORDER_BOOKING"/>
      <sheetName val="except_wiring"/>
      <sheetName val="3cd_Annexure"/>
      <sheetName val="_"/>
      <sheetName val="BOQ_(2)"/>
      <sheetName val="Site_Dev_BOQ"/>
      <sheetName val="labour_coeff"/>
      <sheetName val="10__&amp;_11__Rate_Code_&amp;_BQ"/>
      <sheetName val="Scope_Reconciliation"/>
      <sheetName val="Current_Bill_MB_ref"/>
      <sheetName val="NT_LBH"/>
      <sheetName val="Desgn(zone_I)"/>
      <sheetName val="1st_and_4th_flight"/>
      <sheetName val="Cover_sheet"/>
      <sheetName val="Site_wise_NADs"/>
      <sheetName val="@Risk_Inputs"/>
      <sheetName val="Depreciation_Calc"/>
      <sheetName val="b_s_-p_l_-sch_"/>
      <sheetName val="Tender_Summary"/>
      <sheetName val="Project_Details__"/>
      <sheetName val="Top_Line_-_WWW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M_S_"/>
      <sheetName val="Summary_year_Plan"/>
      <sheetName val="Staff_Acco_"/>
      <sheetName val="BOQ_"/>
      <sheetName val="Fee_Rate_Summary"/>
      <sheetName val="Rate_analysis"/>
      <sheetName val="BOQ_Distribution"/>
      <sheetName val="Risk_&amp;_Opportunities"/>
      <sheetName val="Block_A_-_BOQ"/>
      <sheetName val="CFForecast_detail"/>
      <sheetName val="E_&amp;_R"/>
      <sheetName val="Approved_MTD_Proj_#'s"/>
      <sheetName val="final_abstract"/>
      <sheetName val="SC_revtrgt"/>
      <sheetName val="BS_Schdl-_1_&amp;_2"/>
      <sheetName val="_WORKING"/>
      <sheetName val="Mat_&amp;_Lab_Rate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Intro_"/>
      <sheetName val="Section_Catalogue"/>
      <sheetName val="Trial_Bal"/>
      <sheetName val="Cashflow_projection"/>
      <sheetName val="Detailed_Summary_(5)"/>
      <sheetName val="Final_Summary"/>
      <sheetName val="Sub-str_"/>
      <sheetName val="Sheet_1"/>
      <sheetName val="Variation_Statement"/>
      <sheetName val="Abstract_-_Single_Line"/>
      <sheetName val="sq_ftg_detail"/>
      <sheetName val="RFP002"/>
      <sheetName val="Material Rate"/>
      <sheetName val="Assumptions"/>
      <sheetName val="rev 01"/>
      <sheetName val="3"/>
      <sheetName val="M.R.List (2)"/>
      <sheetName val="FORM-W3"/>
      <sheetName val="Global factors"/>
      <sheetName val="Basic Resources"/>
      <sheetName val="Micro"/>
      <sheetName val="Macro"/>
      <sheetName val="Scaff-Rose"/>
      <sheetName val="wordsdata"/>
      <sheetName val="mem-property"/>
      <sheetName val="Final Bill of Material"/>
      <sheetName val="GUT"/>
      <sheetName val="Controls"/>
      <sheetName val="Analy_7-10"/>
      <sheetName val="Data-Month"/>
      <sheetName val="Column Bracket"/>
      <sheetName val="Sqn_Abs _G_1"/>
      <sheetName val="Inter unit set off"/>
      <sheetName val="Cor_01Br6_8"/>
      <sheetName val="Equip Codes"/>
      <sheetName val="India F&amp;S Template"/>
      <sheetName val="BOQ-Part1"/>
      <sheetName val="9. Package split - Cost "/>
      <sheetName val="Civil_Boq3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Pile_cap3"/>
      <sheetName val="BOQ_Direct_selling_cost2"/>
      <sheetName val="Staff_Forecast_spread2"/>
      <sheetName val="floor_slab-RS22"/>
      <sheetName val="General_Summary1"/>
      <sheetName val="+X_&amp;_-X_DIR_PRE1"/>
      <sheetName val="PIpe_Pushing2"/>
      <sheetName val="d-safe_specs3"/>
      <sheetName val="Break_up_Sheet1"/>
      <sheetName val="13__Steel_-_Ratio1"/>
      <sheetName val="PRECAST_lightconc-II2"/>
      <sheetName val="Labour_productivity2"/>
      <sheetName val="TASKRSRC_(2)1"/>
      <sheetName val="CABLE_DATA2"/>
      <sheetName val="INPUT_SHEET2"/>
      <sheetName val="Extra_Item1"/>
      <sheetName val="Fill_this_out_first___1"/>
      <sheetName val="Labour_&amp;_Plant1"/>
      <sheetName val="Project_Budget_Worksheet1"/>
      <sheetName val="Abstract_Sheet1"/>
      <sheetName val="Legal_Risk_Analysis1"/>
      <sheetName val="V_O_4_-_PCC_Qty1"/>
      <sheetName val="Field_Values1"/>
      <sheetName val="TBAL9697_-group_wise__sdpl1"/>
      <sheetName val="BOQ_-II_ph_21"/>
      <sheetName val="DETAIL_SHEET1"/>
      <sheetName val="organi_synthesis_lab1"/>
      <sheetName val="Fin_Sum1"/>
      <sheetName val="2_1_受電設備棟1"/>
      <sheetName val="2_2_受・防火水槽1"/>
      <sheetName val="2_3_排水処理設備棟1"/>
      <sheetName val="2_4_倉庫棟1"/>
      <sheetName val="2_5_守衛棟1"/>
      <sheetName val="PointNo_51"/>
      <sheetName val="1_01_(a)1"/>
      <sheetName val="T1037_Entire_School1"/>
      <sheetName val="RMZ_Summary1"/>
      <sheetName val="d-safe_DELUXE1"/>
      <sheetName val="Employee_List1"/>
      <sheetName val="Balance_sheet1"/>
      <sheetName val="BOQ_fire_proofing1"/>
      <sheetName val="RCC,Ret__Wall1"/>
      <sheetName val="Plant_Cost1"/>
      <sheetName val="STAFFSCHED_1"/>
      <sheetName val="PRECAST_lightconc_II1"/>
      <sheetName val="Basement_Budget1"/>
      <sheetName val="IO_LIST1"/>
      <sheetName val="PC_Master_List1"/>
      <sheetName val="ORDER_BOOKING1"/>
      <sheetName val="except_wiring1"/>
      <sheetName val="3cd_Annexure1"/>
      <sheetName val="labour_coeff1"/>
      <sheetName val="10__&amp;_11__Rate_Code_&amp;_BQ1"/>
      <sheetName val="Scope_Reconciliation1"/>
      <sheetName val="_1"/>
      <sheetName val="BOQ_(2)1"/>
      <sheetName val="Site_Dev_BOQ1"/>
      <sheetName val="Current_Bill_MB_ref1"/>
      <sheetName val="NT_LBH1"/>
      <sheetName val="Desgn(zone_I)1"/>
      <sheetName val="1st_and_4th_flight1"/>
      <sheetName val="Cover_sheet1"/>
      <sheetName val="Site_wise_NADs1"/>
      <sheetName val="Tender_Summary1"/>
      <sheetName val="Depreciation_Calc1"/>
      <sheetName val="Project_Details__1"/>
      <sheetName val="Top_Line_-_WWW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taff_Acco_1"/>
      <sheetName val="Block_A_-_BOQ1"/>
      <sheetName val="b_s_-p_l_-sch_1"/>
      <sheetName val="M_S_1"/>
      <sheetName val="Rate_analysis1"/>
      <sheetName val="Fee_Rate_Summary1"/>
      <sheetName val="@Risk_Inputs1"/>
      <sheetName val="final_abstract1"/>
      <sheetName val="BS_Schdl-_1_&amp;_21"/>
      <sheetName val="Summary_year_Plan1"/>
      <sheetName val="SC_revtrgt1"/>
      <sheetName val="PM_Action_1"/>
      <sheetName val="PE_Status1"/>
      <sheetName val="Major_Events_1"/>
      <sheetName val="Crtitical_Issues1"/>
      <sheetName val="Fault_Statistics1"/>
      <sheetName val="Summary 0506"/>
      <sheetName val="환율"/>
      <sheetName val="Control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Trial_Bal1"/>
      <sheetName val="Detailed_Summary_(5)1"/>
      <sheetName val="Final_Summary1"/>
      <sheetName val="sq_ftg_detail1"/>
      <sheetName val="Sheet_11"/>
      <sheetName val="Civil_Boq4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d-safe_specs4"/>
      <sheetName val="Break_up_Sheet2"/>
      <sheetName val="13__Steel_-_Ratio2"/>
      <sheetName val="PRECAST_lightconc-II3"/>
      <sheetName val="Labour_productivity3"/>
      <sheetName val="TASKRSRC_(2)2"/>
      <sheetName val="CABLE_DATA3"/>
      <sheetName val="INPUT_SHEET3"/>
      <sheetName val="Extra_Item2"/>
      <sheetName val="Fill_this_out_first___2"/>
      <sheetName val="Labour_&amp;_Plant2"/>
      <sheetName val="Project_Budget_Worksheet2"/>
      <sheetName val="Abstract_Sheet2"/>
      <sheetName val="Legal_Risk_Analysis2"/>
      <sheetName val="V_O_4_-_PCC_Qty2"/>
      <sheetName val="Field_Values2"/>
      <sheetName val="TBAL9697_-group_wise__sdpl2"/>
      <sheetName val="BOQ_-II_ph_22"/>
      <sheetName val="DETAIL_SHEET2"/>
      <sheetName val="organi_synthesis_lab2"/>
      <sheetName val="Fin_Sum2"/>
      <sheetName val="2_1_受電設備棟2"/>
      <sheetName val="2_2_受・防火水槽2"/>
      <sheetName val="2_3_排水処理設備棟2"/>
      <sheetName val="2_4_倉庫棟2"/>
      <sheetName val="2_5_守衛棟2"/>
      <sheetName val="PointNo_52"/>
      <sheetName val="1_01_(a)2"/>
      <sheetName val="T1037_Entire_School2"/>
      <sheetName val="RMZ_Summary2"/>
      <sheetName val="d-safe_DELUXE2"/>
      <sheetName val="Employee_List2"/>
      <sheetName val="Balance_sheet2"/>
      <sheetName val="BOQ_fire_proofing2"/>
      <sheetName val="RCC,Ret__Wall2"/>
      <sheetName val="Plant_Cost2"/>
      <sheetName val="STAFFSCHED_2"/>
      <sheetName val="PRECAST_lightconc_II2"/>
      <sheetName val="Basement_Budget2"/>
      <sheetName val="IO_LIST2"/>
      <sheetName val="PC_Master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Site_wise_NADs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Register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OVER HEADS"/>
      <sheetName val="Summary 0607- 31.MAR"/>
      <sheetName val="Abstract"/>
      <sheetName val="Performance Report"/>
      <sheetName val="Generic Sum"/>
      <sheetName val="Equpt"/>
      <sheetName val="civil"/>
      <sheetName val="Cd"/>
      <sheetName val="Cs"/>
      <sheetName val="CPIPE"/>
      <sheetName val="CPIPE 1"/>
      <sheetName val="KH-Q1,Q2,01"/>
      <sheetName val="PurchGroup"/>
      <sheetName val="Rob. elektr."/>
      <sheetName val="COMP WALL"/>
      <sheetName val="SSR _ NSSR Market final"/>
      <sheetName val="RANGE"/>
      <sheetName val="Pay Rec"/>
      <sheetName val="Certificate"/>
      <sheetName val="Advice"/>
      <sheetName val="Int(Ho con &amp; LH)"/>
      <sheetName val="syndicate codes"/>
      <sheetName val="LTG-STG"/>
      <sheetName val="calcul"/>
      <sheetName val="Variables"/>
      <sheetName val="UNIT WT LIST"/>
      <sheetName val="Sheet7"/>
      <sheetName val="horizontal"/>
      <sheetName val="SALIENT"/>
      <sheetName val="CASH-FLOW"/>
      <sheetName val="ABB"/>
      <sheetName val="Tie Beams "/>
      <sheetName val="Builtup Area"/>
      <sheetName val="Linked Lead"/>
      <sheetName val="Lead (Final)"/>
      <sheetName val="Formulas"/>
      <sheetName val="R.A"/>
      <sheetName val="Indices"/>
      <sheetName val="Rising Main"/>
      <sheetName val="SILICATE"/>
      <sheetName val="Form 6"/>
      <sheetName val="parametry"/>
      <sheetName val="office"/>
      <sheetName val="Lab"/>
      <sheetName val="Material&amp;equipment"/>
      <sheetName val="Headings"/>
      <sheetName val="FITZ MORT 94"/>
      <sheetName val="S0"/>
      <sheetName val="seT"/>
      <sheetName val="Basis"/>
      <sheetName val="Rev. 00 - 20.07.04"/>
      <sheetName val="Labor abs-NMR"/>
      <sheetName val="rev_01"/>
      <sheetName val="Global_factors"/>
      <sheetName val="R_A"/>
      <sheetName val="Rate An"/>
      <sheetName val="intr stool brkup"/>
      <sheetName val="vb 9&amp;10"/>
      <sheetName val="#REF"/>
      <sheetName val="Corbel"/>
      <sheetName val="CIF COST ITEM"/>
      <sheetName val="Measur"/>
      <sheetName val="schedule nos"/>
      <sheetName val="A"/>
      <sheetName val="INTSHEET"/>
      <sheetName val="INTSHEET3"/>
      <sheetName val="strand"/>
      <sheetName val="30-3"/>
      <sheetName val="Back_Cal_for OMC"/>
      <sheetName val="Model"/>
      <sheetName val="Basic Rates"/>
      <sheetName val="sum-all"/>
      <sheetName val="Direct cost shed A-2 "/>
      <sheetName val="Legend"/>
      <sheetName val="WP Financial Summary"/>
      <sheetName val="BACKUP DATA"/>
      <sheetName val="Index"/>
      <sheetName val="upa"/>
      <sheetName val="GM &amp; TA"/>
      <sheetName val="Sanitary_BOQ"/>
      <sheetName val="SSR &amp; NSSR Market final"/>
      <sheetName val="MA"/>
      <sheetName val="Working"/>
      <sheetName val="PCS DATA"/>
      <sheetName val="gen"/>
      <sheetName val="Mktg"/>
      <sheetName val="concrete"/>
      <sheetName val="Story Drift-Part 2"/>
      <sheetName val="Rates"/>
      <sheetName val="INV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cul-invSUBMITTED"/>
      <sheetName val="PEDESB"/>
      <sheetName val="계정"/>
      <sheetName val="AREAS"/>
      <sheetName val="Beam at Ground flr lvl(Steel)"/>
      <sheetName val="BASIS -DEC 08"/>
      <sheetName val="Civil_Boq14"/>
      <sheetName val="SPT_vs_PHI14"/>
      <sheetName val="Chandrawal_-114"/>
      <sheetName val="Guide_VAT_ED_Credit14"/>
      <sheetName val="AMC_&amp;_O&amp;M14"/>
      <sheetName val="JTS_Costing14"/>
      <sheetName val="Break_up_Sheet12"/>
      <sheetName val="std_wt_14"/>
      <sheetName val="Material_14"/>
      <sheetName val="floor_slab-RS213"/>
      <sheetName val="Pile_cap14"/>
      <sheetName val="Abstract_Sheet12"/>
      <sheetName val="Legal_Risk_Analysis12"/>
      <sheetName val="BOQ_Direct_selling_cost13"/>
      <sheetName val="Staff_Forecast_spread13"/>
      <sheetName val="PIpe_Pushing13"/>
      <sheetName val="d-safe_specs14"/>
      <sheetName val="General_Summary12"/>
      <sheetName val="+X_&amp;_-X_DIR_PRE12"/>
      <sheetName val="PRECAST_lightconc-II13"/>
      <sheetName val="13__Steel_-_Ratio12"/>
      <sheetName val="Labour_productivity13"/>
      <sheetName val="CABLE_DATA13"/>
      <sheetName val="INPUT_SHEET13"/>
      <sheetName val="Extra_Item12"/>
      <sheetName val="Fill_this_out_first___12"/>
      <sheetName val="Labour_&amp;_Plant12"/>
      <sheetName val="Project_Budget_Worksheet12"/>
      <sheetName val="TASKRSRC_(2)12"/>
      <sheetName val="V_O_4_-_PCC_Qty12"/>
      <sheetName val="TBAL9697_-group_wise__sdpl12"/>
      <sheetName val="Field_Values12"/>
      <sheetName val="organi_synthesis_lab12"/>
      <sheetName val="Fin_Sum12"/>
      <sheetName val="BOQ_-II_ph_212"/>
      <sheetName val="2_1_受電設備棟12"/>
      <sheetName val="2_2_受・防火水槽12"/>
      <sheetName val="2_3_排水処理設備棟12"/>
      <sheetName val="2_4_倉庫棟12"/>
      <sheetName val="2_5_守衛棟12"/>
      <sheetName val="d-safe_DELUXE12"/>
      <sheetName val="DETAIL_SHEET12"/>
      <sheetName val="PointNo_512"/>
      <sheetName val="1_01_(a)12"/>
      <sheetName val="T1037_Entire_School12"/>
      <sheetName val="RMZ_Summary12"/>
      <sheetName val="Balance_sheet12"/>
      <sheetName val="Employee_List12"/>
      <sheetName val="RCC,Ret__Wall12"/>
      <sheetName val="BOQ_fire_proofing12"/>
      <sheetName val="STAFFSCHED_12"/>
      <sheetName val="PRECAST_lightconc_II12"/>
      <sheetName val="Basement_Budget12"/>
      <sheetName val="IO_LIST12"/>
      <sheetName val="Plant_Cost12"/>
      <sheetName val="PC_Master_List12"/>
      <sheetName val="_12"/>
      <sheetName val="BOQ_(2)12"/>
      <sheetName val="Site_Dev_BOQ12"/>
      <sheetName val="ORDER_BOOKING12"/>
      <sheetName val="except_wiring12"/>
      <sheetName val="3cd_Annexure12"/>
      <sheetName val="labour_coeff12"/>
      <sheetName val="10__&amp;_11__Rate_Code_&amp;_BQ12"/>
      <sheetName val="Scope_Reconciliation12"/>
      <sheetName val="NT_LBH12"/>
      <sheetName val="Current_Bill_MB_ref12"/>
      <sheetName val="Desgn(zone_I)12"/>
      <sheetName val="1st_and_4th_flight12"/>
      <sheetName val="Cover_sheet12"/>
      <sheetName val="Site_wise_NADs12"/>
      <sheetName val="@Risk_Inputs12"/>
      <sheetName val="Depreciation_Calc12"/>
      <sheetName val="b_s_-p_l_-sch_12"/>
      <sheetName val="Tender_Summary12"/>
      <sheetName val="Project_Details__12"/>
      <sheetName val="Top_Line_-_WWW12"/>
      <sheetName val="Activity_Costing_Breakup12"/>
      <sheetName val="Unit_Rate(CIS)12"/>
      <sheetName val="Conc_Analysis12"/>
      <sheetName val="Basic_12"/>
      <sheetName val="Back-UP_IRA_(CIS)12"/>
      <sheetName val="Precast_IRA12"/>
      <sheetName val="Precast_IRA_Backup12"/>
      <sheetName val="Precast_RA12"/>
      <sheetName val="M_S_12"/>
      <sheetName val="Summary_year_Plan12"/>
      <sheetName val="Staff_Acco_12"/>
      <sheetName val="BOQ_12"/>
      <sheetName val="Fee_Rate_Summary12"/>
      <sheetName val="Rate_analysis12"/>
      <sheetName val="BOQ_Distribution12"/>
      <sheetName val="Risk_&amp;_Opportunities12"/>
      <sheetName val="Block_A_-_BOQ12"/>
      <sheetName val="CFForecast_detail12"/>
      <sheetName val="E_&amp;_R12"/>
      <sheetName val="Approved_MTD_Proj_#'s6"/>
      <sheetName val="final_abstract12"/>
      <sheetName val="SC_revtrgt12"/>
      <sheetName val="BS_Schdl-_1_&amp;_212"/>
      <sheetName val="_WORKING6"/>
      <sheetName val="Mat_&amp;_Lab_Rate12"/>
      <sheetName val="PM_Action_12"/>
      <sheetName val="PE_Status12"/>
      <sheetName val="Major_Events_12"/>
      <sheetName val="Crtitical_Issues12"/>
      <sheetName val="Fault_Statistics12"/>
      <sheetName val="Ageing_Pending__CLeared12"/>
      <sheetName val="Fault_Cleared_After_24Hrs12"/>
      <sheetName val="Intro_12"/>
      <sheetName val="Section_Catalogue8"/>
      <sheetName val="Trial_Bal12"/>
      <sheetName val="Cashflow_projection6"/>
      <sheetName val="Detailed_Summary_(5)12"/>
      <sheetName val="Final_Summary12"/>
      <sheetName val="Sub-str_6"/>
      <sheetName val="Sheet_112"/>
      <sheetName val="Variation_Statement6"/>
      <sheetName val="Abstract_-_Single_Line8"/>
      <sheetName val="sq_ftg_detail12"/>
      <sheetName val="Material_Rate5"/>
      <sheetName val="rev_016"/>
      <sheetName val="M_R_List_(2)8"/>
      <sheetName val="Global_factors6"/>
      <sheetName val="Basic_Resources5"/>
      <sheetName val="Final_Bill_of_Material8"/>
      <sheetName val="Column_Bracket5"/>
      <sheetName val="Sqn_Abs__G_15"/>
      <sheetName val="Inter_unit_set_off5"/>
      <sheetName val="Equip_Codes5"/>
      <sheetName val="India_F&amp;S_Template5"/>
      <sheetName val="9__Package_split_-_Cost_5"/>
      <sheetName val="Summary_05065"/>
      <sheetName val="Civil_Boq12"/>
      <sheetName val="SPT_vs_PHI12"/>
      <sheetName val="Chandrawal_-112"/>
      <sheetName val="Guide_VAT_ED_Credit12"/>
      <sheetName val="AMC_&amp;_O&amp;M12"/>
      <sheetName val="JTS_Costing12"/>
      <sheetName val="Break_up_Sheet10"/>
      <sheetName val="std_wt_12"/>
      <sheetName val="Material_12"/>
      <sheetName val="floor_slab-RS211"/>
      <sheetName val="Pile_cap12"/>
      <sheetName val="Abstract_Sheet10"/>
      <sheetName val="Legal_Risk_Analysis10"/>
      <sheetName val="BOQ_Direct_selling_cost11"/>
      <sheetName val="Staff_Forecast_spread11"/>
      <sheetName val="PIpe_Pushing11"/>
      <sheetName val="d-safe_specs12"/>
      <sheetName val="General_Summary10"/>
      <sheetName val="+X_&amp;_-X_DIR_PRE10"/>
      <sheetName val="PRECAST_lightconc-II11"/>
      <sheetName val="13__Steel_-_Ratio10"/>
      <sheetName val="Labour_productivity11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TASKRSRC_(2)10"/>
      <sheetName val="V_O_4_-_PCC_Qty10"/>
      <sheetName val="TBAL9697_-group_wise__sdpl10"/>
      <sheetName val="Field_Values10"/>
      <sheetName val="organi_synthesis_lab10"/>
      <sheetName val="Fin_Sum10"/>
      <sheetName val="BOQ_-II_ph_210"/>
      <sheetName val="2_1_受電設備棟10"/>
      <sheetName val="2_2_受・防火水槽10"/>
      <sheetName val="2_3_排水処理設備棟10"/>
      <sheetName val="2_4_倉庫棟10"/>
      <sheetName val="2_5_守衛棟10"/>
      <sheetName val="d-safe_DELUXE10"/>
      <sheetName val="DETAIL_SHEET10"/>
      <sheetName val="PointNo_510"/>
      <sheetName val="1_01_(a)10"/>
      <sheetName val="T1037_Entire_School10"/>
      <sheetName val="RMZ_Summary10"/>
      <sheetName val="Balance_sheet10"/>
      <sheetName val="Employee_List10"/>
      <sheetName val="RCC,Ret__Wall10"/>
      <sheetName val="BOQ_fire_proofing10"/>
      <sheetName val="STAFFSCHED_10"/>
      <sheetName val="PRECAST_lightconc_II10"/>
      <sheetName val="Basement_Budget10"/>
      <sheetName val="IO_LIST10"/>
      <sheetName val="Plant_Cost10"/>
      <sheetName val="PC_Master_List10"/>
      <sheetName val="ORDER_BOOKING10"/>
      <sheetName val="except_wiring10"/>
      <sheetName val="3cd_Annexure10"/>
      <sheetName val="_10"/>
      <sheetName val="BOQ_(2)10"/>
      <sheetName val="Site_Dev_BOQ10"/>
      <sheetName val="labour_coeff10"/>
      <sheetName val="10__&amp;_11__Rate_Code_&amp;_BQ10"/>
      <sheetName val="Scope_Reconciliation10"/>
      <sheetName val="Current_Bill_MB_ref10"/>
      <sheetName val="NT_LBH10"/>
      <sheetName val="Desgn(zone_I)10"/>
      <sheetName val="1st_and_4th_flight10"/>
      <sheetName val="Cover_sheet10"/>
      <sheetName val="Site_wise_NADs10"/>
      <sheetName val="@Risk_Inputs10"/>
      <sheetName val="Depreciation_Calc10"/>
      <sheetName val="b_s_-p_l_-sch_10"/>
      <sheetName val="Tender_Summary10"/>
      <sheetName val="Project_Details__10"/>
      <sheetName val="Top_Line_-_WWW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M_S_10"/>
      <sheetName val="Summary_year_Plan10"/>
      <sheetName val="Staff_Acco_10"/>
      <sheetName val="BOQ_10"/>
      <sheetName val="Fee_Rate_Summary10"/>
      <sheetName val="Rate_analysis10"/>
      <sheetName val="BOQ_Distribution10"/>
      <sheetName val="Risk_&amp;_Opportunities10"/>
      <sheetName val="Block_A_-_BOQ10"/>
      <sheetName val="CFForecast_detail10"/>
      <sheetName val="E_&amp;_R10"/>
      <sheetName val="Approved_MTD_Proj_#'s4"/>
      <sheetName val="final_abstract10"/>
      <sheetName val="SC_revtrgt10"/>
      <sheetName val="BS_Schdl-_1_&amp;_210"/>
      <sheetName val="_WORKING4"/>
      <sheetName val="Mat_&amp;_Lab_Rate10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Intro_10"/>
      <sheetName val="Section_Catalogue6"/>
      <sheetName val="Trial_Bal10"/>
      <sheetName val="Cashflow_projection4"/>
      <sheetName val="Detailed_Summary_(5)10"/>
      <sheetName val="Final_Summary10"/>
      <sheetName val="Sub-str_4"/>
      <sheetName val="Sheet_110"/>
      <sheetName val="Variation_Statement4"/>
      <sheetName val="Abstract_-_Single_Line6"/>
      <sheetName val="sq_ftg_detail10"/>
      <sheetName val="Material_Rate3"/>
      <sheetName val="rev_014"/>
      <sheetName val="M_R_List_(2)6"/>
      <sheetName val="Global_factors4"/>
      <sheetName val="Basic_Resources3"/>
      <sheetName val="Final_Bill_of_Material6"/>
      <sheetName val="Column_Bracket3"/>
      <sheetName val="Sqn_Abs__G_13"/>
      <sheetName val="Inter_unit_set_off3"/>
      <sheetName val="Equip_Codes3"/>
      <sheetName val="India_F&amp;S_Template3"/>
      <sheetName val="9__Package_split_-_Cost_3"/>
      <sheetName val="OVER_HEADS3"/>
      <sheetName val="Summary_05063"/>
      <sheetName val="Summary_0607-_31_MAR3"/>
      <sheetName val="Civil_Boq11"/>
      <sheetName val="SPT_vs_PHI11"/>
      <sheetName val="Chandrawal_-111"/>
      <sheetName val="Guide_VAT_ED_Credit11"/>
      <sheetName val="AMC_&amp;_O&amp;M11"/>
      <sheetName val="JTS_Costing11"/>
      <sheetName val="Break_up_Sheet9"/>
      <sheetName val="std_wt_11"/>
      <sheetName val="Material_11"/>
      <sheetName val="floor_slab-RS210"/>
      <sheetName val="Pile_cap11"/>
      <sheetName val="Abstract_Sheet9"/>
      <sheetName val="Legal_Risk_Analysis9"/>
      <sheetName val="BOQ_Direct_selling_cost10"/>
      <sheetName val="Staff_Forecast_spread10"/>
      <sheetName val="PIpe_Pushing10"/>
      <sheetName val="d-safe_specs11"/>
      <sheetName val="General_Summary9"/>
      <sheetName val="+X_&amp;_-X_DIR_PRE9"/>
      <sheetName val="PRECAST_lightconc-II10"/>
      <sheetName val="13__Steel_-_Ratio9"/>
      <sheetName val="Labour_productivity10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TASKRSRC_(2)9"/>
      <sheetName val="V_O_4_-_PCC_Qty9"/>
      <sheetName val="TBAL9697_-group_wise__sdpl9"/>
      <sheetName val="Field_Values9"/>
      <sheetName val="organi_synthesis_lab9"/>
      <sheetName val="Fin_Sum9"/>
      <sheetName val="BOQ_-II_ph_29"/>
      <sheetName val="2_1_受電設備棟9"/>
      <sheetName val="2_2_受・防火水槽9"/>
      <sheetName val="2_3_排水処理設備棟9"/>
      <sheetName val="2_4_倉庫棟9"/>
      <sheetName val="2_5_守衛棟9"/>
      <sheetName val="d-safe_DELUXE9"/>
      <sheetName val="DETAIL_SHEET9"/>
      <sheetName val="PointNo_59"/>
      <sheetName val="1_01_(a)9"/>
      <sheetName val="T1037_Entire_School9"/>
      <sheetName val="RMZ_Summary9"/>
      <sheetName val="Balance_sheet9"/>
      <sheetName val="Employee_List9"/>
      <sheetName val="RCC,Ret__Wall9"/>
      <sheetName val="BOQ_fire_proofing9"/>
      <sheetName val="STAFFSCHED_9"/>
      <sheetName val="PRECAST_lightconc_II9"/>
      <sheetName val="Basement_Budget9"/>
      <sheetName val="IO_LIST9"/>
      <sheetName val="Plant_Cost9"/>
      <sheetName val="PC_Master_List9"/>
      <sheetName val="ORDER_BOOKING9"/>
      <sheetName val="except_wiring9"/>
      <sheetName val="3cd_Annexure9"/>
      <sheetName val="_9"/>
      <sheetName val="BOQ_(2)9"/>
      <sheetName val="Site_Dev_BOQ9"/>
      <sheetName val="labour_coeff9"/>
      <sheetName val="10__&amp;_11__Rate_Code_&amp;_BQ9"/>
      <sheetName val="Scope_Reconciliation9"/>
      <sheetName val="Current_Bill_MB_ref9"/>
      <sheetName val="NT_LBH9"/>
      <sheetName val="Desgn(zone_I)9"/>
      <sheetName val="1st_and_4th_flight9"/>
      <sheetName val="Cover_sheet9"/>
      <sheetName val="Site_wise_NADs9"/>
      <sheetName val="@Risk_Inputs9"/>
      <sheetName val="Depreciation_Calc9"/>
      <sheetName val="b_s_-p_l_-sch_9"/>
      <sheetName val="Tender_Summary9"/>
      <sheetName val="Project_Details__9"/>
      <sheetName val="Top_Line_-_WWW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M_S_9"/>
      <sheetName val="Summary_year_Plan9"/>
      <sheetName val="Staff_Acco_9"/>
      <sheetName val="BOQ_9"/>
      <sheetName val="Fee_Rate_Summary9"/>
      <sheetName val="Rate_analysis9"/>
      <sheetName val="BOQ_Distribution9"/>
      <sheetName val="Risk_&amp;_Opportunities9"/>
      <sheetName val="Block_A_-_BOQ9"/>
      <sheetName val="CFForecast_detail9"/>
      <sheetName val="E_&amp;_R9"/>
      <sheetName val="Approved_MTD_Proj_#'s3"/>
      <sheetName val="final_abstract9"/>
      <sheetName val="SC_revtrgt9"/>
      <sheetName val="BS_Schdl-_1_&amp;_29"/>
      <sheetName val="_WORKING3"/>
      <sheetName val="Mat_&amp;_Lab_Rate9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Intro_9"/>
      <sheetName val="Section_Catalogue5"/>
      <sheetName val="Trial_Bal9"/>
      <sheetName val="Cashflow_projection3"/>
      <sheetName val="Detailed_Summary_(5)9"/>
      <sheetName val="Final_Summary9"/>
      <sheetName val="Sub-str_3"/>
      <sheetName val="Sheet_19"/>
      <sheetName val="Variation_Statement3"/>
      <sheetName val="Abstract_-_Single_Line5"/>
      <sheetName val="sq_ftg_detail9"/>
      <sheetName val="Material_Rate2"/>
      <sheetName val="rev_013"/>
      <sheetName val="M_R_List_(2)5"/>
      <sheetName val="Global_factors3"/>
      <sheetName val="Basic_Resources2"/>
      <sheetName val="Final_Bill_of_Material5"/>
      <sheetName val="Column_Bracket2"/>
      <sheetName val="Sqn_Abs__G_12"/>
      <sheetName val="Inter_unit_set_off2"/>
      <sheetName val="Equip_Codes2"/>
      <sheetName val="India_F&amp;S_Template2"/>
      <sheetName val="9__Package_split_-_Cost_2"/>
      <sheetName val="Summary_05062"/>
      <sheetName val="Civil_Boq9"/>
      <sheetName val="SPT_vs_PHI9"/>
      <sheetName val="Chandrawal_-19"/>
      <sheetName val="Guide_VAT_ED_Credit9"/>
      <sheetName val="AMC_&amp;_O&amp;M9"/>
      <sheetName val="JTS_Costing9"/>
      <sheetName val="Break_up_Sheet7"/>
      <sheetName val="std_wt_9"/>
      <sheetName val="Material_9"/>
      <sheetName val="floor_slab-RS28"/>
      <sheetName val="Pile_cap9"/>
      <sheetName val="Abstract_Sheet7"/>
      <sheetName val="Legal_Risk_Analysis7"/>
      <sheetName val="BOQ_Direct_selling_cost8"/>
      <sheetName val="Staff_Forecast_spread8"/>
      <sheetName val="PIpe_Pushing8"/>
      <sheetName val="d-safe_specs9"/>
      <sheetName val="General_Summary7"/>
      <sheetName val="+X_&amp;_-X_DIR_PRE7"/>
      <sheetName val="PRECAST_lightconc-II8"/>
      <sheetName val="13__Steel_-_Ratio7"/>
      <sheetName val="Labour_productivity8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TASKRSRC_(2)7"/>
      <sheetName val="V_O_4_-_PCC_Qty7"/>
      <sheetName val="TBAL9697_-group_wise__sdpl7"/>
      <sheetName val="Field_Values7"/>
      <sheetName val="organi_synthesis_lab7"/>
      <sheetName val="Fin_Sum7"/>
      <sheetName val="BOQ_-II_ph_27"/>
      <sheetName val="2_1_受電設備棟7"/>
      <sheetName val="2_2_受・防火水槽7"/>
      <sheetName val="2_3_排水処理設備棟7"/>
      <sheetName val="2_4_倉庫棟7"/>
      <sheetName val="2_5_守衛棟7"/>
      <sheetName val="d-safe_DELUXE7"/>
      <sheetName val="DETAIL_SHEET7"/>
      <sheetName val="PointNo_57"/>
      <sheetName val="1_01_(a)7"/>
      <sheetName val="T1037_Entire_School7"/>
      <sheetName val="RMZ_Summary7"/>
      <sheetName val="Balance_sheet7"/>
      <sheetName val="Employee_List7"/>
      <sheetName val="RCC,Ret__Wall7"/>
      <sheetName val="BOQ_fire_proofing7"/>
      <sheetName val="STAFFSCHED_7"/>
      <sheetName val="PRECAST_lightconc_II7"/>
      <sheetName val="Basement_Budget7"/>
      <sheetName val="IO_LIST7"/>
      <sheetName val="Plant_Cost7"/>
      <sheetName val="PC_Master_List7"/>
      <sheetName val="ORDER_BOOKING7"/>
      <sheetName val="except_wiring7"/>
      <sheetName val="3cd_Annexure7"/>
      <sheetName val="_7"/>
      <sheetName val="BOQ_(2)7"/>
      <sheetName val="Site_Dev_BOQ7"/>
      <sheetName val="labour_coeff7"/>
      <sheetName val="10__&amp;_11__Rate_Code_&amp;_BQ7"/>
      <sheetName val="Scope_Reconciliation7"/>
      <sheetName val="Current_Bill_MB_ref7"/>
      <sheetName val="NT_LBH7"/>
      <sheetName val="Desgn(zone_I)7"/>
      <sheetName val="1st_and_4th_flight7"/>
      <sheetName val="Cover_sheet7"/>
      <sheetName val="Site_wise_NADs7"/>
      <sheetName val="@Risk_Inputs7"/>
      <sheetName val="Depreciation_Calc7"/>
      <sheetName val="b_s_-p_l_-sch_7"/>
      <sheetName val="Tender_Summary7"/>
      <sheetName val="Project_Details__7"/>
      <sheetName val="Top_Line_-_WWW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M_S_7"/>
      <sheetName val="Summary_year_Plan7"/>
      <sheetName val="Staff_Acco_7"/>
      <sheetName val="BOQ_7"/>
      <sheetName val="Fee_Rate_Summary7"/>
      <sheetName val="Rate_analysis7"/>
      <sheetName val="BOQ_Distribution7"/>
      <sheetName val="Risk_&amp;_Opportunities7"/>
      <sheetName val="Block_A_-_BOQ7"/>
      <sheetName val="CFForecast_detail7"/>
      <sheetName val="E_&amp;_R7"/>
      <sheetName val="Approved_MTD_Proj_#'s1"/>
      <sheetName val="final_abstract7"/>
      <sheetName val="SC_revtrgt7"/>
      <sheetName val="BS_Schdl-_1_&amp;_27"/>
      <sheetName val="_WORKING1"/>
      <sheetName val="Mat_&amp;_Lab_Rate7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Intro_7"/>
      <sheetName val="Section_Catalogue3"/>
      <sheetName val="Trial_Bal7"/>
      <sheetName val="Cashflow_projection1"/>
      <sheetName val="Detailed_Summary_(5)7"/>
      <sheetName val="Final_Summary7"/>
      <sheetName val="Sub-str_1"/>
      <sheetName val="Sheet_17"/>
      <sheetName val="Variation_Statement1"/>
      <sheetName val="Abstract_-_Single_Line3"/>
      <sheetName val="sq_ftg_detail7"/>
      <sheetName val="Material_Rate"/>
      <sheetName val="rev_011"/>
      <sheetName val="M_R_List_(2)3"/>
      <sheetName val="Global_factors1"/>
      <sheetName val="Basic_Resources"/>
      <sheetName val="Final_Bill_of_Material3"/>
      <sheetName val="Column_Bracket"/>
      <sheetName val="Sqn_Abs__G_1"/>
      <sheetName val="Inter_unit_set_off"/>
      <sheetName val="Equip_Codes"/>
      <sheetName val="India_F&amp;S_Template"/>
      <sheetName val="9__Package_split_-_Cost_"/>
      <sheetName val="Summary_0506"/>
      <sheetName val="OVER_HEADS"/>
      <sheetName val="Summary_0607-_31_MAR"/>
      <sheetName val="Performance_Report"/>
      <sheetName val="Generic_Sum"/>
      <sheetName val="CPIPE_1"/>
      <sheetName val="Rob__elektr_"/>
      <sheetName val="COMP_WALL"/>
      <sheetName val="SSR___NSSR_Market_final"/>
      <sheetName val="Pay_Rec"/>
      <sheetName val="Int(Ho_con_&amp;_LH)"/>
      <sheetName val="syndicate_codes"/>
      <sheetName val="UNIT_WT_LIST"/>
      <sheetName val="Tie_Beams_"/>
      <sheetName val="Builtup_Area"/>
      <sheetName val="Linked_Lead"/>
      <sheetName val="Lead_(Final)"/>
      <sheetName val="R_A1"/>
      <sheetName val="Rising_Main"/>
      <sheetName val="Form_6"/>
      <sheetName val="FITZ_MORT_94"/>
      <sheetName val="Rev__00_-_20_07_04"/>
      <sheetName val="Labor_abs-NMR"/>
      <sheetName val="Rate_An"/>
      <sheetName val="intr_stool_brkup"/>
      <sheetName val="vb_9&amp;10"/>
      <sheetName val="CIF_COST_ITEM"/>
      <sheetName val="schedule_nos"/>
      <sheetName val="Back_Cal_for_OMC"/>
      <sheetName val="Basic_Rates"/>
      <sheetName val="Direct_cost_shed_A-2_"/>
      <sheetName val="WP_Financial_Summary"/>
      <sheetName val="BACKUP_DATA"/>
      <sheetName val="Civil_Boq10"/>
      <sheetName val="SPT_vs_PHI10"/>
      <sheetName val="Chandrawal_-110"/>
      <sheetName val="Guide_VAT_ED_Credit10"/>
      <sheetName val="AMC_&amp;_O&amp;M10"/>
      <sheetName val="JTS_Costing10"/>
      <sheetName val="Break_up_Sheet8"/>
      <sheetName val="std_wt_10"/>
      <sheetName val="Material_10"/>
      <sheetName val="floor_slab-RS29"/>
      <sheetName val="Pile_cap10"/>
      <sheetName val="Abstract_Sheet8"/>
      <sheetName val="Legal_Risk_Analysis8"/>
      <sheetName val="BOQ_Direct_selling_cost9"/>
      <sheetName val="Staff_Forecast_spread9"/>
      <sheetName val="PIpe_Pushing9"/>
      <sheetName val="d-safe_specs10"/>
      <sheetName val="General_Summary8"/>
      <sheetName val="+X_&amp;_-X_DIR_PRE8"/>
      <sheetName val="PRECAST_lightconc-II9"/>
      <sheetName val="13__Steel_-_Ratio8"/>
      <sheetName val="Labour_productivity9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TASKRSRC_(2)8"/>
      <sheetName val="V_O_4_-_PCC_Qty8"/>
      <sheetName val="TBAL9697_-group_wise__sdpl8"/>
      <sheetName val="Field_Values8"/>
      <sheetName val="organi_synthesis_lab8"/>
      <sheetName val="Fin_Sum8"/>
      <sheetName val="BOQ_-II_ph_28"/>
      <sheetName val="2_1_受電設備棟8"/>
      <sheetName val="2_2_受・防火水槽8"/>
      <sheetName val="2_3_排水処理設備棟8"/>
      <sheetName val="2_4_倉庫棟8"/>
      <sheetName val="2_5_守衛棟8"/>
      <sheetName val="d-safe_DELUXE8"/>
      <sheetName val="DETAIL_SHEET8"/>
      <sheetName val="PointNo_58"/>
      <sheetName val="1_01_(a)8"/>
      <sheetName val="T1037_Entire_School8"/>
      <sheetName val="RMZ_Summary8"/>
      <sheetName val="Balance_sheet8"/>
      <sheetName val="Employee_List8"/>
      <sheetName val="RCC,Ret__Wall8"/>
      <sheetName val="BOQ_fire_proofing8"/>
      <sheetName val="STAFFSCHED_8"/>
      <sheetName val="PRECAST_lightconc_II8"/>
      <sheetName val="Basement_Budget8"/>
      <sheetName val="IO_LIST8"/>
      <sheetName val="Plant_Cost8"/>
      <sheetName val="PC_Master_List8"/>
      <sheetName val="ORDER_BOOKING8"/>
      <sheetName val="except_wiring8"/>
      <sheetName val="3cd_Annexure8"/>
      <sheetName val="_8"/>
      <sheetName val="BOQ_(2)8"/>
      <sheetName val="Site_Dev_BOQ8"/>
      <sheetName val="labour_coeff8"/>
      <sheetName val="10__&amp;_11__Rate_Code_&amp;_BQ8"/>
      <sheetName val="Scope_Reconciliation8"/>
      <sheetName val="Current_Bill_MB_ref8"/>
      <sheetName val="NT_LBH8"/>
      <sheetName val="Desgn(zone_I)8"/>
      <sheetName val="1st_and_4th_flight8"/>
      <sheetName val="Cover_sheet8"/>
      <sheetName val="Site_wise_NADs8"/>
      <sheetName val="@Risk_Inputs8"/>
      <sheetName val="Depreciation_Calc8"/>
      <sheetName val="b_s_-p_l_-sch_8"/>
      <sheetName val="Tender_Summary8"/>
      <sheetName val="Project_Details__8"/>
      <sheetName val="Top_Line_-_WWW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M_S_8"/>
      <sheetName val="Summary_year_Plan8"/>
      <sheetName val="Staff_Acco_8"/>
      <sheetName val="BOQ_8"/>
      <sheetName val="Fee_Rate_Summary8"/>
      <sheetName val="Rate_analysis8"/>
      <sheetName val="BOQ_Distribution8"/>
      <sheetName val="Risk_&amp;_Opportunities8"/>
      <sheetName val="Block_A_-_BOQ8"/>
      <sheetName val="CFForecast_detail8"/>
      <sheetName val="E_&amp;_R8"/>
      <sheetName val="Approved_MTD_Proj_#'s2"/>
      <sheetName val="final_abstract8"/>
      <sheetName val="SC_revtrgt8"/>
      <sheetName val="BS_Schdl-_1_&amp;_28"/>
      <sheetName val="_WORKING2"/>
      <sheetName val="Mat_&amp;_Lab_Rate8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Intro_8"/>
      <sheetName val="Section_Catalogue4"/>
      <sheetName val="Trial_Bal8"/>
      <sheetName val="Cashflow_projection2"/>
      <sheetName val="Detailed_Summary_(5)8"/>
      <sheetName val="Final_Summary8"/>
      <sheetName val="Sub-str_2"/>
      <sheetName val="Sheet_18"/>
      <sheetName val="Variation_Statement2"/>
      <sheetName val="Abstract_-_Single_Line4"/>
      <sheetName val="sq_ftg_detail8"/>
      <sheetName val="Material_Rate1"/>
      <sheetName val="rev_012"/>
      <sheetName val="M_R_List_(2)4"/>
      <sheetName val="Global_factors2"/>
      <sheetName val="Basic_Resources1"/>
      <sheetName val="Final_Bill_of_Material4"/>
      <sheetName val="Column_Bracket1"/>
      <sheetName val="Sqn_Abs__G_11"/>
      <sheetName val="Inter_unit_set_off1"/>
      <sheetName val="Equip_Codes1"/>
      <sheetName val="India_F&amp;S_Template1"/>
      <sheetName val="9__Package_split_-_Cost_1"/>
      <sheetName val="Summary_05061"/>
      <sheetName val="OVER_HEADS1"/>
      <sheetName val="Summary_0607-_31_MAR1"/>
      <sheetName val="Performance_Report1"/>
      <sheetName val="Generic_Sum1"/>
      <sheetName val="CPIPE_11"/>
      <sheetName val="Rob__elektr_1"/>
      <sheetName val="COMP_WALL1"/>
      <sheetName val="SSR___NSSR_Market_final1"/>
      <sheetName val="Pay_Rec1"/>
      <sheetName val="Int(Ho_con_&amp;_LH)1"/>
      <sheetName val="syndicate_codes1"/>
      <sheetName val="UNIT_WT_LIST1"/>
      <sheetName val="Tie_Beams_1"/>
      <sheetName val="Builtup_Area1"/>
      <sheetName val="Linked_Lead1"/>
      <sheetName val="Lead_(Final)1"/>
      <sheetName val="R_A2"/>
      <sheetName val="Rising_Main1"/>
      <sheetName val="Form_61"/>
      <sheetName val="FITZ_MORT_941"/>
      <sheetName val="Rev__00_-_20_07_041"/>
      <sheetName val="Labor_abs-NMR1"/>
      <sheetName val="Rate_An1"/>
      <sheetName val="intr_stool_brkup1"/>
      <sheetName val="vb_9&amp;101"/>
      <sheetName val="CIF_COST_ITEM1"/>
      <sheetName val="schedule_nos1"/>
      <sheetName val="Back_Cal_for_OMC1"/>
      <sheetName val="Basic_Rates1"/>
      <sheetName val="Direct_cost_shed_A-2_1"/>
      <sheetName val="WP_Financial_Summary1"/>
      <sheetName val="BACKUP_DATA1"/>
      <sheetName val="OVER_HEADS2"/>
      <sheetName val="Summary_0607-_31_MAR2"/>
      <sheetName val="Performance_Report2"/>
      <sheetName val="Generic_Sum2"/>
      <sheetName val="CPIPE_12"/>
      <sheetName val="Rob__elektr_2"/>
      <sheetName val="COMP_WALL2"/>
      <sheetName val="SSR___NSSR_Market_final2"/>
      <sheetName val="Pay_Rec2"/>
      <sheetName val="Int(Ho_con_&amp;_LH)2"/>
      <sheetName val="syndicate_codes2"/>
      <sheetName val="UNIT_WT_LIST2"/>
      <sheetName val="Tie_Beams_2"/>
      <sheetName val="Builtup_Area2"/>
      <sheetName val="Linked_Lead2"/>
      <sheetName val="Lead_(Final)2"/>
      <sheetName val="R_A3"/>
      <sheetName val="Rising_Main2"/>
      <sheetName val="Form_62"/>
      <sheetName val="FITZ_MORT_942"/>
      <sheetName val="Rev__00_-_20_07_042"/>
      <sheetName val="Labor_abs-NMR2"/>
      <sheetName val="Rate_An2"/>
      <sheetName val="intr_stool_brkup2"/>
      <sheetName val="vb_9&amp;102"/>
      <sheetName val="CIF_COST_ITEM2"/>
      <sheetName val="schedule_nos2"/>
      <sheetName val="Back_Cal_for_OMC2"/>
      <sheetName val="Basic_Rates2"/>
      <sheetName val="Direct_cost_shed_A-2_2"/>
      <sheetName val="WP_Financial_Summary2"/>
      <sheetName val="BACKUP_DATA2"/>
      <sheetName val="Civil_Boq13"/>
      <sheetName val="SPT_vs_PHI13"/>
      <sheetName val="Chandrawal_-113"/>
      <sheetName val="Guide_VAT_ED_Credit13"/>
      <sheetName val="AMC_&amp;_O&amp;M13"/>
      <sheetName val="JTS_Costing13"/>
      <sheetName val="Break_up_Sheet11"/>
      <sheetName val="std_wt_13"/>
      <sheetName val="Material_13"/>
      <sheetName val="floor_slab-RS212"/>
      <sheetName val="Pile_cap13"/>
      <sheetName val="Abstract_Sheet11"/>
      <sheetName val="Legal_Risk_Analysis11"/>
      <sheetName val="BOQ_Direct_selling_cost12"/>
      <sheetName val="Staff_Forecast_spread12"/>
      <sheetName val="PIpe_Pushing12"/>
      <sheetName val="d-safe_specs13"/>
      <sheetName val="General_Summary11"/>
      <sheetName val="+X_&amp;_-X_DIR_PRE11"/>
      <sheetName val="PRECAST_lightconc-II12"/>
      <sheetName val="13__Steel_-_Ratio11"/>
      <sheetName val="Labour_productivity12"/>
      <sheetName val="CABLE_DATA12"/>
      <sheetName val="INPUT_SHEET12"/>
      <sheetName val="Extra_Item11"/>
      <sheetName val="Fill_this_out_first___11"/>
      <sheetName val="Labour_&amp;_Plant11"/>
      <sheetName val="Project_Budget_Worksheet11"/>
      <sheetName val="TASKRSRC_(2)11"/>
      <sheetName val="V_O_4_-_PCC_Qty11"/>
      <sheetName val="TBAL9697_-group_wise__sdpl11"/>
      <sheetName val="Field_Values11"/>
      <sheetName val="organi_synthesis_lab11"/>
      <sheetName val="Fin_Sum11"/>
      <sheetName val="BOQ_-II_ph_211"/>
      <sheetName val="2_1_受電設備棟11"/>
      <sheetName val="2_2_受・防火水槽11"/>
      <sheetName val="2_3_排水処理設備棟11"/>
      <sheetName val="2_4_倉庫棟11"/>
      <sheetName val="2_5_守衛棟11"/>
      <sheetName val="d-safe_DELUXE11"/>
      <sheetName val="DETAIL_SHEET11"/>
      <sheetName val="PointNo_511"/>
      <sheetName val="1_01_(a)11"/>
      <sheetName val="T1037_Entire_School11"/>
      <sheetName val="RMZ_Summary11"/>
      <sheetName val="Balance_sheet11"/>
      <sheetName val="Employee_List11"/>
      <sheetName val="RCC,Ret__Wall11"/>
      <sheetName val="BOQ_fire_proofing11"/>
      <sheetName val="STAFFSCHED_11"/>
      <sheetName val="PRECAST_lightconc_II11"/>
      <sheetName val="Basement_Budget11"/>
      <sheetName val="IO_LIST11"/>
      <sheetName val="Plant_Cost11"/>
      <sheetName val="PC_Master_List11"/>
      <sheetName val="ORDER_BOOKING11"/>
      <sheetName val="except_wiring11"/>
      <sheetName val="3cd_Annexure11"/>
      <sheetName val="_11"/>
      <sheetName val="BOQ_(2)11"/>
      <sheetName val="Site_Dev_BOQ11"/>
      <sheetName val="labour_coeff11"/>
      <sheetName val="10__&amp;_11__Rate_Code_&amp;_BQ11"/>
      <sheetName val="Scope_Reconciliation11"/>
      <sheetName val="Current_Bill_MB_ref11"/>
      <sheetName val="NT_LBH11"/>
      <sheetName val="Desgn(zone_I)11"/>
      <sheetName val="1st_and_4th_flight11"/>
      <sheetName val="Cover_sheet11"/>
      <sheetName val="Site_wise_NADs11"/>
      <sheetName val="@Risk_Inputs11"/>
      <sheetName val="Depreciation_Calc11"/>
      <sheetName val="b_s_-p_l_-sch_11"/>
      <sheetName val="Tender_Summary11"/>
      <sheetName val="Project_Details__11"/>
      <sheetName val="Top_Line_-_WWW11"/>
      <sheetName val="Activity_Costing_Breakup11"/>
      <sheetName val="Unit_Rate(CIS)11"/>
      <sheetName val="Conc_Analysis11"/>
      <sheetName val="Basic_11"/>
      <sheetName val="Back-UP_IRA_(CIS)11"/>
      <sheetName val="Precast_IRA11"/>
      <sheetName val="Precast_IRA_Backup11"/>
      <sheetName val="Precast_RA11"/>
      <sheetName val="M_S_11"/>
      <sheetName val="Summary_year_Plan11"/>
      <sheetName val="Staff_Acco_11"/>
      <sheetName val="BOQ_11"/>
      <sheetName val="Fee_Rate_Summary11"/>
      <sheetName val="Rate_analysis11"/>
      <sheetName val="BOQ_Distribution11"/>
      <sheetName val="Risk_&amp;_Opportunities11"/>
      <sheetName val="Block_A_-_BOQ11"/>
      <sheetName val="CFForecast_detail11"/>
      <sheetName val="E_&amp;_R11"/>
      <sheetName val="Approved_MTD_Proj_#'s5"/>
      <sheetName val="final_abstract11"/>
      <sheetName val="SC_revtrgt11"/>
      <sheetName val="BS_Schdl-_1_&amp;_211"/>
      <sheetName val="_WORKING5"/>
      <sheetName val="Mat_&amp;_Lab_Rate11"/>
      <sheetName val="PM_Action_11"/>
      <sheetName val="PE_Status11"/>
      <sheetName val="Major_Events_11"/>
      <sheetName val="Crtitical_Issues11"/>
      <sheetName val="Fault_Statistics11"/>
      <sheetName val="Ageing_Pending__CLeared11"/>
      <sheetName val="Fault_Cleared_After_24Hrs11"/>
      <sheetName val="Intro_11"/>
      <sheetName val="Section_Catalogue7"/>
      <sheetName val="Trial_Bal11"/>
      <sheetName val="Cashflow_projection5"/>
      <sheetName val="Detailed_Summary_(5)11"/>
      <sheetName val="Final_Summary11"/>
      <sheetName val="Sub-str_5"/>
      <sheetName val="Sheet_111"/>
      <sheetName val="Variation_Statement5"/>
      <sheetName val="Abstract_-_Single_Line7"/>
      <sheetName val="sq_ftg_detail11"/>
      <sheetName val="Material_Rate4"/>
      <sheetName val="rev_015"/>
      <sheetName val="M_R_List_(2)7"/>
      <sheetName val="Global_factors5"/>
      <sheetName val="Basic_Resources4"/>
      <sheetName val="Final_Bill_of_Material7"/>
      <sheetName val="Column_Bracket4"/>
      <sheetName val="Sqn_Abs__G_14"/>
      <sheetName val="Inter_unit_set_off4"/>
      <sheetName val="Equip_Codes4"/>
      <sheetName val="India_F&amp;S_Template4"/>
      <sheetName val="9__Package_split_-_Cost_4"/>
      <sheetName val="Summary_05064"/>
      <sheetName val="Proposal"/>
      <sheetName val="Delhi"/>
      <sheetName val="Civil_Boq15"/>
      <sheetName val="SPT_vs_PHI15"/>
      <sheetName val="Chandrawal_-115"/>
      <sheetName val="Guide_VAT_ED_Credit15"/>
      <sheetName val="AMC_&amp;_O&amp;M15"/>
      <sheetName val="JTS_Costing15"/>
      <sheetName val="Break_up_Sheet13"/>
      <sheetName val="std_wt_15"/>
      <sheetName val="Material_15"/>
      <sheetName val="floor_slab-RS214"/>
      <sheetName val="Pile_cap15"/>
      <sheetName val="BOQ_Direct_selling_cost14"/>
      <sheetName val="Abstract_Sheet13"/>
      <sheetName val="Legal_Risk_Analysis13"/>
      <sheetName val="Staff_Forecast_spread14"/>
      <sheetName val="PIpe_Pushing14"/>
      <sheetName val="d-safe_specs15"/>
      <sheetName val="General_Summary13"/>
      <sheetName val="+X_&amp;_-X_DIR_PRE13"/>
      <sheetName val="d-safe_DELUXE13"/>
      <sheetName val="13__Steel_-_Ratio13"/>
      <sheetName val="PRECAST_lightconc-II14"/>
      <sheetName val="Labour_productivity14"/>
      <sheetName val="CABLE_DATA14"/>
      <sheetName val="organi_synthesis_lab13"/>
      <sheetName val="INPUT_SHEET14"/>
      <sheetName val="Extra_Item13"/>
      <sheetName val="Fill_this_out_first___13"/>
      <sheetName val="Labour_&amp;_Plant13"/>
      <sheetName val="Project_Budget_Worksheet13"/>
      <sheetName val="TASKRSRC_(2)13"/>
      <sheetName val="Fin_Sum13"/>
      <sheetName val="V_O_4_-_PCC_Qty13"/>
      <sheetName val="TBAL9697_-group_wise__sdpl13"/>
      <sheetName val="Field_Values13"/>
      <sheetName val="BOQ_-II_ph_213"/>
      <sheetName val="2_1_受電設備棟13"/>
      <sheetName val="2_2_受・防火水槽13"/>
      <sheetName val="2_3_排水処理設備棟13"/>
      <sheetName val="2_4_倉庫棟13"/>
      <sheetName val="2_5_守衛棟13"/>
      <sheetName val="DETAIL_SHEET13"/>
      <sheetName val="PointNo_513"/>
      <sheetName val="1_01_(a)13"/>
      <sheetName val="T1037_Entire_School13"/>
      <sheetName val="RMZ_Summary13"/>
      <sheetName val="Balance_sheet13"/>
      <sheetName val="Employee_List13"/>
      <sheetName val="RCC,Ret__Wall13"/>
      <sheetName val="BOQ_fire_proofing13"/>
      <sheetName val="STAFFSCHED_13"/>
      <sheetName val="PRECAST_lightconc_II13"/>
      <sheetName val="Basement_Budget13"/>
      <sheetName val="IO_LIST13"/>
      <sheetName val="Plant_Cost13"/>
      <sheetName val="PC_Master_List13"/>
      <sheetName val="_13"/>
      <sheetName val="BOQ_(2)13"/>
      <sheetName val="Site_Dev_BOQ13"/>
      <sheetName val="ORDER_BOOKING13"/>
      <sheetName val="except_wiring13"/>
      <sheetName val="3cd_Annexure13"/>
      <sheetName val="labour_coeff13"/>
      <sheetName val="10__&amp;_11__Rate_Code_&amp;_BQ13"/>
      <sheetName val="Scope_Reconciliation13"/>
      <sheetName val="Current_Bill_MB_ref13"/>
      <sheetName val="NT_LBH13"/>
      <sheetName val="Desgn(zone_I)13"/>
      <sheetName val="1st_and_4th_flight13"/>
      <sheetName val="Cover_sheet13"/>
      <sheetName val="Site_wise_NADs13"/>
      <sheetName val="@Risk_Inputs13"/>
      <sheetName val="Depreciation_Calc13"/>
      <sheetName val="b_s_-p_l_-sch_13"/>
      <sheetName val="Tender_Summary13"/>
      <sheetName val="Project_Details__13"/>
      <sheetName val="Top_Line_-_WWW13"/>
      <sheetName val="Activity_Costing_Breakup13"/>
      <sheetName val="Unit_Rate(CIS)13"/>
      <sheetName val="Conc_Analysis13"/>
      <sheetName val="Basic_13"/>
      <sheetName val="Back-UP_IRA_(CIS)13"/>
      <sheetName val="Precast_IRA13"/>
      <sheetName val="Precast_IRA_Backup13"/>
      <sheetName val="Precast_RA13"/>
      <sheetName val="M_S_13"/>
      <sheetName val="Summary_year_Plan13"/>
      <sheetName val="Staff_Acco_13"/>
      <sheetName val="BOQ_13"/>
      <sheetName val="Fee_Rate_Summary13"/>
      <sheetName val="Rate_analysis13"/>
      <sheetName val="BOQ_Distribution13"/>
      <sheetName val="Risk_&amp;_Opportunities13"/>
      <sheetName val="Block_A_-_BOQ13"/>
      <sheetName val="CFForecast_detail13"/>
      <sheetName val="E_&amp;_R13"/>
      <sheetName val="Approved_MTD_Proj_#'s7"/>
      <sheetName val="final_abstract13"/>
      <sheetName val="SC_revtrgt13"/>
      <sheetName val="BS_Schdl-_1_&amp;_213"/>
      <sheetName val="_WORKING7"/>
      <sheetName val="Mat_&amp;_Lab_Rate13"/>
      <sheetName val="PM_Action_13"/>
      <sheetName val="PE_Status13"/>
      <sheetName val="Major_Events_13"/>
      <sheetName val="Crtitical_Issues13"/>
      <sheetName val="Fault_Statistics13"/>
      <sheetName val="Ageing_Pending__CLeared13"/>
      <sheetName val="Fault_Cleared_After_24Hrs13"/>
      <sheetName val="Intro_13"/>
      <sheetName val="Section_Catalogue9"/>
      <sheetName val="Trial_Bal13"/>
      <sheetName val="Cashflow_projection7"/>
      <sheetName val="Detailed_Summary_(5)13"/>
      <sheetName val="Final_Summary13"/>
      <sheetName val="Sub-str_7"/>
      <sheetName val="Sheet_113"/>
      <sheetName val="Variation_Statement7"/>
      <sheetName val="Abstract_-_Single_Line9"/>
      <sheetName val="sq_ftg_detail13"/>
      <sheetName val="Material_Rate6"/>
      <sheetName val="rev_017"/>
      <sheetName val="M_R_List_(2)9"/>
      <sheetName val="Global_factors7"/>
      <sheetName val="Basic_Resources6"/>
      <sheetName val="Final_Bill_of_Material9"/>
      <sheetName val="Column_Bracket6"/>
      <sheetName val="Sqn_Abs__G_16"/>
      <sheetName val="Inter_unit_set_off6"/>
      <sheetName val="Equip_Codes6"/>
      <sheetName val="India_F&amp;S_Template6"/>
      <sheetName val="9__Package_split_-_Cost_6"/>
      <sheetName val="Summary_05066"/>
      <sheetName val="OVER_HEADS4"/>
      <sheetName val="Summary_0607-_31_MAR4"/>
      <sheetName val="Performance_Report3"/>
      <sheetName val="Generic_Sum3"/>
      <sheetName val="CPIPE_13"/>
      <sheetName val="Rob__elektr_3"/>
      <sheetName val="COMP_WALL3"/>
      <sheetName val="SSR___NSSR_Market_final3"/>
      <sheetName val="Pay_Rec3"/>
      <sheetName val="Int(Ho_con_&amp;_LH)3"/>
      <sheetName val="syndicate_codes3"/>
      <sheetName val="UNIT_WT_LIST3"/>
      <sheetName val="Tie_Beams_3"/>
      <sheetName val="Builtup_Area3"/>
      <sheetName val="Linked_Lead3"/>
      <sheetName val="Lead_(Final)3"/>
      <sheetName val="R_A4"/>
      <sheetName val="Rising_Main3"/>
      <sheetName val="Form_63"/>
      <sheetName val="FITZ_MORT_943"/>
      <sheetName val="Rev__00_-_20_07_043"/>
      <sheetName val="Labor_abs-NMR3"/>
      <sheetName val="Rate_An3"/>
      <sheetName val="intr_stool_brkup3"/>
      <sheetName val="vb_9&amp;103"/>
      <sheetName val="CIF_COST_ITEM3"/>
      <sheetName val="schedule_nos3"/>
      <sheetName val="Back_Cal_for_OMC3"/>
      <sheetName val="Basic_Rates3"/>
      <sheetName val="Direct_cost_shed_A-2_3"/>
      <sheetName val="WP_Financial_Summary3"/>
      <sheetName val="BACKUP_DATA3"/>
      <sheetName val="SSR_&amp;_NSSR_Market_final"/>
      <sheetName val="PCS_DATA"/>
      <sheetName val="GM_&amp;_TA"/>
      <sheetName val="Story_Drift-Part_2"/>
      <sheetName val="DB_ET200(R__A)"/>
      <sheetName val="SP&amp;ST_제출가"/>
      <sheetName val="공정율_기초_Data"/>
      <sheetName val="_Pricing_110512_xlsx"/>
      <sheetName val="Sheet1_(2)"/>
      <sheetName val="Struct"/>
      <sheetName val="Actuals"/>
      <sheetName val="DETAILED  BOQ"/>
      <sheetName val="Leg!l Risk Analysis"/>
      <sheetName val="Background"/>
      <sheetName val="Code"/>
      <sheetName val="s"/>
      <sheetName val="_x0008_匀敨瑥ㅟ਱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I-CO"/>
      <sheetName val="num-word"/>
      <sheetName val="B7- Col. Sch"/>
      <sheetName val="BM"/>
      <sheetName val="leads"/>
      <sheetName val="inter"/>
      <sheetName val="steam outlet"/>
      <sheetName val="sand"/>
      <sheetName val="stone"/>
      <sheetName val="#REF!"/>
      <sheetName val="Sheet5"/>
      <sheetName val="NOPAT_VDF"/>
      <sheetName val="Invested capital_VDF"/>
      <sheetName val="Input1"/>
      <sheetName val="S1BOQ"/>
      <sheetName val="Basement  Works"/>
      <sheetName val="Data Base"/>
      <sheetName val="FT-05-02IsoBOM"/>
      <sheetName val="Cable-data"/>
      <sheetName val="Financials"/>
      <sheetName val="Cover"/>
      <sheetName val="p1-costg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WORK TABLE"/>
      <sheetName val="Name List"/>
      <sheetName val="Budget-Breakup"/>
      <sheetName val="datas"/>
      <sheetName val="ICO_budzet_97"/>
      <sheetName val="Estimate"/>
      <sheetName val="Statuses"/>
      <sheetName val="Accounts w Tax Ind"/>
      <sheetName val="Technology"/>
      <sheetName val="A-General"/>
      <sheetName val="2gii"/>
      <sheetName val="REL"/>
      <sheetName val="實際值-2006.02.06"/>
      <sheetName val="dyes"/>
      <sheetName val="UTILITY"/>
      <sheetName val="Quote Sheet"/>
      <sheetName val="works - quote sheet"/>
      <sheetName val="qtn-002(it)s"/>
      <sheetName val="NLD - Assum"/>
      <sheetName val="Civil Works"/>
      <sheetName val="Pivots"/>
      <sheetName val="Service Function"/>
      <sheetName val="BR2(5)"/>
      <sheetName val="TS-TC"/>
      <sheetName val="00 to 01 Column"/>
      <sheetName val="Sheet3 (2)"/>
      <sheetName val="prsch"/>
      <sheetName val="precast RC element"/>
      <sheetName val="Basement Works"/>
      <sheetName val="Back filling"/>
      <sheetName val="NT items summary"/>
      <sheetName val="SM DATA with National CBP price"/>
      <sheetName val="1612.01AL - INT AM&amp;NIEP"/>
      <sheetName val="std_wt__x0010_"/>
      <sheetName val="beam-reinft-IIInd floor"/>
      <sheetName val="Enquire"/>
      <sheetName val="Measurment"/>
      <sheetName val="Page 2"/>
      <sheetName val="STD"/>
      <sheetName val="sheeet7"/>
      <sheetName val="Basic Rate"/>
      <sheetName val="COSTPLAN"/>
      <sheetName val="M- Rate"/>
      <sheetName val="2A"/>
      <sheetName val="grid"/>
      <sheetName val=""/>
      <sheetName val="PLAN_FEB97"/>
      <sheetName val="500 kVA DG BOQ"/>
      <sheetName val="BLOCK WORK B2"/>
      <sheetName val="Ward areas"/>
      <sheetName val="Leg 1-1"/>
      <sheetName val="Lookup definitions"/>
      <sheetName val="BFS"/>
      <sheetName val="Subhead_IV"/>
      <sheetName val="SM_DATA_with_National_CBP_price"/>
      <sheetName val="DETAILED__BOQ"/>
      <sheetName val="Leg_1-1"/>
      <sheetName val="Lookup_definitions"/>
      <sheetName val="WORK_TABLE"/>
      <sheetName val="HPL"/>
      <sheetName val="Estimation"/>
      <sheetName val="MBQ"/>
      <sheetName val="drg study"/>
      <sheetName val="RA"/>
      <sheetName val="basic"/>
      <sheetName val="block"/>
      <sheetName val="BP"/>
      <sheetName val="Technicla manpower"/>
      <sheetName val="Mixer"/>
      <sheetName val="ANALYSIS(CIVIL)"/>
      <sheetName val="GRAND SUMMARY"/>
      <sheetName val="ANa=Str"/>
      <sheetName val="Str.S &amp; Roofing"/>
      <sheetName val="Cashflow_projection8"/>
      <sheetName val="Design sheet"/>
      <sheetName val="GR.slab-reinft"/>
      <sheetName val="Start"/>
      <sheetName val="Labour Rate "/>
      <sheetName val="Material List "/>
      <sheetName val="rates - carpentry items"/>
      <sheetName val="Kristal Court"/>
      <sheetName val="RAJU ASSO"/>
      <sheetName val="site fab&amp;ernstr"/>
      <sheetName val="Intake"/>
      <sheetName val="7 Other Costs"/>
      <sheetName val="RawMatCost"/>
      <sheetName val="EQT-ESTN"/>
      <sheetName val="PILE-C1"/>
      <sheetName val="1C Data"/>
      <sheetName val="Ref"/>
      <sheetName val="P.Well( RCC)"/>
      <sheetName val="Lowside"/>
      <sheetName val="ELECT"/>
      <sheetName val="CGL"/>
      <sheetName val="Joineries"/>
      <sheetName val="Area Statement"/>
      <sheetName val="item"/>
      <sheetName val="sheet6"/>
      <sheetName val="Material"/>
      <sheetName val="Plant &amp;  Machinery"/>
      <sheetName val="top sheet CORRE"/>
      <sheetName val="March Analysts"/>
      <sheetName val="allocation"/>
      <sheetName val="Wing Wise Status"/>
      <sheetName val="Sheet18"/>
      <sheetName val="Occ, Other Rev, Exp, Dispo"/>
      <sheetName val="VI Floor Beam "/>
      <sheetName val="TABLE2"/>
      <sheetName val="Drop Down List"/>
      <sheetName val="DI-ESTI"/>
      <sheetName val="JAN"/>
      <sheetName val="Attributes"/>
      <sheetName val="Summary - Flr wise"/>
      <sheetName val="App Q"/>
      <sheetName val="LEVEL SHEET"/>
      <sheetName val="B1"/>
      <sheetName val="Main Building"/>
      <sheetName val="BOQ LT"/>
      <sheetName val="1st floor slab"/>
      <sheetName val="Column_Quantity"/>
      <sheetName val="sof"/>
      <sheetName val="OST_DATA"/>
      <sheetName val="Menu"/>
      <sheetName val="PCRPT01 341"/>
      <sheetName val="TBM-T6+5S(Alt1)"/>
      <sheetName val="Loads"/>
      <sheetName val="당진1,2호기전선관설치및접지4차공사내역서-을지"/>
      <sheetName val="MRATES"/>
      <sheetName val="TF"/>
      <sheetName val="Direction projet"/>
      <sheetName val="dlvoid"/>
      <sheetName val="INTRO"/>
      <sheetName val="Sales Report-Apr - Sept 08"/>
      <sheetName val="ABUT MASTER"/>
      <sheetName val="T"/>
      <sheetName val="HOC"/>
      <sheetName val="section"/>
      <sheetName val="Mix Design"/>
      <sheetName val="std-rates"/>
      <sheetName val="2.Valuation"/>
      <sheetName val="15 july 16 to 12 Aug16"/>
      <sheetName val="2 May to 31 May 2017"/>
      <sheetName val="Trial Balance"/>
      <sheetName val="auto"/>
      <sheetName val="RA_markate"/>
      <sheetName val="Resource"/>
      <sheetName val="Monthly Challans"/>
      <sheetName val="DsnConcept"/>
      <sheetName val="PS1"/>
      <sheetName val="Detail-Singly"/>
      <sheetName val="Sales_Eur"/>
      <sheetName val="Rpr-Jan00"/>
      <sheetName val="head loss calc"/>
      <sheetName val="DATA - Summary"/>
      <sheetName val="DWTables"/>
      <sheetName val="Page_2"/>
      <sheetName val="Page_21"/>
      <sheetName val="DB_ET200(R__A)1"/>
      <sheetName val="SP&amp;ST_제출가1"/>
      <sheetName val="공정율_기초_Data1"/>
      <sheetName val="_Pricing_110512_xlsx1"/>
      <sheetName val="Sheet1_(2)1"/>
      <sheetName val="REFERANCE DATA"/>
      <sheetName val="BOQ_LT"/>
      <sheetName val="1612_01AL_-_INT_AM&amp;NIEP"/>
      <sheetName val="Beam_at_Ground_flr_lvl(Steel)"/>
      <sheetName val="BASIS_-DEC_08"/>
      <sheetName val="LOCAL RATES"/>
      <sheetName val="Hardware"/>
      <sheetName val="Meas.-Hotel Part"/>
      <sheetName val="ancillary"/>
      <sheetName val="ridgewood"/>
      <sheetName val="PCC"/>
      <sheetName val="Area Statement_BHUB_Consultant"/>
      <sheetName val="MEP Cost- New"/>
      <sheetName val="Cost working - Building All"/>
      <sheetName val="PRICE COMP"/>
      <sheetName val="Price Comparison"/>
      <sheetName val="Internal Budget"/>
      <sheetName val="BHUB - Phase 1 areas"/>
      <sheetName val="MEP Cost "/>
      <sheetName val="BR Adj"/>
      <sheetName val="Cement Cons"/>
      <sheetName val="QS Name"/>
      <sheetName val="PRI-LS"/>
      <sheetName val="작성방법"/>
      <sheetName val="Accounts_w_Tax_Ind"/>
      <sheetName val="THA"/>
      <sheetName val="Supplier No."/>
      <sheetName val="Emp Details"/>
      <sheetName val="Ward_areas"/>
      <sheetName val="SCH99"/>
      <sheetName val="ASSET_99 "/>
      <sheetName val="DCF"/>
      <sheetName val="Definitions"/>
      <sheetName val="Structure Bills Qty"/>
      <sheetName val="chiet tinh"/>
      <sheetName val="Ave_wtd_rates"/>
      <sheetName val="ANNEX-2-SUMMARY OF SWGR &amp; CTRL "/>
      <sheetName val="R20_R30_work"/>
      <sheetName val="Pile and concrete qty details"/>
      <sheetName val="Heads"/>
      <sheetName val="DMUU Inputs"/>
      <sheetName val="UK P&amp;L"/>
      <sheetName val="Ire P&amp;L"/>
      <sheetName val="Fr P&amp;L"/>
      <sheetName val="ES P&amp;L"/>
      <sheetName val="GR P&amp;L"/>
      <sheetName val="PT P&amp;L"/>
      <sheetName val="fitoutconfcentre"/>
      <sheetName val="OVDDETAIL"/>
      <sheetName val="MB.Prod"/>
      <sheetName val="CrRajWMM"/>
      <sheetName val="Mahendra hills"/>
      <sheetName val="Side wall dsn Formula"/>
      <sheetName val="SW Formula"/>
      <sheetName val="3. Subcon Recon"/>
      <sheetName val="EDWise"/>
      <sheetName val="Manpower"/>
      <sheetName val="rdamdata"/>
      <sheetName val="ENCL9"/>
      <sheetName val="ETC Plant Cost"/>
      <sheetName val="Sales Tax"/>
      <sheetName val="TDS"/>
      <sheetName val="Consolidation _Rs"/>
      <sheetName val="Prod Proc Mix"/>
      <sheetName val="Completed applications"/>
      <sheetName val="Bs sch(S)"/>
      <sheetName val="Inc.St.-Link"/>
      <sheetName val="SCHEDULE"/>
      <sheetName val="para"/>
      <sheetName val="Load Details(B1)"/>
      <sheetName val="BORDGC"/>
      <sheetName val="1-Pop Proj"/>
      <sheetName val="Chennai"/>
      <sheetName val="Time Codes"/>
      <sheetName val="SITE OVERHEADS"/>
      <sheetName val="Precalculation"/>
      <sheetName val="Cashflow_projection9"/>
      <sheetName val="7_Other_Costs"/>
      <sheetName val="ABUT_MASTER"/>
      <sheetName val="head_loss_calc"/>
      <sheetName val="DATA_-_Summary"/>
      <sheetName val="Civil_Works"/>
      <sheetName val="DMUU_Inputs"/>
      <sheetName val="UK_P&amp;L"/>
      <sheetName val="Ire_P&amp;L"/>
      <sheetName val="Fr_P&amp;L"/>
      <sheetName val="ES_P&amp;L"/>
      <sheetName val="GR_P&amp;L"/>
      <sheetName val="PT_P&amp;L"/>
      <sheetName val="Trial_Balance"/>
      <sheetName val="BLOCK_WORK_B2"/>
      <sheetName val="Measurements"/>
      <sheetName val="Tables"/>
      <sheetName val="Ceilings"/>
      <sheetName val="ACAD Finishes"/>
      <sheetName val="Site Details"/>
      <sheetName val="Chair"/>
      <sheetName val="Site Area Statement"/>
      <sheetName val="Doors"/>
      <sheetName val="TBEAM"/>
      <sheetName val="9"/>
      <sheetName val="Staff"/>
      <sheetName val="MPR_PA_1"/>
      <sheetName val="Curve_Detail"/>
      <sheetName val="TCS Proposed"/>
      <sheetName val="BOQ-Road"/>
      <sheetName val=" Type III"/>
      <sheetName val="6000"/>
      <sheetName val="BQ Working"/>
      <sheetName val="PCS_DATA1"/>
      <sheetName val="Parameter"/>
      <sheetName val=" IO List"/>
      <sheetName val="Budget tracker &amp; LOA entry "/>
      <sheetName val="Bud A3C analysis"/>
      <sheetName val="Budget A3c"/>
      <sheetName val="Cost summary"/>
      <sheetName val="TOS-F"/>
      <sheetName val="Central Loop-DPR"/>
      <sheetName val="PROCTOR"/>
      <sheetName val="UNIT FLATS"/>
      <sheetName val="M+MC"/>
      <sheetName val="47 BOQ"/>
      <sheetName val="Steel Structure"/>
      <sheetName val="detailed calc"/>
      <sheetName val="PtList"/>
      <sheetName val="enums"/>
      <sheetName val="Traffic"/>
      <sheetName val="Area St"/>
      <sheetName val="Codes"/>
      <sheetName val="GPS COA"/>
      <sheetName val="Vendor master"/>
      <sheetName val="Pg.1 Marketing Info"/>
      <sheetName val="Factor_sheet"/>
      <sheetName val="B"/>
      <sheetName val="Design of Isolated Footing"/>
      <sheetName val="GF Columns"/>
      <sheetName val="OH"/>
      <sheetName val="SP Break Up"/>
      <sheetName val="Break_Up (bc)"/>
      <sheetName val="Break_Up (bc1)"/>
      <sheetName val="Break_Up (bc2)"/>
      <sheetName val="F1a-Pile"/>
      <sheetName val="경제지표"/>
      <sheetName val="세금자료"/>
      <sheetName val="col-reinft1"/>
      <sheetName val="Equiplst"/>
      <sheetName val="Drop_Down_List"/>
      <sheetName val="Drop_Down_List1"/>
      <sheetName val="HL8"/>
      <sheetName val="Futura"/>
      <sheetName val="Price List Analysis 2016"/>
      <sheetName val="ACS(1)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ABSTRACT (BLK-A)"/>
      <sheetName val="Formula"/>
      <sheetName val="capex-fixed"/>
      <sheetName val="rev.02"/>
      <sheetName val="細目"/>
      <sheetName val="r"/>
      <sheetName val="v"/>
      <sheetName val="Main sheet"/>
      <sheetName val="Valuation"/>
      <sheetName val="Schedule of Payment"/>
      <sheetName val="Summary Sheet"/>
      <sheetName val="Annex I-EXTERNAL ELEC"/>
      <sheetName val="Annex III-INT- Manufacturing"/>
      <sheetName val="MB - EXT ELEC"/>
      <sheetName val="MB - INT UTILITY"/>
      <sheetName val="MB - INT MFG BLD"/>
      <sheetName val="Site"/>
      <sheetName val="DOOR-WIND"/>
      <sheetName val="A.O.R."/>
      <sheetName val="Road data"/>
      <sheetName val="data existing_do not delete"/>
      <sheetName val="SOR"/>
      <sheetName val="&lt;24-Staff RentTable&gt;"/>
      <sheetName val="REVENUES &amp; BS"/>
      <sheetName val="bs BP 04 SA"/>
      <sheetName val="Basis Definition &amp; Lists"/>
      <sheetName val="Con-Abs"/>
      <sheetName val="Results"/>
      <sheetName val="MMts"/>
      <sheetName val="가도공"/>
      <sheetName val="REINF-WTM"/>
      <sheetName val="ANALYSER"/>
      <sheetName val="SCH- % WT."/>
      <sheetName val="3.Compu"/>
      <sheetName val="Work Order Sheet"/>
      <sheetName val="Summ"/>
      <sheetName val="PL"/>
      <sheetName val="B2826"/>
      <sheetName val="PL-Area &amp; Perimeter"/>
      <sheetName val="Excess Calc"/>
      <sheetName val="List of Rem Entries PY"/>
      <sheetName val="wwww"/>
      <sheetName val="DOOR-WINDOW SCHEDULE"/>
      <sheetName val="BLOCK WORK-GRD FLR"/>
      <sheetName val="SLAB SCHEDULE"/>
      <sheetName val="REF SHEET"/>
      <sheetName val="GreenSheet"/>
      <sheetName val="Pier"/>
      <sheetName val="LMR PF"/>
      <sheetName val="bASICDATA"/>
      <sheetName val="BHANDUP"/>
      <sheetName val="Non debit-RMC"/>
      <sheetName val="FORM-16"/>
      <sheetName val="DSUM2004"/>
      <sheetName val="3.Summary"/>
      <sheetName val="SCH4 to 6"/>
      <sheetName val="Bank Rev"/>
      <sheetName val="sum"/>
      <sheetName val="PROJV"/>
      <sheetName val="INFO"/>
      <sheetName val="NOTES "/>
      <sheetName val="Grouping TB"/>
      <sheetName val="Other"/>
      <sheetName val="Cost of DM Water"/>
      <sheetName val="ANNEXURE -15."/>
      <sheetName val="Gemstar"/>
      <sheetName val="Summary Sheets"/>
      <sheetName val="PLGroupings"/>
      <sheetName val="XREF"/>
      <sheetName val="mecon-summary"/>
      <sheetName val="T1"/>
      <sheetName val="w_dn_idd"/>
      <sheetName val="dtxl"/>
      <sheetName val="Names"/>
      <sheetName val="KP1590_E"/>
      <sheetName val="ABBR"/>
      <sheetName val="August TB"/>
      <sheetName val="Introduction"/>
      <sheetName val="8. Cover"/>
      <sheetName val="A-BOQ"/>
      <sheetName val="Beams "/>
      <sheetName val="공장별판관비배부"/>
      <sheetName val="Detail In Door Stad"/>
      <sheetName val="1100"/>
      <sheetName val="Cables (2)"/>
      <sheetName val="Report"/>
      <sheetName val="Canteen Expansion"/>
      <sheetName val="MB-Main"/>
      <sheetName val="Overview"/>
      <sheetName val="Desc "/>
      <sheetName val="crs"/>
      <sheetName val="Addi Jan - Dec 99"/>
      <sheetName val="TB-HK"/>
      <sheetName val="TCS"/>
      <sheetName val="width"/>
      <sheetName val="Thickness"/>
      <sheetName val="Table 4"/>
      <sheetName val="Table 5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Take off"/>
      <sheetName val="int. pla."/>
      <sheetName val="Int plaster"/>
      <sheetName val="Additions"/>
      <sheetName val="Final Bill"/>
      <sheetName val="Annexure A"/>
      <sheetName val="SUPPLIER LIABILITY"/>
      <sheetName val="Pier Design(with offset)"/>
      <sheetName val="Side walls (earth)"/>
      <sheetName val="AFFLUX CALC"/>
      <sheetName val="PROTECTION"/>
      <sheetName val="AFF DRAW"/>
      <sheetName val="TEL CALC"/>
      <sheetName val="NALA-LS"/>
      <sheetName val="X-BOX HYD"/>
      <sheetName val="X-TRAIL PIT DETAILS"/>
      <sheetName val="X-BLOCK LEVELS"/>
      <sheetName val="INSTRUCT"/>
      <sheetName val="MACRO-BACK UP"/>
      <sheetName val="DS HFL "/>
      <sheetName val="VENT DESIGN "/>
      <sheetName val="Side walls-Slab"/>
      <sheetName val="TRANSITIONS"/>
      <sheetName val="Name Manager"/>
      <sheetName val="PPAP LOG"/>
      <sheetName val="LIST OF MAKES"/>
      <sheetName val="MASTER_RATE ANALYSIS"/>
      <sheetName val="WBS"/>
      <sheetName val="BLK2"/>
      <sheetName val="Slab thickness entry"/>
      <sheetName val="Mat. Rates"/>
      <sheetName val="Operations"/>
      <sheetName val="SINTER PLANT BEAM &amp; COLUMN "/>
      <sheetName val="WACC_VDF"/>
      <sheetName val="DetEst"/>
      <sheetName val="AN - H"/>
      <sheetName val="P&amp;L-Rptg format"/>
      <sheetName val="TOTAL"/>
      <sheetName val="ATTACH_6A"/>
      <sheetName val="Jumeira"/>
      <sheetName val="Consolidated"/>
      <sheetName val="Workout-Inst"/>
      <sheetName val="EEV(Prilim)"/>
      <sheetName val="Data Sheet"/>
      <sheetName val="Income (2)"/>
      <sheetName val="HOSPI-01"/>
      <sheetName val="FAS-C(4)"/>
      <sheetName val="CCTV(old)"/>
      <sheetName val="SM_DATA_with_National_CBP_pric1"/>
      <sheetName val="Page_22"/>
      <sheetName val="Sheet1_(2)2"/>
      <sheetName val="DB_ET200(R__A)2"/>
      <sheetName val="SP&amp;ST_제출가2"/>
      <sheetName val="공정율_기초_Data2"/>
      <sheetName val="_Pricing_110512_xlsx2"/>
      <sheetName val="1612_01AL_-_INT_AM&amp;NIEP1"/>
      <sheetName val="Beam_at_Ground_flr_lvl(Steel)1"/>
      <sheetName val="BASIS_-DEC_081"/>
      <sheetName val="Main_Building"/>
      <sheetName val="BOQ_LT1"/>
      <sheetName val="Plant_&amp;__Machinery"/>
      <sheetName val="Sheet3_(2)"/>
      <sheetName val="top_sheet_CORRE"/>
      <sheetName val="precast_RC_element"/>
      <sheetName val="Basement_Works"/>
      <sheetName val="Cost_Index"/>
      <sheetName val="소상_&quot;1&quot;"/>
      <sheetName val="NLD_-_Assum"/>
      <sheetName val="Basic_Rate"/>
      <sheetName val="beam-reinft-IIInd_floor"/>
      <sheetName val="Leg!l_Risk_Analysis"/>
      <sheetName val="500_kVA_DG_BOQ"/>
      <sheetName val="Basement__Works"/>
      <sheetName val="Area_Statement"/>
      <sheetName val="實際值-2006_02_06"/>
      <sheetName val="Summary_-_Flr_wise"/>
      <sheetName val="1st_floor_slab"/>
      <sheetName val="Monthly_Challans"/>
      <sheetName val="REFERANCE_DATA"/>
      <sheetName val="1C_Data"/>
      <sheetName val="Quote_Sheet"/>
      <sheetName val="works_-_quote_sheet"/>
      <sheetName val="Service_Function"/>
      <sheetName val="Occ,_Other_Rev,_Exp,_Dispo"/>
      <sheetName val="drg_study"/>
      <sheetName val="Technicla_manpower"/>
      <sheetName val="GRAND_SUMMARY"/>
      <sheetName val="Str_S_&amp;_Roofing"/>
      <sheetName val="March_Analysts"/>
      <sheetName val="Invested_capital_VDF"/>
      <sheetName val="Wing_Wise_Status"/>
      <sheetName val="Design_sheet"/>
      <sheetName val="GR_slab-reinft"/>
      <sheetName val="Data_Base"/>
      <sheetName val="P_Well(_RCC)"/>
      <sheetName val="Sales_Report-Apr_-_Sept_08"/>
      <sheetName val="Back_filling"/>
      <sheetName val="NT_items_summary"/>
      <sheetName val="Name_List"/>
      <sheetName val="App_Q"/>
      <sheetName val="LEVEL_SHEET"/>
      <sheetName val="VI_Floor_Beam_"/>
      <sheetName val="PCRPT01_341"/>
      <sheetName val="M-_Rate"/>
      <sheetName val="Mix_Design"/>
      <sheetName val="00_to_01_Column"/>
      <sheetName val="Inc_St_-Link"/>
      <sheetName val="Anlysis"/>
      <sheetName val="Diawise steel abstract"/>
      <sheetName val="Cost to Client Aug 2012"/>
      <sheetName val="Planned"/>
      <sheetName val="Actual"/>
      <sheetName val="Input Data"/>
      <sheetName val="4.1Input Data"/>
      <sheetName val="Dashboard"/>
      <sheetName val="Monthly Turnover (Final)"/>
      <sheetName val="Monthly Programme"/>
      <sheetName val="Tool Metrics (1st Dot Proc)"/>
      <sheetName val="TB"/>
      <sheetName val="BS1"/>
      <sheetName val="AT-3"/>
      <sheetName val="Tiepdia"/>
      <sheetName val="Achievements_Highlights "/>
      <sheetName val="ASME B 36.10 M"/>
      <sheetName val="6BPRO"/>
      <sheetName val="TPL"/>
      <sheetName val="structure drg."/>
      <sheetName val="HVAC"/>
      <sheetName val="Hire"/>
      <sheetName val="2-Sitework"/>
      <sheetName val="CASHFLOWS"/>
      <sheetName val="MG"/>
      <sheetName val="MERGED CODES &amp; NAMES"/>
      <sheetName val="Sept 06"/>
      <sheetName val="TDS01-02"/>
      <sheetName val="Output"/>
      <sheetName val="TimeSheet"/>
      <sheetName val="Pavement"/>
      <sheetName val="Width xsec"/>
      <sheetName val="STAFF "/>
      <sheetName val="starter"/>
      <sheetName val="매크로"/>
      <sheetName val="Detail 1A"/>
      <sheetName val="Rate"/>
      <sheetName val="A.O.R r1"/>
      <sheetName val="CHIFLET"/>
      <sheetName val="Fin. Assumpt. - Sensitivities"/>
      <sheetName val="Compu"/>
      <sheetName val="TB_Oct07"/>
      <sheetName val="P&amp;L"/>
      <sheetName val="2000"/>
      <sheetName val="Wag&amp;Sal"/>
      <sheetName val="Sensitivities"/>
      <sheetName val="IPS new"/>
      <sheetName val="(M+L)"/>
      <sheetName val="RA BILL (47-)"/>
      <sheetName val="Stub Col"/>
      <sheetName val="F.Slab"/>
      <sheetName val="Plinth Beam1"/>
      <sheetName val="C2 (F) "/>
      <sheetName val="WO DROP DOWN LISTS"/>
      <sheetName val="FS Mar08"/>
      <sheetName val="TB load"/>
      <sheetName val="TB pick up"/>
      <sheetName val="Lists"/>
      <sheetName val="WO-List"/>
      <sheetName val="Balance Sheet "/>
      <sheetName val="worksheet"/>
      <sheetName val="Verbrauch"/>
      <sheetName val="APPENDIX 4.1a"/>
      <sheetName val="ord-lost_98&amp;99"/>
      <sheetName val="Deviation"/>
      <sheetName val="CABLERET"/>
      <sheetName val="LOGO"/>
      <sheetName val="SSR_&amp;_NSSR_Market_final1"/>
      <sheetName val="DETAILED__BOQ1"/>
      <sheetName val="Leg_1-11"/>
      <sheetName val="Lookup_definitions1"/>
      <sheetName val="WORK_TABLE1"/>
      <sheetName val="B7-_Col__Sch"/>
      <sheetName val="steam_outlet"/>
      <sheetName val="Labour_Rate_"/>
      <sheetName val="Material_List_"/>
      <sheetName val="rates_-_carpentry_items"/>
      <sheetName val="APPENDIX_4_1a"/>
      <sheetName val="bs_BP_04_SA"/>
      <sheetName val="Cashflow_projection10"/>
      <sheetName val="SSR_&amp;_NSSR_Market_final2"/>
      <sheetName val="PCS_DATA2"/>
      <sheetName val="Story_Drift-Part_21"/>
      <sheetName val="DETAILED__BOQ2"/>
      <sheetName val="Leg!l_Risk_Analysis1"/>
      <sheetName val="precast_RC_element1"/>
      <sheetName val="Basement_Works1"/>
      <sheetName val="M-_Rate1"/>
      <sheetName val="SM_DATA_with_National_CBP_pric2"/>
      <sheetName val="Sheet3_(2)1"/>
      <sheetName val="Cost_Index1"/>
      <sheetName val="소상_&quot;1&quot;1"/>
      <sheetName val="Accounts_w_Tax_Ind1"/>
      <sheetName val="NLD_-_Assum1"/>
      <sheetName val="Basic_Rate1"/>
      <sheetName val="實際值-2006_02_061"/>
      <sheetName val="Civil_Works1"/>
      <sheetName val="500_kVA_DG_BOQ1"/>
      <sheetName val="Basement__Works1"/>
      <sheetName val="BLOCK_WORK_B21"/>
      <sheetName val="Leg_1-12"/>
      <sheetName val="Lookup_definitions2"/>
      <sheetName val="WORK_TABLE2"/>
      <sheetName val="00_to_01_Column1"/>
      <sheetName val="B7-_Col__Sch1"/>
      <sheetName val="steam_outlet1"/>
      <sheetName val="Name_List1"/>
      <sheetName val="Quote_Sheet1"/>
      <sheetName val="drg_study1"/>
      <sheetName val="Technicla_manpower1"/>
      <sheetName val="GRAND_SUMMARY1"/>
      <sheetName val="Str_S_&amp;_Roofing1"/>
      <sheetName val="Ward_areas1"/>
      <sheetName val="Design_sheet1"/>
      <sheetName val="GR_slab-reinft1"/>
      <sheetName val="Labour_Rate_1"/>
      <sheetName val="Material_List_1"/>
      <sheetName val="rates_-_carpentry_items1"/>
      <sheetName val="APPENDIX_4_1a1"/>
      <sheetName val="bs_BP_04_SA1"/>
      <sheetName val="Table"/>
      <sheetName val="SAP DATA"/>
      <sheetName val="W SUMMERY"/>
      <sheetName val="Mat.-Rates"/>
      <sheetName val="Rate Analysis "/>
      <sheetName val="1st -vpd"/>
      <sheetName val="sumary"/>
      <sheetName val="Inputs"/>
      <sheetName val="Quotation"/>
      <sheetName val="Drop_Down_List2"/>
      <sheetName val="Data_Sheet"/>
      <sheetName val="C3"/>
      <sheetName val="Details"/>
      <sheetName val="NCR LOG"/>
      <sheetName val=" Summary BKG 034"/>
      <sheetName val="MAT.ATSITE"/>
      <sheetName val="Hdcnt Projs"/>
      <sheetName val="MOS"/>
      <sheetName val="MAT_ATSITE"/>
      <sheetName val="Hdcnt_Projs"/>
      <sheetName val="_Summary_BKG_034"/>
      <sheetName val="NCR_LOG"/>
      <sheetName val="BASE"/>
      <sheetName val="General"/>
      <sheetName val="Design Devmt"/>
      <sheetName val="E 008 2004"/>
      <sheetName val="Res-Pre ANILLO 1"/>
      <sheetName val="Packing List"/>
      <sheetName val="Scenario Analysis"/>
      <sheetName val="Part D-Building Works"/>
      <sheetName val="Apr1-9"/>
      <sheetName val="Input_Data"/>
      <sheetName val="4_1Input_Data"/>
      <sheetName val="E_008_2004"/>
      <sheetName val="Res-Pre_ANILLO_1"/>
      <sheetName val="Packing_List"/>
      <sheetName val="Scenario_Analysis"/>
      <sheetName val="Part_D-Building_Works"/>
      <sheetName val="PRICING"/>
      <sheetName val="Consolidated CF"/>
      <sheetName val="w't table"/>
      <sheetName val="5"/>
      <sheetName val="word formatS1"/>
      <sheetName val="조건"/>
      <sheetName val="ACCOUNT"/>
      <sheetName val="Site Expenses"/>
      <sheetName val="금융비용"/>
      <sheetName val="Forecast"/>
      <sheetName val="PriceSummary"/>
      <sheetName val="QUOTE_E"/>
      <sheetName val="AN"/>
      <sheetName val="BSL PGM Installtn-Req on Job "/>
      <sheetName val="Day work"/>
      <sheetName val="Material Data"/>
      <sheetName val="110 cs EW"/>
      <sheetName val="Civil_Boq16"/>
      <sheetName val="BOQ_Direct_selling_cost15"/>
      <sheetName val="Staff_Forecast_spread15"/>
      <sheetName val="PRECAST_lightconc-II15"/>
      <sheetName val="floor_slab-RS215"/>
      <sheetName val="General_Summary14"/>
      <sheetName val="+X_&amp;_-X_DIR_PRE14"/>
      <sheetName val="BOQ_fire_proofing14"/>
      <sheetName val="Break_up_Sheet14"/>
      <sheetName val="Abstract_Sheet14"/>
      <sheetName val="Legal_Risk_Analysis14"/>
      <sheetName val="PIpe_Pushing15"/>
      <sheetName val="d-safe_DELUXE14"/>
      <sheetName val="13__Steel_-_Ratio14"/>
      <sheetName val="Labour_productivity15"/>
      <sheetName val="organi_synthesis_lab14"/>
      <sheetName val="Extra_Item14"/>
      <sheetName val="Fill_this_out_first___14"/>
      <sheetName val="Labour_&amp;_Plant14"/>
      <sheetName val="Project_Budget_Worksheet14"/>
      <sheetName val="TASKRSRC_(2)14"/>
      <sheetName val="Fin_Sum14"/>
      <sheetName val="V_O_4_-_PCC_Qty14"/>
      <sheetName val="TBAL9697_-group_wise__sdpl14"/>
      <sheetName val="Field_Values14"/>
      <sheetName val="BOQ_-II_ph_214"/>
      <sheetName val="2_1_受電設備棟14"/>
      <sheetName val="2_2_受・防火水槽14"/>
      <sheetName val="2_3_排水処理設備棟14"/>
      <sheetName val="2_4_倉庫棟14"/>
      <sheetName val="2_5_守衛棟14"/>
      <sheetName val="RCC,Ret__Wall14"/>
      <sheetName val="BOQ_(2)14"/>
      <sheetName val="T1037_Entire_School14"/>
      <sheetName val="Plant_Cost14"/>
      <sheetName val="Site_Dev_BOQ14"/>
      <sheetName val="PointNo_514"/>
      <sheetName val="DETAIL_SHEET14"/>
      <sheetName val="1_01_(a)14"/>
      <sheetName val="Balance_sheet14"/>
      <sheetName val="Fee_Rate_Summary14"/>
      <sheetName val="Rate_analysis14"/>
      <sheetName val="Site_wise_NADs14"/>
      <sheetName val="PC_Master_List14"/>
      <sheetName val="Employee_List14"/>
      <sheetName val="RMZ_Summary14"/>
      <sheetName val="_14"/>
      <sheetName val="STAFFSCHED_14"/>
      <sheetName val="PRECAST_lightconc_II14"/>
      <sheetName val="Basement_Budget14"/>
      <sheetName val="IO_LIST14"/>
      <sheetName val="Tender_Summary14"/>
      <sheetName val="Civil_Boq17"/>
      <sheetName val="SPT_vs_PHI16"/>
      <sheetName val="BOQ_Direct_selling_cost16"/>
      <sheetName val="std_wt_16"/>
      <sheetName val="Material_16"/>
      <sheetName val="Chandrawal_-116"/>
      <sheetName val="Guide_VAT_ED_Credit16"/>
      <sheetName val="AMC_&amp;_O&amp;M16"/>
      <sheetName val="JTS_Costing16"/>
      <sheetName val="Pile_cap16"/>
      <sheetName val="Staff_Forecast_spread16"/>
      <sheetName val="PRECAST_lightconc-II16"/>
      <sheetName val="floor_slab-RS216"/>
      <sheetName val="General_Summary15"/>
      <sheetName val="+X_&amp;_-X_DIR_PRE15"/>
      <sheetName val="BOQ_fire_proofing15"/>
      <sheetName val="Break_up_Sheet15"/>
      <sheetName val="Abstract_Sheet15"/>
      <sheetName val="Legal_Risk_Analysis15"/>
      <sheetName val="PIpe_Pushing16"/>
      <sheetName val="d-safe_specs16"/>
      <sheetName val="d-safe_DELUXE15"/>
      <sheetName val="13__Steel_-_Ratio15"/>
      <sheetName val="Labour_productivity16"/>
      <sheetName val="CABLE_DATA15"/>
      <sheetName val="organi_synthesis_lab15"/>
      <sheetName val="INPUT_SHEET15"/>
      <sheetName val="Extra_Item15"/>
      <sheetName val="Fill_this_out_first___15"/>
      <sheetName val="Labour_&amp;_Plant15"/>
      <sheetName val="Project_Budget_Worksheet15"/>
      <sheetName val="TASKRSRC_(2)15"/>
      <sheetName val="Fin_Sum15"/>
      <sheetName val="V_O_4_-_PCC_Qty15"/>
      <sheetName val="TBAL9697_-group_wise__sdpl15"/>
      <sheetName val="Field_Values15"/>
      <sheetName val="BOQ_-II_ph_215"/>
      <sheetName val="2_1_受電設備棟15"/>
      <sheetName val="2_2_受・防火水槽15"/>
      <sheetName val="2_3_排水処理設備棟15"/>
      <sheetName val="2_4_倉庫棟15"/>
      <sheetName val="2_5_守衛棟15"/>
      <sheetName val="RCC,Ret__Wall15"/>
      <sheetName val="BOQ_(2)15"/>
      <sheetName val="T1037_Entire_School15"/>
      <sheetName val="Plant_Cost15"/>
      <sheetName val="Site_Dev_BOQ15"/>
      <sheetName val="PointNo_515"/>
      <sheetName val="DETAIL_SHEET15"/>
      <sheetName val="1_01_(a)15"/>
      <sheetName val="Balance_sheet15"/>
      <sheetName val="Fee_Rate_Summary15"/>
      <sheetName val="Rate_analysis15"/>
      <sheetName val="Site_wise_NADs15"/>
      <sheetName val="PC_Master_List15"/>
      <sheetName val="Employee_List15"/>
      <sheetName val="RMZ_Summary15"/>
      <sheetName val="_15"/>
      <sheetName val="STAFFSCHED_15"/>
      <sheetName val="PRECAST_lightconc_II15"/>
      <sheetName val="Basement_Budget15"/>
      <sheetName val="IO_LIST15"/>
      <sheetName val="Tender_Summary15"/>
      <sheetName val="Civil_Boq18"/>
      <sheetName val="SPT_vs_PHI17"/>
      <sheetName val="BOQ_Direct_selling_cost17"/>
      <sheetName val="std_wt_17"/>
      <sheetName val="Material_17"/>
      <sheetName val="Chandrawal_-117"/>
      <sheetName val="Guide_VAT_ED_Credit17"/>
      <sheetName val="AMC_&amp;_O&amp;M17"/>
      <sheetName val="JTS_Costing17"/>
      <sheetName val="Pile_cap17"/>
      <sheetName val="Staff_Forecast_spread17"/>
      <sheetName val="PRECAST_lightconc-II17"/>
      <sheetName val="floor_slab-RS217"/>
      <sheetName val="General_Summary16"/>
      <sheetName val="+X_&amp;_-X_DIR_PRE16"/>
      <sheetName val="BOQ_fire_proofing16"/>
      <sheetName val="Break_up_Sheet16"/>
      <sheetName val="Abstract_Sheet16"/>
      <sheetName val="Legal_Risk_Analysis16"/>
      <sheetName val="PIpe_Pushing17"/>
      <sheetName val="d-safe_specs17"/>
      <sheetName val="d-safe_DELUXE16"/>
      <sheetName val="13__Steel_-_Ratio16"/>
      <sheetName val="Labour_productivity17"/>
      <sheetName val="CABLE_DATA16"/>
      <sheetName val="organi_synthesis_lab16"/>
      <sheetName val="INPUT_SHEET16"/>
      <sheetName val="Extra_Item16"/>
      <sheetName val="Fill_this_out_first___16"/>
      <sheetName val="Labour_&amp;_Plant16"/>
      <sheetName val="Project_Budget_Worksheet16"/>
      <sheetName val="TASKRSRC_(2)16"/>
      <sheetName val="Fin_Sum16"/>
      <sheetName val="V_O_4_-_PCC_Qty16"/>
      <sheetName val="TBAL9697_-group_wise__sdpl16"/>
      <sheetName val="Field_Values16"/>
      <sheetName val="BOQ_-II_ph_216"/>
      <sheetName val="2_1_受電設備棟16"/>
      <sheetName val="2_2_受・防火水槽16"/>
      <sheetName val="2_3_排水処理設備棟16"/>
      <sheetName val="2_4_倉庫棟16"/>
      <sheetName val="2_5_守衛棟16"/>
      <sheetName val="RCC,Ret__Wall16"/>
      <sheetName val="BOQ_(2)16"/>
      <sheetName val="T1037_Entire_School16"/>
      <sheetName val="Plant_Cost16"/>
      <sheetName val="Site_Dev_BOQ16"/>
      <sheetName val="PointNo_516"/>
      <sheetName val="DETAIL_SHEET16"/>
      <sheetName val="1_01_(a)16"/>
      <sheetName val="Balance_sheet16"/>
      <sheetName val="Fee_Rate_Summary16"/>
      <sheetName val="Rate_analysis16"/>
      <sheetName val="Site_wise_NADs16"/>
      <sheetName val="PC_Master_List16"/>
      <sheetName val="Employee_List16"/>
      <sheetName val="RMZ_Summary16"/>
      <sheetName val="_16"/>
      <sheetName val="STAFFSCHED_16"/>
      <sheetName val="PRECAST_lightconc_II16"/>
      <sheetName val="Basement_Budget16"/>
      <sheetName val="IO_LIST16"/>
      <sheetName val="Tender_Summary16"/>
      <sheetName val="Civil_Boq19"/>
      <sheetName val="SPT_vs_PHI18"/>
      <sheetName val="BOQ_Direct_selling_cost18"/>
      <sheetName val="std_wt_18"/>
      <sheetName val="Material_18"/>
      <sheetName val="Chandrawal_-118"/>
      <sheetName val="Guide_VAT_ED_Credit18"/>
      <sheetName val="AMC_&amp;_O&amp;M18"/>
      <sheetName val="JTS_Costing18"/>
      <sheetName val="Pile_cap18"/>
      <sheetName val="Staff_Forecast_spread18"/>
      <sheetName val="PRECAST_lightconc-II18"/>
      <sheetName val="floor_slab-RS218"/>
      <sheetName val="General_Summary17"/>
      <sheetName val="+X_&amp;_-X_DIR_PRE17"/>
      <sheetName val="BOQ_fire_proofing17"/>
      <sheetName val="Break_up_Sheet17"/>
      <sheetName val="Abstract_Sheet17"/>
      <sheetName val="Legal_Risk_Analysis17"/>
      <sheetName val="PIpe_Pushing18"/>
      <sheetName val="d-safe_specs18"/>
      <sheetName val="d-safe_DELUXE17"/>
      <sheetName val="13__Steel_-_Ratio17"/>
      <sheetName val="Labour_productivity18"/>
      <sheetName val="CABLE_DATA17"/>
      <sheetName val="organi_synthesis_lab17"/>
      <sheetName val="INPUT_SHEET17"/>
      <sheetName val="Extra_Item17"/>
      <sheetName val="Fill_this_out_first___17"/>
      <sheetName val="Labour_&amp;_Plant17"/>
      <sheetName val="Project_Budget_Worksheet17"/>
      <sheetName val="TASKRSRC_(2)17"/>
      <sheetName val="Fin_Sum17"/>
      <sheetName val="V_O_4_-_PCC_Qty17"/>
      <sheetName val="TBAL9697_-group_wise__sdpl17"/>
      <sheetName val="Field_Values17"/>
      <sheetName val="BOQ_-II_ph_217"/>
      <sheetName val="2_1_受電設備棟17"/>
      <sheetName val="2_2_受・防火水槽17"/>
      <sheetName val="2_3_排水処理設備棟17"/>
      <sheetName val="2_4_倉庫棟17"/>
      <sheetName val="2_5_守衛棟17"/>
      <sheetName val="RCC,Ret__Wall17"/>
      <sheetName val="BOQ_(2)17"/>
      <sheetName val="T1037_Entire_School17"/>
      <sheetName val="Plant_Cost17"/>
      <sheetName val="Site_Dev_BOQ17"/>
      <sheetName val="PointNo_517"/>
      <sheetName val="DETAIL_SHEET17"/>
      <sheetName val="1_01_(a)17"/>
      <sheetName val="Balance_sheet17"/>
      <sheetName val="Fee_Rate_Summary17"/>
      <sheetName val="Rate_analysis17"/>
      <sheetName val="Site_wise_NADs17"/>
      <sheetName val="PC_Master_List17"/>
      <sheetName val="Employee_List17"/>
      <sheetName val="RMZ_Summary17"/>
      <sheetName val="_17"/>
      <sheetName val="STAFFSCHED_17"/>
      <sheetName val="PRECAST_lightconc_II17"/>
      <sheetName val="Basement_Budget17"/>
      <sheetName val="IO_LIST17"/>
      <sheetName val="Tender_Summary17"/>
      <sheetName val="Civil_Boq20"/>
      <sheetName val="SPT_vs_PHI19"/>
      <sheetName val="BOQ_Direct_selling_cost19"/>
      <sheetName val="std_wt_19"/>
      <sheetName val="Material_19"/>
      <sheetName val="Chandrawal_-119"/>
      <sheetName val="Guide_VAT_ED_Credit19"/>
      <sheetName val="AMC_&amp;_O&amp;M19"/>
      <sheetName val="JTS_Costing19"/>
      <sheetName val="Pile_cap19"/>
      <sheetName val="Staff_Forecast_spread19"/>
      <sheetName val="PRECAST_lightconc-II19"/>
      <sheetName val="floor_slab-RS219"/>
      <sheetName val="General_Summary18"/>
      <sheetName val="+X_&amp;_-X_DIR_PRE18"/>
      <sheetName val="BOQ_fire_proofing18"/>
      <sheetName val="Break_up_Sheet18"/>
      <sheetName val="Abstract_Sheet18"/>
      <sheetName val="Legal_Risk_Analysis18"/>
      <sheetName val="PIpe_Pushing19"/>
      <sheetName val="d-safe_specs19"/>
      <sheetName val="d-safe_DELUXE18"/>
      <sheetName val="13__Steel_-_Ratio18"/>
      <sheetName val="Labour_productivity19"/>
      <sheetName val="CABLE_DATA18"/>
      <sheetName val="organi_synthesis_lab18"/>
      <sheetName val="INPUT_SHEET18"/>
      <sheetName val="Extra_Item18"/>
      <sheetName val="Fill_this_out_first___18"/>
      <sheetName val="Labour_&amp;_Plant18"/>
      <sheetName val="Project_Budget_Worksheet18"/>
      <sheetName val="TASKRSRC_(2)18"/>
      <sheetName val="Fin_Sum18"/>
      <sheetName val="V_O_4_-_PCC_Qty18"/>
      <sheetName val="TBAL9697_-group_wise__sdpl18"/>
      <sheetName val="Field_Values18"/>
      <sheetName val="BOQ_-II_ph_218"/>
      <sheetName val="2_1_受電設備棟18"/>
      <sheetName val="2_2_受・防火水槽18"/>
      <sheetName val="2_3_排水処理設備棟18"/>
      <sheetName val="2_4_倉庫棟18"/>
      <sheetName val="2_5_守衛棟18"/>
      <sheetName val="RCC,Ret__Wall18"/>
      <sheetName val="BOQ_(2)18"/>
      <sheetName val="T1037_Entire_School18"/>
      <sheetName val="Plant_Cost18"/>
      <sheetName val="Site_Dev_BOQ18"/>
      <sheetName val="PointNo_518"/>
      <sheetName val="DETAIL_SHEET18"/>
      <sheetName val="1_01_(a)18"/>
      <sheetName val="Balance_sheet18"/>
      <sheetName val="Fee_Rate_Summary18"/>
      <sheetName val="Rate_analysis18"/>
      <sheetName val="Site_wise_NADs18"/>
      <sheetName val="PC_Master_List18"/>
      <sheetName val="Employee_List18"/>
      <sheetName val="RMZ_Summary18"/>
      <sheetName val="_18"/>
      <sheetName val="STAFFSCHED_18"/>
      <sheetName val="PRECAST_lightconc_II18"/>
      <sheetName val="Basement_Budget18"/>
      <sheetName val="IO_LIST18"/>
      <sheetName val="Tender_Summary18"/>
      <sheetName val="Civil_Boq21"/>
      <sheetName val="SPT_vs_PHI20"/>
      <sheetName val="BOQ_Direct_selling_cost20"/>
      <sheetName val="std_wt_20"/>
      <sheetName val="Material_20"/>
      <sheetName val="Chandrawal_-120"/>
      <sheetName val="Guide_VAT_ED_Credit20"/>
      <sheetName val="AMC_&amp;_O&amp;M20"/>
      <sheetName val="JTS_Costing20"/>
      <sheetName val="Pile_cap20"/>
      <sheetName val="Staff_Forecast_spread20"/>
      <sheetName val="PRECAST_lightconc-II20"/>
      <sheetName val="floor_slab-RS220"/>
      <sheetName val="General_Summary19"/>
      <sheetName val="+X_&amp;_-X_DIR_PRE19"/>
      <sheetName val="BOQ_fire_proofing19"/>
      <sheetName val="Break_up_Sheet19"/>
      <sheetName val="Abstract_Sheet19"/>
      <sheetName val="Legal_Risk_Analysis19"/>
      <sheetName val="PIpe_Pushing20"/>
      <sheetName val="d-safe_specs20"/>
      <sheetName val="d-safe_DELUXE19"/>
      <sheetName val="13__Steel_-_Ratio19"/>
      <sheetName val="Labour_productivity20"/>
      <sheetName val="CABLE_DATA19"/>
      <sheetName val="organi_synthesis_lab19"/>
      <sheetName val="INPUT_SHEET19"/>
      <sheetName val="Extra_Item19"/>
      <sheetName val="Fill_this_out_first___19"/>
      <sheetName val="Labour_&amp;_Plant19"/>
      <sheetName val="Project_Budget_Worksheet19"/>
      <sheetName val="TASKRSRC_(2)19"/>
      <sheetName val="Fin_Sum19"/>
      <sheetName val="V_O_4_-_PCC_Qty19"/>
      <sheetName val="TBAL9697_-group_wise__sdpl19"/>
      <sheetName val="Field_Values19"/>
      <sheetName val="BOQ_-II_ph_219"/>
      <sheetName val="2_1_受電設備棟19"/>
      <sheetName val="2_2_受・防火水槽19"/>
      <sheetName val="2_3_排水処理設備棟19"/>
      <sheetName val="2_4_倉庫棟19"/>
      <sheetName val="2_5_守衛棟19"/>
      <sheetName val="RCC,Ret__Wall19"/>
      <sheetName val="BOQ_(2)19"/>
      <sheetName val="T1037_Entire_School19"/>
      <sheetName val="Plant_Cost19"/>
      <sheetName val="Site_Dev_BOQ19"/>
      <sheetName val="PointNo_519"/>
      <sheetName val="DETAIL_SHEET19"/>
      <sheetName val="1_01_(a)19"/>
      <sheetName val="Balance_sheet19"/>
      <sheetName val="Fee_Rate_Summary19"/>
      <sheetName val="Rate_analysis19"/>
      <sheetName val="Site_wise_NADs19"/>
      <sheetName val="PC_Master_List19"/>
      <sheetName val="Employee_List19"/>
      <sheetName val="RMZ_Summary19"/>
      <sheetName val="_19"/>
      <sheetName val="STAFFSCHED_19"/>
      <sheetName val="PRECAST_lightconc_II19"/>
      <sheetName val="Basement_Budget19"/>
      <sheetName val="IO_LIST19"/>
      <sheetName val="Tender_Summary19"/>
      <sheetName val="Civil_Boq22"/>
      <sheetName val="SPT_vs_PHI21"/>
      <sheetName val="BOQ_Direct_selling_cost21"/>
      <sheetName val="std_wt_21"/>
      <sheetName val="Material_21"/>
      <sheetName val="Chandrawal_-121"/>
      <sheetName val="Guide_VAT_ED_Credit21"/>
      <sheetName val="AMC_&amp;_O&amp;M21"/>
      <sheetName val="JTS_Costing21"/>
      <sheetName val="Pile_cap21"/>
      <sheetName val="Staff_Forecast_spread21"/>
      <sheetName val="PRECAST_lightconc-II21"/>
      <sheetName val="floor_slab-RS221"/>
      <sheetName val="General_Summary20"/>
      <sheetName val="+X_&amp;_-X_DIR_PRE20"/>
      <sheetName val="BOQ_fire_proofing20"/>
      <sheetName val="Break_up_Sheet20"/>
      <sheetName val="Abstract_Sheet20"/>
      <sheetName val="Legal_Risk_Analysis20"/>
      <sheetName val="PIpe_Pushing21"/>
      <sheetName val="d-safe_specs21"/>
      <sheetName val="d-safe_DELUXE20"/>
      <sheetName val="13__Steel_-_Ratio20"/>
      <sheetName val="Labour_productivity21"/>
      <sheetName val="CABLE_DATA20"/>
      <sheetName val="organi_synthesis_lab20"/>
      <sheetName val="INPUT_SHEET20"/>
      <sheetName val="Extra_Item20"/>
      <sheetName val="Fill_this_out_first___20"/>
      <sheetName val="Labour_&amp;_Plant20"/>
      <sheetName val="Project_Budget_Worksheet20"/>
      <sheetName val="TASKRSRC_(2)20"/>
      <sheetName val="Fin_Sum20"/>
      <sheetName val="V_O_4_-_PCC_Qty20"/>
      <sheetName val="TBAL9697_-group_wise__sdpl20"/>
      <sheetName val="Field_Values20"/>
      <sheetName val="BOQ_-II_ph_220"/>
      <sheetName val="2_1_受電設備棟20"/>
      <sheetName val="2_2_受・防火水槽20"/>
      <sheetName val="2_3_排水処理設備棟20"/>
      <sheetName val="2_4_倉庫棟20"/>
      <sheetName val="2_5_守衛棟20"/>
      <sheetName val="RCC,Ret__Wall20"/>
      <sheetName val="BOQ_(2)20"/>
      <sheetName val="T1037_Entire_School20"/>
      <sheetName val="Plant_Cost20"/>
      <sheetName val="Site_Dev_BOQ20"/>
      <sheetName val="PointNo_520"/>
      <sheetName val="DETAIL_SHEET20"/>
      <sheetName val="1_01_(a)20"/>
      <sheetName val="Balance_sheet20"/>
      <sheetName val="Fee_Rate_Summary20"/>
      <sheetName val="Rate_analysis20"/>
      <sheetName val="Site_wise_NADs20"/>
      <sheetName val="PC_Master_List20"/>
      <sheetName val="Employee_List20"/>
      <sheetName val="RMZ_Summary20"/>
      <sheetName val="_20"/>
      <sheetName val="STAFFSCHED_20"/>
      <sheetName val="PRECAST_lightconc_II20"/>
      <sheetName val="Basement_Budget20"/>
      <sheetName val="IO_LIST20"/>
      <sheetName val="Tender_Summary20"/>
      <sheetName val="Civil_Boq23"/>
      <sheetName val="SPT_vs_PHI22"/>
      <sheetName val="BOQ_Direct_selling_cost22"/>
      <sheetName val="std_wt_22"/>
      <sheetName val="Material_22"/>
      <sheetName val="Chandrawal_-122"/>
      <sheetName val="Guide_VAT_ED_Credit22"/>
      <sheetName val="AMC_&amp;_O&amp;M22"/>
      <sheetName val="JTS_Costing22"/>
      <sheetName val="Pile_cap22"/>
      <sheetName val="Staff_Forecast_spread22"/>
      <sheetName val="PRECAST_lightconc-II22"/>
      <sheetName val="floor_slab-RS222"/>
      <sheetName val="General_Summary21"/>
      <sheetName val="+X_&amp;_-X_DIR_PRE21"/>
      <sheetName val="BOQ_fire_proofing21"/>
      <sheetName val="Break_up_Sheet21"/>
      <sheetName val="Abstract_Sheet21"/>
      <sheetName val="Legal_Risk_Analysis21"/>
      <sheetName val="PIpe_Pushing22"/>
      <sheetName val="d-safe_specs22"/>
      <sheetName val="d-safe_DELUXE21"/>
      <sheetName val="13__Steel_-_Ratio21"/>
      <sheetName val="Labour_productivity22"/>
      <sheetName val="CABLE_DATA21"/>
      <sheetName val="organi_synthesis_lab21"/>
      <sheetName val="INPUT_SHEET21"/>
      <sheetName val="Extra_Item21"/>
      <sheetName val="Fill_this_out_first___21"/>
      <sheetName val="Labour_&amp;_Plant21"/>
      <sheetName val="Project_Budget_Worksheet21"/>
      <sheetName val="TASKRSRC_(2)21"/>
      <sheetName val="Fin_Sum21"/>
      <sheetName val="V_O_4_-_PCC_Qty21"/>
      <sheetName val="TBAL9697_-group_wise__sdpl21"/>
      <sheetName val="Field_Values21"/>
      <sheetName val="BOQ_-II_ph_221"/>
      <sheetName val="2_1_受電設備棟21"/>
      <sheetName val="2_2_受・防火水槽21"/>
      <sheetName val="2_3_排水処理設備棟21"/>
      <sheetName val="2_4_倉庫棟21"/>
      <sheetName val="2_5_守衛棟21"/>
      <sheetName val="RCC,Ret__Wall21"/>
      <sheetName val="BOQ_(2)21"/>
      <sheetName val="T1037_Entire_School21"/>
      <sheetName val="Plant_Cost21"/>
      <sheetName val="Site_Dev_BOQ21"/>
      <sheetName val="PointNo_521"/>
      <sheetName val="DETAIL_SHEET21"/>
      <sheetName val="1_01_(a)21"/>
      <sheetName val="Balance_sheet21"/>
      <sheetName val="Fee_Rate_Summary21"/>
      <sheetName val="Rate_analysis21"/>
      <sheetName val="Site_wise_NADs21"/>
      <sheetName val="PC_Master_List21"/>
      <sheetName val="Employee_List21"/>
      <sheetName val="RMZ_Summary21"/>
      <sheetName val="_21"/>
      <sheetName val="STAFFSCHED_21"/>
      <sheetName val="PRECAST_lightconc_II21"/>
      <sheetName val="Basement_Budget21"/>
      <sheetName val="IO_LIST21"/>
      <sheetName val="Tender_Summary21"/>
      <sheetName val="Civil_Boq24"/>
      <sheetName val="SPT_vs_PHI23"/>
      <sheetName val="BOQ_Direct_selling_cost23"/>
      <sheetName val="std_wt_23"/>
      <sheetName val="Material_23"/>
      <sheetName val="Chandrawal_-123"/>
      <sheetName val="Guide_VAT_ED_Credit23"/>
      <sheetName val="AMC_&amp;_O&amp;M23"/>
      <sheetName val="JTS_Costing23"/>
      <sheetName val="Pile_cap23"/>
      <sheetName val="Staff_Forecast_spread23"/>
      <sheetName val="PRECAST_lightconc-II23"/>
      <sheetName val="floor_slab-RS223"/>
      <sheetName val="General_Summary22"/>
      <sheetName val="+X_&amp;_-X_DIR_PRE22"/>
      <sheetName val="BOQ_fire_proofing22"/>
      <sheetName val="Break_up_Sheet22"/>
      <sheetName val="Abstract_Sheet22"/>
      <sheetName val="Legal_Risk_Analysis22"/>
      <sheetName val="PIpe_Pushing23"/>
      <sheetName val="d-safe_specs23"/>
      <sheetName val="d-safe_DELUXE22"/>
      <sheetName val="13__Steel_-_Ratio22"/>
      <sheetName val="Labour_productivity23"/>
      <sheetName val="CABLE_DATA22"/>
      <sheetName val="organi_synthesis_lab22"/>
      <sheetName val="INPUT_SHEET22"/>
      <sheetName val="Extra_Item22"/>
      <sheetName val="Fill_this_out_first___22"/>
      <sheetName val="Labour_&amp;_Plant22"/>
      <sheetName val="Project_Budget_Worksheet22"/>
      <sheetName val="TASKRSRC_(2)22"/>
      <sheetName val="Fin_Sum22"/>
      <sheetName val="V_O_4_-_PCC_Qty22"/>
      <sheetName val="TBAL9697_-group_wise__sdpl22"/>
      <sheetName val="Field_Values22"/>
      <sheetName val="BOQ_-II_ph_222"/>
      <sheetName val="2_1_受電設備棟22"/>
      <sheetName val="2_2_受・防火水槽22"/>
      <sheetName val="2_3_排水処理設備棟22"/>
      <sheetName val="2_4_倉庫棟22"/>
      <sheetName val="2_5_守衛棟22"/>
      <sheetName val="RCC,Ret__Wall22"/>
      <sheetName val="PointNo_522"/>
      <sheetName val="Balance_sheet22"/>
      <sheetName val="PC_Master_List22"/>
      <sheetName val="Plant_Cost22"/>
      <sheetName val="DETAIL_SHEET22"/>
      <sheetName val="1_01_(a)22"/>
      <sheetName val="Employee_List22"/>
      <sheetName val="T1037_Entire_School22"/>
      <sheetName val="RMZ_Summary22"/>
      <sheetName val="BOQ_(2)22"/>
      <sheetName val="_22"/>
      <sheetName val="Site_Dev_BOQ22"/>
      <sheetName val="STAFFSCHED_22"/>
      <sheetName val="PRECAST_lightconc_II22"/>
      <sheetName val="Basement_Budget22"/>
      <sheetName val="IO_LIST22"/>
      <sheetName val="Tender_Summary22"/>
      <sheetName val="Fee_Rate_Summary22"/>
      <sheetName val="Rate_analysis22"/>
      <sheetName val="Site_wise_NADs22"/>
      <sheetName val="PIPE내역(FCN)"/>
      <sheetName val="06"/>
      <sheetName val="MAT-STAT"/>
      <sheetName val="Bill No 8 - A"/>
      <sheetName val="I.P. No 1"/>
      <sheetName val="RFP003B"/>
      <sheetName val="Civil_Boq26"/>
      <sheetName val="Pile_cap25"/>
      <sheetName val="SPT_vs_PHI25"/>
      <sheetName val="std_wt_25"/>
      <sheetName val="General_Summary24"/>
      <sheetName val="Material_25"/>
      <sheetName val="Chandrawal_-125"/>
      <sheetName val="Guide_VAT_ED_Credit25"/>
      <sheetName val="AMC_&amp;_O&amp;M25"/>
      <sheetName val="JTS_Costing25"/>
      <sheetName val="BOQ_fire_proofing24"/>
      <sheetName val="Break_up_Sheet24"/>
      <sheetName val="floor_slab-RS225"/>
      <sheetName val="Abstract_Sheet24"/>
      <sheetName val="Legal_Risk_Analysis24"/>
      <sheetName val="BOQ_Direct_selling_cost25"/>
      <sheetName val="Staff_Forecast_spread25"/>
      <sheetName val="PIpe_Pushing25"/>
      <sheetName val="d-safe_specs25"/>
      <sheetName val="+X_&amp;_-X_DIR_PRE24"/>
      <sheetName val="d-safe_DELUXE24"/>
      <sheetName val="13__Steel_-_Ratio24"/>
      <sheetName val="PRECAST_lightconc-II25"/>
      <sheetName val="Labour_productivity25"/>
      <sheetName val="CABLE_DATA24"/>
      <sheetName val="organi_synthesis_lab24"/>
      <sheetName val="INPUT_SHEET24"/>
      <sheetName val="Extra_Item24"/>
      <sheetName val="Fill_this_out_first___24"/>
      <sheetName val="Labour_&amp;_Plant24"/>
      <sheetName val="Project_Budget_Worksheet24"/>
      <sheetName val="TASKRSRC_(2)24"/>
      <sheetName val="Fin_Sum24"/>
      <sheetName val="V_O_4_-_PCC_Qty24"/>
      <sheetName val="TBAL9697_-group_wise__sdpl24"/>
      <sheetName val="Field_Values24"/>
      <sheetName val="BOQ_-II_ph_224"/>
      <sheetName val="2_1_受電設備棟24"/>
      <sheetName val="2_2_受・防火水槽24"/>
      <sheetName val="2_3_排水処理設備棟24"/>
      <sheetName val="2_4_倉庫棟24"/>
      <sheetName val="2_5_守衛棟24"/>
      <sheetName val="RCC,Ret__Wall24"/>
      <sheetName val="BOQ_(2)24"/>
      <sheetName val="T1037_Entire_School24"/>
      <sheetName val="Plant_Cost24"/>
      <sheetName val="Site_Dev_BOQ24"/>
      <sheetName val="PointNo_524"/>
      <sheetName val="DETAIL_SHEET24"/>
      <sheetName val="1_01_(a)24"/>
      <sheetName val="Balance_sheet24"/>
      <sheetName val="Fee_Rate_Summary24"/>
      <sheetName val="Rate_analysis24"/>
      <sheetName val="Site_wise_NADs24"/>
      <sheetName val="PC_Master_List24"/>
      <sheetName val="RMZ_Summary24"/>
      <sheetName val="Employee_List24"/>
      <sheetName val="STAFFSCHED_24"/>
      <sheetName val="PRECAST_lightconc_II24"/>
      <sheetName val="Basement_Budget24"/>
      <sheetName val="IO_LIST24"/>
      <sheetName val="_24"/>
      <sheetName val="Drop_Down_List3"/>
      <sheetName val="Tender_Summary24"/>
      <sheetName val="Civil_Boq25"/>
      <sheetName val="SPT_vs_PHI24"/>
      <sheetName val="BOQ_Direct_selling_cost24"/>
      <sheetName val="std_wt_24"/>
      <sheetName val="Material_24"/>
      <sheetName val="Chandrawal_-124"/>
      <sheetName val="Guide_VAT_ED_Credit24"/>
      <sheetName val="AMC_&amp;_O&amp;M24"/>
      <sheetName val="JTS_Costing24"/>
      <sheetName val="Pile_cap24"/>
      <sheetName val="Staff_Forecast_spread24"/>
      <sheetName val="PRECAST_lightconc-II24"/>
      <sheetName val="floor_slab-RS224"/>
      <sheetName val="General_Summary23"/>
      <sheetName val="+X_&amp;_-X_DIR_PRE23"/>
      <sheetName val="BOQ_fire_proofing23"/>
      <sheetName val="Break_up_Sheet23"/>
      <sheetName val="Abstract_Sheet23"/>
      <sheetName val="Legal_Risk_Analysis23"/>
      <sheetName val="PIpe_Pushing24"/>
      <sheetName val="d-safe_specs24"/>
      <sheetName val="d-safe_DELUXE23"/>
      <sheetName val="13__Steel_-_Ratio23"/>
      <sheetName val="Labour_productivity24"/>
      <sheetName val="CABLE_DATA23"/>
      <sheetName val="organi_synthesis_lab23"/>
      <sheetName val="INPUT_SHEET23"/>
      <sheetName val="Extra_Item23"/>
      <sheetName val="Fill_this_out_first___23"/>
      <sheetName val="Labour_&amp;_Plant23"/>
      <sheetName val="Project_Budget_Worksheet23"/>
      <sheetName val="TASKRSRC_(2)23"/>
      <sheetName val="Fin_Sum23"/>
      <sheetName val="V_O_4_-_PCC_Qty23"/>
      <sheetName val="TBAL9697_-group_wise__sdpl23"/>
      <sheetName val="Field_Values23"/>
      <sheetName val="BOQ_-II_ph_223"/>
      <sheetName val="2_1_受電設備棟23"/>
      <sheetName val="2_2_受・防火水槽23"/>
      <sheetName val="2_3_排水処理設備棟23"/>
      <sheetName val="2_4_倉庫棟23"/>
      <sheetName val="2_5_守衛棟23"/>
      <sheetName val="RCC,Ret__Wall23"/>
      <sheetName val="BOQ_(2)23"/>
      <sheetName val="T1037_Entire_School23"/>
      <sheetName val="Plant_Cost23"/>
      <sheetName val="Site_Dev_BOQ23"/>
      <sheetName val="PointNo_523"/>
      <sheetName val="DETAIL_SHEET23"/>
      <sheetName val="1_01_(a)23"/>
      <sheetName val="Balance_sheet23"/>
      <sheetName val="Fee_Rate_Summary23"/>
      <sheetName val="Rate_analysis23"/>
      <sheetName val="Site_wise_NADs23"/>
      <sheetName val="PC_Master_List23"/>
      <sheetName val="Employee_List23"/>
      <sheetName val="RMZ_Summary23"/>
      <sheetName val="_23"/>
      <sheetName val="STAFFSCHED_23"/>
      <sheetName val="PRECAST_lightconc_II23"/>
      <sheetName val="Basement_Budget23"/>
      <sheetName val="IO_LIST23"/>
      <sheetName val="Tender_Summary23"/>
      <sheetName val="Civil_Boq30"/>
      <sheetName val="Pile_cap29"/>
      <sheetName val="SPT_vs_PHI29"/>
      <sheetName val="std_wt_29"/>
      <sheetName val="General_Summary28"/>
      <sheetName val="Material_29"/>
      <sheetName val="Chandrawal_-129"/>
      <sheetName val="Guide_VAT_ED_Credit29"/>
      <sheetName val="AMC_&amp;_O&amp;M29"/>
      <sheetName val="JTS_Costing29"/>
      <sheetName val="BOQ_fire_proofing28"/>
      <sheetName val="Break_up_Sheet28"/>
      <sheetName val="floor_slab-RS229"/>
      <sheetName val="Abstract_Sheet28"/>
      <sheetName val="Legal_Risk_Analysis28"/>
      <sheetName val="BOQ_Direct_selling_cost29"/>
      <sheetName val="Staff_Forecast_spread29"/>
      <sheetName val="PIpe_Pushing29"/>
      <sheetName val="d-safe_specs29"/>
      <sheetName val="+X_&amp;_-X_DIR_PRE28"/>
      <sheetName val="d-safe_DELUXE28"/>
      <sheetName val="13__Steel_-_Ratio28"/>
      <sheetName val="PRECAST_lightconc-II29"/>
      <sheetName val="Labour_productivity29"/>
      <sheetName val="CABLE_DATA28"/>
      <sheetName val="organi_synthesis_lab28"/>
      <sheetName val="INPUT_SHEET28"/>
      <sheetName val="Extra_Item28"/>
      <sheetName val="Fill_this_out_first___28"/>
      <sheetName val="Labour_&amp;_Plant28"/>
      <sheetName val="Project_Budget_Worksheet28"/>
      <sheetName val="TASKRSRC_(2)28"/>
      <sheetName val="Fin_Sum28"/>
      <sheetName val="V_O_4_-_PCC_Qty28"/>
      <sheetName val="TBAL9697_-group_wise__sdpl28"/>
      <sheetName val="Field_Values28"/>
      <sheetName val="BOQ_-II_ph_228"/>
      <sheetName val="2_1_受電設備棟28"/>
      <sheetName val="2_2_受・防火水槽28"/>
      <sheetName val="2_3_排水処理設備棟28"/>
      <sheetName val="2_4_倉庫棟28"/>
      <sheetName val="2_5_守衛棟28"/>
      <sheetName val="RCC,Ret__Wall28"/>
      <sheetName val="BOQ_(2)28"/>
      <sheetName val="T1037_Entire_School28"/>
      <sheetName val="Plant_Cost28"/>
      <sheetName val="Site_Dev_BOQ28"/>
      <sheetName val="PointNo_528"/>
      <sheetName val="DETAIL_SHEET28"/>
      <sheetName val="1_01_(a)28"/>
      <sheetName val="Balance_sheet28"/>
      <sheetName val="Fee_Rate_Summary28"/>
      <sheetName val="Rate_analysis28"/>
      <sheetName val="Site_wise_NADs28"/>
      <sheetName val="PC_Master_List28"/>
      <sheetName val="RMZ_Summary28"/>
      <sheetName val="Employee_List28"/>
      <sheetName val="STAFFSCHED_28"/>
      <sheetName val="PRECAST_lightconc_II28"/>
      <sheetName val="Basement_Budget28"/>
      <sheetName val="IO_LIST28"/>
      <sheetName val="_28"/>
      <sheetName val="Drop_Down_List7"/>
      <sheetName val="Tender_Summary28"/>
      <sheetName val="Performance_Report5"/>
      <sheetName val="Generic_Sum5"/>
      <sheetName val="Civil_Boq28"/>
      <sheetName val="SPT_vs_PHI27"/>
      <sheetName val="BOQ_Direct_selling_cost27"/>
      <sheetName val="std_wt_27"/>
      <sheetName val="Material_27"/>
      <sheetName val="Chandrawal_-127"/>
      <sheetName val="Guide_VAT_ED_Credit27"/>
      <sheetName val="AMC_&amp;_O&amp;M27"/>
      <sheetName val="JTS_Costing27"/>
      <sheetName val="Pile_cap27"/>
      <sheetName val="Staff_Forecast_spread27"/>
      <sheetName val="PRECAST_lightconc-II27"/>
      <sheetName val="floor_slab-RS227"/>
      <sheetName val="General_Summary26"/>
      <sheetName val="+X_&amp;_-X_DIR_PRE26"/>
      <sheetName val="BOQ_fire_proofing26"/>
      <sheetName val="Break_up_Sheet26"/>
      <sheetName val="Abstract_Sheet26"/>
      <sheetName val="Legal_Risk_Analysis26"/>
      <sheetName val="PIpe_Pushing27"/>
      <sheetName val="d-safe_specs27"/>
      <sheetName val="d-safe_DELUXE26"/>
      <sheetName val="13__Steel_-_Ratio26"/>
      <sheetName val="Labour_productivity27"/>
      <sheetName val="CABLE_DATA26"/>
      <sheetName val="organi_synthesis_lab26"/>
      <sheetName val="INPUT_SHEET26"/>
      <sheetName val="Extra_Item26"/>
      <sheetName val="Fill_this_out_first___26"/>
      <sheetName val="Labour_&amp;_Plant26"/>
      <sheetName val="Project_Budget_Worksheet26"/>
      <sheetName val="TASKRSRC_(2)26"/>
      <sheetName val="Fin_Sum26"/>
      <sheetName val="V_O_4_-_PCC_Qty26"/>
      <sheetName val="TBAL9697_-group_wise__sdpl26"/>
      <sheetName val="Field_Values26"/>
      <sheetName val="BOQ_-II_ph_226"/>
      <sheetName val="2_1_受電設備棟26"/>
      <sheetName val="2_2_受・防火水槽26"/>
      <sheetName val="2_3_排水処理設備棟26"/>
      <sheetName val="2_4_倉庫棟26"/>
      <sheetName val="2_5_守衛棟26"/>
      <sheetName val="RCC,Ret__Wall26"/>
      <sheetName val="BOQ_(2)26"/>
      <sheetName val="T1037_Entire_School26"/>
      <sheetName val="Plant_Cost26"/>
      <sheetName val="Site_Dev_BOQ26"/>
      <sheetName val="PointNo_526"/>
      <sheetName val="DETAIL_SHEET26"/>
      <sheetName val="1_01_(a)26"/>
      <sheetName val="Balance_sheet26"/>
      <sheetName val="Fee_Rate_Summary26"/>
      <sheetName val="Rate_analysis26"/>
      <sheetName val="Site_wise_NADs26"/>
      <sheetName val="PC_Master_List26"/>
      <sheetName val="Employee_List26"/>
      <sheetName val="RMZ_Summary26"/>
      <sheetName val="_26"/>
      <sheetName val="STAFFSCHED_26"/>
      <sheetName val="PRECAST_lightconc_II26"/>
      <sheetName val="Basement_Budget26"/>
      <sheetName val="IO_LIST26"/>
      <sheetName val="Tender_Summary26"/>
      <sheetName val="Drop_Down_List5"/>
      <sheetName val="Civil_Boq27"/>
      <sheetName val="SPT_vs_PHI26"/>
      <sheetName val="BOQ_Direct_selling_cost26"/>
      <sheetName val="std_wt_26"/>
      <sheetName val="Material_26"/>
      <sheetName val="Chandrawal_-126"/>
      <sheetName val="Guide_VAT_ED_Credit26"/>
      <sheetName val="AMC_&amp;_O&amp;M26"/>
      <sheetName val="JTS_Costing26"/>
      <sheetName val="Pile_cap26"/>
      <sheetName val="Staff_Forecast_spread26"/>
      <sheetName val="PRECAST_lightconc-II26"/>
      <sheetName val="floor_slab-RS226"/>
      <sheetName val="General_Summary25"/>
      <sheetName val="+X_&amp;_-X_DIR_PRE25"/>
      <sheetName val="BOQ_fire_proofing25"/>
      <sheetName val="Break_up_Sheet25"/>
      <sheetName val="Abstract_Sheet25"/>
      <sheetName val="Legal_Risk_Analysis25"/>
      <sheetName val="PIpe_Pushing26"/>
      <sheetName val="d-safe_specs26"/>
      <sheetName val="d-safe_DELUXE25"/>
      <sheetName val="13__Steel_-_Ratio25"/>
      <sheetName val="Labour_productivity26"/>
      <sheetName val="CABLE_DATA25"/>
      <sheetName val="organi_synthesis_lab25"/>
      <sheetName val="INPUT_SHEET25"/>
      <sheetName val="Extra_Item25"/>
      <sheetName val="Fill_this_out_first___25"/>
      <sheetName val="Labour_&amp;_Plant25"/>
      <sheetName val="Project_Budget_Worksheet25"/>
      <sheetName val="TASKRSRC_(2)25"/>
      <sheetName val="Fin_Sum25"/>
      <sheetName val="V_O_4_-_PCC_Qty25"/>
      <sheetName val="TBAL9697_-group_wise__sdpl25"/>
      <sheetName val="Field_Values25"/>
      <sheetName val="BOQ_-II_ph_225"/>
      <sheetName val="2_1_受電設備棟25"/>
      <sheetName val="2_2_受・防火水槽25"/>
      <sheetName val="2_3_排水処理設備棟25"/>
      <sheetName val="2_4_倉庫棟25"/>
      <sheetName val="2_5_守衛棟25"/>
      <sheetName val="RCC,Ret__Wall25"/>
      <sheetName val="BOQ_(2)25"/>
      <sheetName val="T1037_Entire_School25"/>
      <sheetName val="Plant_Cost25"/>
      <sheetName val="Site_Dev_BOQ25"/>
      <sheetName val="PointNo_525"/>
      <sheetName val="DETAIL_SHEET25"/>
      <sheetName val="1_01_(a)25"/>
      <sheetName val="Balance_sheet25"/>
      <sheetName val="Fee_Rate_Summary25"/>
      <sheetName val="Rate_analysis25"/>
      <sheetName val="Site_wise_NADs25"/>
      <sheetName val="PC_Master_List25"/>
      <sheetName val="Employee_List25"/>
      <sheetName val="RMZ_Summary25"/>
      <sheetName val="_25"/>
      <sheetName val="STAFFSCHED_25"/>
      <sheetName val="PRECAST_lightconc_II25"/>
      <sheetName val="Basement_Budget25"/>
      <sheetName val="IO_LIST25"/>
      <sheetName val="Tender_Summary25"/>
      <sheetName val="Drop_Down_List4"/>
      <sheetName val="Civil_Boq29"/>
      <sheetName val="Pile_cap28"/>
      <sheetName val="SPT_vs_PHI28"/>
      <sheetName val="std_wt_28"/>
      <sheetName val="General_Summary27"/>
      <sheetName val="Material_28"/>
      <sheetName val="Chandrawal_-128"/>
      <sheetName val="Guide_VAT_ED_Credit28"/>
      <sheetName val="AMC_&amp;_O&amp;M28"/>
      <sheetName val="JTS_Costing28"/>
      <sheetName val="BOQ_fire_proofing27"/>
      <sheetName val="Break_up_Sheet27"/>
      <sheetName val="floor_slab-RS228"/>
      <sheetName val="Abstract_Sheet27"/>
      <sheetName val="Legal_Risk_Analysis27"/>
      <sheetName val="BOQ_Direct_selling_cost28"/>
      <sheetName val="Staff_Forecast_spread28"/>
      <sheetName val="PIpe_Pushing28"/>
      <sheetName val="d-safe_specs28"/>
      <sheetName val="+X_&amp;_-X_DIR_PRE27"/>
      <sheetName val="d-safe_DELUXE27"/>
      <sheetName val="13__Steel_-_Ratio27"/>
      <sheetName val="PRECAST_lightconc-II28"/>
      <sheetName val="Labour_productivity28"/>
      <sheetName val="CABLE_DATA27"/>
      <sheetName val="organi_synthesis_lab27"/>
      <sheetName val="INPUT_SHEET27"/>
      <sheetName val="Extra_Item27"/>
      <sheetName val="Fill_this_out_first___27"/>
      <sheetName val="Labour_&amp;_Plant27"/>
      <sheetName val="Project_Budget_Worksheet27"/>
      <sheetName val="TASKRSRC_(2)27"/>
      <sheetName val="Fin_Sum27"/>
      <sheetName val="V_O_4_-_PCC_Qty27"/>
      <sheetName val="TBAL9697_-group_wise__sdpl27"/>
      <sheetName val="Field_Values27"/>
      <sheetName val="BOQ_-II_ph_227"/>
      <sheetName val="2_1_受電設備棟27"/>
      <sheetName val="2_2_受・防火水槽27"/>
      <sheetName val="2_3_排水処理設備棟27"/>
      <sheetName val="2_4_倉庫棟27"/>
      <sheetName val="2_5_守衛棟27"/>
      <sheetName val="RCC,Ret__Wall27"/>
      <sheetName val="BOQ_(2)27"/>
      <sheetName val="T1037_Entire_School27"/>
      <sheetName val="Plant_Cost27"/>
      <sheetName val="Site_Dev_BOQ27"/>
      <sheetName val="PointNo_527"/>
      <sheetName val="DETAIL_SHEET27"/>
      <sheetName val="1_01_(a)27"/>
      <sheetName val="Balance_sheet27"/>
      <sheetName val="Fee_Rate_Summary27"/>
      <sheetName val="Rate_analysis27"/>
      <sheetName val="Site_wise_NADs27"/>
      <sheetName val="PC_Master_List27"/>
      <sheetName val="RMZ_Summary27"/>
      <sheetName val="Employee_List27"/>
      <sheetName val="STAFFSCHED_27"/>
      <sheetName val="PRECAST_lightconc_II27"/>
      <sheetName val="Basement_Budget27"/>
      <sheetName val="IO_LIST27"/>
      <sheetName val="_27"/>
      <sheetName val="Drop_Down_List6"/>
      <sheetName val="Tender_Summary27"/>
      <sheetName val="Performance_Report4"/>
      <sheetName val="Generic_Sum4"/>
      <sheetName val="Civil_Boq31"/>
      <sheetName val="Pile_cap30"/>
      <sheetName val="SPT_vs_PHI30"/>
      <sheetName val="std_wt_30"/>
      <sheetName val="General_Summary29"/>
      <sheetName val="Material_30"/>
      <sheetName val="Chandrawal_-130"/>
      <sheetName val="Guide_VAT_ED_Credit30"/>
      <sheetName val="AMC_&amp;_O&amp;M30"/>
      <sheetName val="JTS_Costing30"/>
      <sheetName val="BOQ_fire_proofing29"/>
      <sheetName val="Break_up_Sheet29"/>
      <sheetName val="floor_slab-RS230"/>
      <sheetName val="Abstract_Sheet29"/>
      <sheetName val="Legal_Risk_Analysis29"/>
      <sheetName val="BOQ_Direct_selling_cost30"/>
      <sheetName val="Staff_Forecast_spread30"/>
      <sheetName val="PIpe_Pushing30"/>
      <sheetName val="d-safe_specs30"/>
      <sheetName val="+X_&amp;_-X_DIR_PRE29"/>
      <sheetName val="d-safe_DELUXE29"/>
      <sheetName val="13__Steel_-_Ratio29"/>
      <sheetName val="PRECAST_lightconc-II30"/>
      <sheetName val="Labour_productivity30"/>
      <sheetName val="CABLE_DATA29"/>
      <sheetName val="organi_synthesis_lab29"/>
      <sheetName val="INPUT_SHEET29"/>
      <sheetName val="Extra_Item29"/>
      <sheetName val="Fill_this_out_first___29"/>
      <sheetName val="Labour_&amp;_Plant29"/>
      <sheetName val="Project_Budget_Worksheet29"/>
      <sheetName val="TASKRSRC_(2)29"/>
      <sheetName val="Fin_Sum29"/>
      <sheetName val="V_O_4_-_PCC_Qty29"/>
      <sheetName val="TBAL9697_-group_wise__sdpl29"/>
      <sheetName val="Field_Values29"/>
      <sheetName val="BOQ_-II_ph_229"/>
      <sheetName val="2_1_受電設備棟29"/>
      <sheetName val="2_2_受・防火水槽29"/>
      <sheetName val="2_3_排水処理設備棟29"/>
      <sheetName val="2_4_倉庫棟29"/>
      <sheetName val="2_5_守衛棟29"/>
      <sheetName val="RCC,Ret__Wall29"/>
      <sheetName val="BOQ_(2)29"/>
      <sheetName val="T1037_Entire_School29"/>
      <sheetName val="Plant_Cost29"/>
      <sheetName val="Site_Dev_BOQ29"/>
      <sheetName val="PointNo_529"/>
      <sheetName val="DETAIL_SHEET29"/>
      <sheetName val="1_01_(a)29"/>
      <sheetName val="Balance_sheet29"/>
      <sheetName val="Fee_Rate_Summary29"/>
      <sheetName val="Rate_analysis29"/>
      <sheetName val="Site_wise_NADs29"/>
      <sheetName val="PC_Master_List29"/>
      <sheetName val="RMZ_Summary29"/>
      <sheetName val="Employee_List29"/>
      <sheetName val="STAFFSCHED_29"/>
      <sheetName val="PRECAST_lightconc_II29"/>
      <sheetName val="Basement_Budget29"/>
      <sheetName val="IO_LIST29"/>
      <sheetName val="_29"/>
      <sheetName val="Drop_Down_List8"/>
      <sheetName val="Tender_Summary29"/>
      <sheetName val="Performance_Report6"/>
      <sheetName val="Generic_Sum6"/>
      <sheetName val="BSL_PGM_Installtn-Req_on_Job_"/>
      <sheetName val="Civil_Boq32"/>
      <sheetName val="Pile_cap31"/>
      <sheetName val="SPT_vs_PHI31"/>
      <sheetName val="std_wt_31"/>
      <sheetName val="General_Summary30"/>
      <sheetName val="Material_31"/>
      <sheetName val="Chandrawal_-131"/>
      <sheetName val="Guide_VAT_ED_Credit31"/>
      <sheetName val="AMC_&amp;_O&amp;M31"/>
      <sheetName val="JTS_Costing31"/>
      <sheetName val="BOQ_fire_proofing30"/>
      <sheetName val="Break_up_Sheet30"/>
      <sheetName val="floor_slab-RS231"/>
      <sheetName val="Abstract_Sheet30"/>
      <sheetName val="Legal_Risk_Analysis30"/>
      <sheetName val="BOQ_Direct_selling_cost31"/>
      <sheetName val="Staff_Forecast_spread31"/>
      <sheetName val="PIpe_Pushing31"/>
      <sheetName val="d-safe_specs31"/>
      <sheetName val="+X_&amp;_-X_DIR_PRE30"/>
      <sheetName val="d-safe_DELUXE30"/>
      <sheetName val="13__Steel_-_Ratio30"/>
      <sheetName val="PRECAST_lightconc-II31"/>
      <sheetName val="Labour_productivity31"/>
      <sheetName val="CABLE_DATA30"/>
      <sheetName val="organi_synthesis_lab30"/>
      <sheetName val="INPUT_SHEET30"/>
      <sheetName val="Extra_Item30"/>
      <sheetName val="Fill_this_out_first___30"/>
      <sheetName val="Labour_&amp;_Plant30"/>
      <sheetName val="Project_Budget_Worksheet30"/>
      <sheetName val="TASKRSRC_(2)30"/>
      <sheetName val="Fin_Sum30"/>
      <sheetName val="V_O_4_-_PCC_Qty30"/>
      <sheetName val="TBAL9697_-group_wise__sdpl30"/>
      <sheetName val="Field_Values30"/>
      <sheetName val="BOQ_-II_ph_230"/>
      <sheetName val="2_1_受電設備棟30"/>
      <sheetName val="2_2_受・防火水槽30"/>
      <sheetName val="2_3_排水処理設備棟30"/>
      <sheetName val="2_4_倉庫棟30"/>
      <sheetName val="2_5_守衛棟30"/>
      <sheetName val="RCC,Ret__Wall30"/>
      <sheetName val="BOQ_(2)30"/>
      <sheetName val="T1037_Entire_School30"/>
      <sheetName val="Plant_Cost30"/>
      <sheetName val="Site_Dev_BOQ30"/>
      <sheetName val="PointNo_530"/>
      <sheetName val="DETAIL_SHEET30"/>
      <sheetName val="1_01_(a)30"/>
      <sheetName val="Balance_sheet30"/>
      <sheetName val="Fee_Rate_Summary30"/>
      <sheetName val="Rate_analysis30"/>
      <sheetName val="Site_wise_NADs30"/>
      <sheetName val="PC_Master_List30"/>
      <sheetName val="RMZ_Summary30"/>
      <sheetName val="Employee_List30"/>
      <sheetName val="STAFFSCHED_30"/>
      <sheetName val="PRECAST_lightconc_II30"/>
      <sheetName val="Basement_Budget30"/>
      <sheetName val="IO_LIST30"/>
      <sheetName val="_30"/>
      <sheetName val="Drop_Down_List9"/>
      <sheetName val="Tender_Summary30"/>
      <sheetName val="Performance_Report7"/>
      <sheetName val="Generic_Sum7"/>
      <sheetName val="Data_Sheet1"/>
      <sheetName val="BSL_PGM_Installtn-Req_on_Job_1"/>
      <sheetName val="CEP Form"/>
      <sheetName val="TENDBDN"/>
      <sheetName val="Star Rate"/>
      <sheetName val="Summary "/>
      <sheetName val="PAGE SUMMARY"/>
      <sheetName val="Unit_Name"/>
      <sheetName val="Proj Cost Sumry"/>
      <sheetName val="By Trade"/>
      <sheetName val="Data Sheet 1"/>
      <sheetName val="Selling Price"/>
      <sheetName val="eval"/>
      <sheetName val="GT"/>
      <sheetName val="Civil_Boq33"/>
      <sheetName val="SPT_vs_PHI32"/>
      <sheetName val="std_wt_32"/>
      <sheetName val="Material_32"/>
      <sheetName val="Chandrawal_-132"/>
      <sheetName val="Guide_VAT_ED_Credit32"/>
      <sheetName val="AMC_&amp;_O&amp;M32"/>
      <sheetName val="JTS_Costing32"/>
      <sheetName val="Pile_cap32"/>
      <sheetName val="BOQ_Direct_selling_cost32"/>
      <sheetName val="Staff_Forecast_spread32"/>
      <sheetName val="PIpe_Pushing32"/>
      <sheetName val="floor_slab-RS232"/>
      <sheetName val="General_Summary31"/>
      <sheetName val="+X_&amp;_-X_DIR_PRE31"/>
      <sheetName val="Break_up_Sheet31"/>
      <sheetName val="d-safe_specs32"/>
      <sheetName val="13__Steel_-_Ratio31"/>
      <sheetName val="PRECAST_lightconc-II32"/>
      <sheetName val="Labour_productivity32"/>
      <sheetName val="DETAIL_SHEET31"/>
      <sheetName val="CABLE_DATA31"/>
      <sheetName val="INPUT_SHEET31"/>
      <sheetName val="Extra_Item31"/>
      <sheetName val="Fill_this_out_first___31"/>
      <sheetName val="Labour_&amp;_Plant31"/>
      <sheetName val="Project_Budget_Worksheet31"/>
      <sheetName val="TASKRSRC_(2)31"/>
      <sheetName val="organi_synthesis_lab31"/>
      <sheetName val="Abstract_Sheet31"/>
      <sheetName val="Legal_Risk_Analysis31"/>
      <sheetName val="V_O_4_-_PCC_Qty31"/>
      <sheetName val="Field_Values31"/>
      <sheetName val="TBAL9697_-group_wise__sdpl31"/>
      <sheetName val="BOQ_-II_ph_231"/>
      <sheetName val="Fin_Sum31"/>
      <sheetName val="2_1_受電設備棟31"/>
      <sheetName val="2_2_受・防火水槽31"/>
      <sheetName val="2_3_排水処理設備棟31"/>
      <sheetName val="2_4_倉庫棟31"/>
      <sheetName val="2_5_守衛棟31"/>
      <sheetName val="PointNo_531"/>
      <sheetName val="1_01_(a)31"/>
      <sheetName val="T1037_Entire_School31"/>
      <sheetName val="RMZ_Summary31"/>
      <sheetName val="d-safe_DELUXE31"/>
      <sheetName val="Employee_List31"/>
      <sheetName val="BOQ_(2)31"/>
      <sheetName val="Site_Dev_BOQ31"/>
      <sheetName val="Plant_Cost31"/>
      <sheetName val="Balance_sheet31"/>
      <sheetName val="BOQ_fire_proofing31"/>
      <sheetName val="RCC,Ret__Wall31"/>
      <sheetName val="STAFFSCHED_31"/>
      <sheetName val="PRECAST_lightconc_II31"/>
      <sheetName val="Basement_Budget31"/>
      <sheetName val="IO_LIST31"/>
      <sheetName val="PC_Master_List31"/>
      <sheetName val="_31"/>
      <sheetName val="Site_wise_NADs31"/>
      <sheetName val="Tender_Summary31"/>
      <sheetName val="Rate_analysis31"/>
      <sheetName val="Fee_Rate_Summary31"/>
      <sheetName val="Section_Catalogue10"/>
      <sheetName val="M_R_List_(2)10"/>
      <sheetName val="Drop_Down_List10"/>
      <sheetName val="_WORKING8"/>
      <sheetName val="Performance_Report8"/>
      <sheetName val="Generic_Sum8"/>
      <sheetName val="Data_Sheet2"/>
      <sheetName val="BSL_PGM_Installtn-Req_on_Job_2"/>
      <sheetName val="Day_work"/>
      <sheetName val="Material_Data"/>
      <sheetName val="110_cs_EW"/>
      <sheetName val="Bill_No_8_-_A"/>
      <sheetName val="I_P__No_1"/>
      <sheetName val="Guard House #1; D,E,F"/>
      <sheetName val="Div 3 - Concrete"/>
      <sheetName val="SAMPLE"/>
      <sheetName val="P1 SUM"/>
      <sheetName val="Sheet 6"/>
      <sheetName val="PLUMBING"/>
      <sheetName val="Project Information"/>
      <sheetName val="Site_Expenses"/>
      <sheetName val="Folha1"/>
      <sheetName val="steel "/>
      <sheetName val="msand "/>
      <sheetName val="Suppliers"/>
      <sheetName val="BILL 2.1"/>
      <sheetName val="2-Conc"/>
      <sheetName val="Bill 4.1"/>
      <sheetName val="User input"/>
      <sheetName val="0+655"/>
      <sheetName val="ABST-GD"/>
      <sheetName val="3__Subcon_Recon"/>
      <sheetName val="Main_sheet"/>
      <sheetName val="3__Subcon_Recon1"/>
      <sheetName val="Main_sheet1"/>
      <sheetName val="Service_Function1"/>
      <sheetName val="7_Other_Costs1"/>
      <sheetName val="Invested_capital_VDF1"/>
      <sheetName val="Back_filling1"/>
      <sheetName val="NT_items_summary1"/>
      <sheetName val="07"/>
      <sheetName val="Data.F8.BTR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3">
          <cell r="D3" t="str">
            <v>Gujarat rehabilitation work of Mathak village for TWRI</v>
          </cell>
        </row>
      </sheetData>
      <sheetData sheetId="282">
        <row r="3">
          <cell r="D3" t="str">
            <v>Gujarat rehabilitation work of Mathak village for TWRI</v>
          </cell>
        </row>
      </sheetData>
      <sheetData sheetId="283">
        <row r="3">
          <cell r="D3" t="str">
            <v>Gujarat rehabilitation work of Mathak village for TWRI</v>
          </cell>
        </row>
      </sheetData>
      <sheetData sheetId="284">
        <row r="3">
          <cell r="D3" t="str">
            <v>Gujarat rehabilitation work of Mathak village for TWRI</v>
          </cell>
        </row>
      </sheetData>
      <sheetData sheetId="285">
        <row r="3">
          <cell r="D3" t="str">
            <v>Gujarat rehabilitation work of Mathak village for TWRI</v>
          </cell>
        </row>
      </sheetData>
      <sheetData sheetId="286">
        <row r="3">
          <cell r="D3" t="str">
            <v>Gujarat rehabilitation work of Mathak village for TWRI</v>
          </cell>
        </row>
      </sheetData>
      <sheetData sheetId="287">
        <row r="3">
          <cell r="D3" t="str">
            <v>Gujarat rehabilitation work of Mathak village for TWRI</v>
          </cell>
        </row>
      </sheetData>
      <sheetData sheetId="288">
        <row r="3">
          <cell r="D3" t="str">
            <v>Gujarat rehabilitation work of Mathak village for TWRI</v>
          </cell>
        </row>
      </sheetData>
      <sheetData sheetId="289">
        <row r="3">
          <cell r="D3" t="str">
            <v>Gujarat rehabilitation work of Mathak village for TWRI</v>
          </cell>
        </row>
      </sheetData>
      <sheetData sheetId="290">
        <row r="3">
          <cell r="D3" t="str">
            <v>Gujarat rehabilitation work of Mathak village for TWRI</v>
          </cell>
        </row>
      </sheetData>
      <sheetData sheetId="291">
        <row r="3">
          <cell r="D3" t="str">
            <v>Gujarat rehabilitation work of Mathak village for TWRI</v>
          </cell>
        </row>
      </sheetData>
      <sheetData sheetId="292">
        <row r="3">
          <cell r="D3" t="str">
            <v>Gujarat rehabilitation work of Mathak village for TWRI</v>
          </cell>
        </row>
      </sheetData>
      <sheetData sheetId="293">
        <row r="3">
          <cell r="D3" t="str">
            <v>Gujarat rehabilitation work of Mathak village for TWRI</v>
          </cell>
        </row>
      </sheetData>
      <sheetData sheetId="294">
        <row r="3">
          <cell r="D3" t="str">
            <v>Gujarat rehabilitation work of Mathak village for TWRI</v>
          </cell>
        </row>
      </sheetData>
      <sheetData sheetId="295">
        <row r="3">
          <cell r="D3" t="str">
            <v>Gujarat rehabilitation work of Mathak village for TWRI</v>
          </cell>
        </row>
      </sheetData>
      <sheetData sheetId="296">
        <row r="3">
          <cell r="D3" t="str">
            <v>Gujarat rehabilitation work of Mathak village for TWRI</v>
          </cell>
        </row>
      </sheetData>
      <sheetData sheetId="297">
        <row r="3">
          <cell r="D3" t="str">
            <v>Gujarat rehabilitation work of Mathak village for TWRI</v>
          </cell>
        </row>
      </sheetData>
      <sheetData sheetId="298">
        <row r="3">
          <cell r="D3" t="str">
            <v>Gujarat rehabilitation work of Mathak village for TWRI</v>
          </cell>
        </row>
      </sheetData>
      <sheetData sheetId="299">
        <row r="3">
          <cell r="D3" t="str">
            <v>Gujarat rehabilitation work of Mathak village for TWRI</v>
          </cell>
        </row>
      </sheetData>
      <sheetData sheetId="300">
        <row r="3">
          <cell r="D3" t="str">
            <v>Gujarat rehabilitation work of Mathak village for TWRI</v>
          </cell>
        </row>
      </sheetData>
      <sheetData sheetId="301">
        <row r="3">
          <cell r="D3" t="str">
            <v>Gujarat rehabilitation work of Mathak village for TWRI</v>
          </cell>
        </row>
      </sheetData>
      <sheetData sheetId="302">
        <row r="3">
          <cell r="D3" t="str">
            <v>Gujarat rehabilitation work of Mathak village for TWRI</v>
          </cell>
        </row>
      </sheetData>
      <sheetData sheetId="303">
        <row r="3">
          <cell r="D3" t="str">
            <v>Gujarat rehabilitation work of Mathak village for TWRI</v>
          </cell>
        </row>
      </sheetData>
      <sheetData sheetId="304">
        <row r="3">
          <cell r="D3" t="str">
            <v>Gujarat rehabilitation work of Mathak village for TWRI</v>
          </cell>
        </row>
      </sheetData>
      <sheetData sheetId="305">
        <row r="3">
          <cell r="D3" t="str">
            <v>Gujarat rehabilitation work of Mathak village for TWRI</v>
          </cell>
        </row>
      </sheetData>
      <sheetData sheetId="306">
        <row r="3">
          <cell r="D3" t="str">
            <v>Gujarat rehabilitation work of Mathak village for TWRI</v>
          </cell>
        </row>
      </sheetData>
      <sheetData sheetId="307">
        <row r="3">
          <cell r="D3" t="str">
            <v>Gujarat rehabilitation work of Mathak village for TWRI</v>
          </cell>
        </row>
      </sheetData>
      <sheetData sheetId="308">
        <row r="3">
          <cell r="D3" t="str">
            <v>Gujarat rehabilitation work of Mathak village for TWRI</v>
          </cell>
        </row>
      </sheetData>
      <sheetData sheetId="309">
        <row r="3">
          <cell r="D3" t="str">
            <v>Gujarat rehabilitation work of Mathak village for TWRI</v>
          </cell>
        </row>
      </sheetData>
      <sheetData sheetId="310">
        <row r="3">
          <cell r="D3" t="str">
            <v>Gujarat rehabilitation work of Mathak village for TWRI</v>
          </cell>
        </row>
      </sheetData>
      <sheetData sheetId="311">
        <row r="3">
          <cell r="D3" t="str">
            <v>Gujarat rehabilitation work of Mathak village for TWRI</v>
          </cell>
        </row>
      </sheetData>
      <sheetData sheetId="312">
        <row r="3">
          <cell r="D3" t="str">
            <v>Gujarat rehabilitation work of Mathak village for TWRI</v>
          </cell>
        </row>
      </sheetData>
      <sheetData sheetId="313">
        <row r="3">
          <cell r="D3" t="str">
            <v>Gujarat rehabilitation work of Mathak village for TWRI</v>
          </cell>
        </row>
      </sheetData>
      <sheetData sheetId="314">
        <row r="3">
          <cell r="D3" t="str">
            <v>Gujarat rehabilitation work of Mathak village for TWRI</v>
          </cell>
        </row>
      </sheetData>
      <sheetData sheetId="315">
        <row r="3">
          <cell r="D3" t="str">
            <v>Gujarat rehabilitation work of Mathak village for TWRI</v>
          </cell>
        </row>
      </sheetData>
      <sheetData sheetId="316">
        <row r="3">
          <cell r="D3" t="str">
            <v>Gujarat rehabilitation work of Mathak village for TWRI</v>
          </cell>
        </row>
      </sheetData>
      <sheetData sheetId="317">
        <row r="3">
          <cell r="D3" t="str">
            <v>Gujarat rehabilitation work of Mathak village for TWRI</v>
          </cell>
        </row>
      </sheetData>
      <sheetData sheetId="318">
        <row r="3">
          <cell r="D3" t="str">
            <v>Gujarat rehabilitation work of Mathak village for TWRI</v>
          </cell>
        </row>
      </sheetData>
      <sheetData sheetId="319">
        <row r="3">
          <cell r="D3" t="str">
            <v>Gujarat rehabilitation work of Mathak village for TWRI</v>
          </cell>
        </row>
      </sheetData>
      <sheetData sheetId="320">
        <row r="3">
          <cell r="D3" t="str">
            <v>Gujarat rehabilitation work of Mathak village for TWRI</v>
          </cell>
        </row>
      </sheetData>
      <sheetData sheetId="321">
        <row r="3">
          <cell r="D3" t="str">
            <v>Gujarat rehabilitation work of Mathak village for TWRI</v>
          </cell>
        </row>
      </sheetData>
      <sheetData sheetId="322">
        <row r="3">
          <cell r="D3" t="str">
            <v>Gujarat rehabilitation work of Mathak village for TWRI</v>
          </cell>
        </row>
      </sheetData>
      <sheetData sheetId="323">
        <row r="3">
          <cell r="D3" t="str">
            <v>Gujarat rehabilitation work of Mathak village for TWRI</v>
          </cell>
        </row>
      </sheetData>
      <sheetData sheetId="324">
        <row r="3">
          <cell r="D3" t="str">
            <v>Gujarat rehabilitation work of Mathak village for TWRI</v>
          </cell>
        </row>
      </sheetData>
      <sheetData sheetId="325">
        <row r="3">
          <cell r="D3" t="str">
            <v>Gujarat rehabilitation work of Mathak village for TWRI</v>
          </cell>
        </row>
      </sheetData>
      <sheetData sheetId="326">
        <row r="3">
          <cell r="D3" t="str">
            <v>Gujarat rehabilitation work of Mathak village for TWRI</v>
          </cell>
        </row>
      </sheetData>
      <sheetData sheetId="327">
        <row r="3">
          <cell r="D3" t="str">
            <v>Gujarat rehabilitation work of Mathak village for TWRI</v>
          </cell>
        </row>
      </sheetData>
      <sheetData sheetId="328">
        <row r="3">
          <cell r="D3" t="str">
            <v>Gujarat rehabilitation work of Mathak village for TWRI</v>
          </cell>
        </row>
      </sheetData>
      <sheetData sheetId="329">
        <row r="3">
          <cell r="D3" t="str">
            <v>Gujarat rehabilitation work of Mathak village for TWRI</v>
          </cell>
        </row>
      </sheetData>
      <sheetData sheetId="330">
        <row r="3">
          <cell r="D3" t="str">
            <v>Gujarat rehabilitation work of Mathak village for TWRI</v>
          </cell>
        </row>
      </sheetData>
      <sheetData sheetId="331">
        <row r="3">
          <cell r="D3" t="str">
            <v>Gujarat rehabilitation work of Mathak village for TWRI</v>
          </cell>
        </row>
      </sheetData>
      <sheetData sheetId="332">
        <row r="3">
          <cell r="D3" t="str">
            <v>Gujarat rehabilitation work of Mathak village for TWRI</v>
          </cell>
        </row>
      </sheetData>
      <sheetData sheetId="333">
        <row r="3">
          <cell r="D3" t="str">
            <v>Gujarat rehabilitation work of Mathak village for TWRI</v>
          </cell>
        </row>
      </sheetData>
      <sheetData sheetId="334">
        <row r="3">
          <cell r="D3" t="str">
            <v>Gujarat rehabilitation work of Mathak village for TWRI</v>
          </cell>
        </row>
      </sheetData>
      <sheetData sheetId="335">
        <row r="3">
          <cell r="D3" t="str">
            <v>Gujarat rehabilitation work of Mathak village for TWRI</v>
          </cell>
        </row>
      </sheetData>
      <sheetData sheetId="336">
        <row r="3">
          <cell r="D3" t="str">
            <v>Gujarat rehabilitation work of Mathak village for TWRI</v>
          </cell>
        </row>
      </sheetData>
      <sheetData sheetId="337">
        <row r="3">
          <cell r="D3" t="str">
            <v>Gujarat rehabilitation work of Mathak village for TWRI</v>
          </cell>
        </row>
      </sheetData>
      <sheetData sheetId="338">
        <row r="3">
          <cell r="D3" t="str">
            <v>Gujarat rehabilitation work of Mathak village for TWRI</v>
          </cell>
        </row>
      </sheetData>
      <sheetData sheetId="339">
        <row r="3">
          <cell r="D3" t="str">
            <v>Gujarat rehabilitation work of Mathak village for TWRI</v>
          </cell>
        </row>
      </sheetData>
      <sheetData sheetId="340">
        <row r="3">
          <cell r="D3" t="str">
            <v>Gujarat rehabilitation work of Mathak village for TWRI</v>
          </cell>
        </row>
      </sheetData>
      <sheetData sheetId="341">
        <row r="3">
          <cell r="D3" t="str">
            <v>Gujarat rehabilitation work of Mathak village for TWRI</v>
          </cell>
        </row>
      </sheetData>
      <sheetData sheetId="342">
        <row r="3">
          <cell r="D3" t="str">
            <v>Gujarat rehabilitation work of Mathak village for TWRI</v>
          </cell>
        </row>
      </sheetData>
      <sheetData sheetId="343">
        <row r="3">
          <cell r="D3" t="str">
            <v>Gujarat rehabilitation work of Mathak village for TWRI</v>
          </cell>
        </row>
      </sheetData>
      <sheetData sheetId="344">
        <row r="3">
          <cell r="D3" t="str">
            <v>Gujarat rehabilitation work of Mathak village for TWRI</v>
          </cell>
        </row>
      </sheetData>
      <sheetData sheetId="345">
        <row r="3">
          <cell r="D3" t="str">
            <v>Gujarat rehabilitation work of Mathak village for TWRI</v>
          </cell>
        </row>
      </sheetData>
      <sheetData sheetId="346">
        <row r="3">
          <cell r="D3" t="str">
            <v>Gujarat rehabilitation work of Mathak village for TWRI</v>
          </cell>
        </row>
      </sheetData>
      <sheetData sheetId="347">
        <row r="3">
          <cell r="D3" t="str">
            <v>Gujarat rehabilitation work of Mathak village for TWRI</v>
          </cell>
        </row>
      </sheetData>
      <sheetData sheetId="348">
        <row r="3">
          <cell r="D3" t="str">
            <v>Gujarat rehabilitation work of Mathak village for TWRI</v>
          </cell>
        </row>
      </sheetData>
      <sheetData sheetId="349">
        <row r="3">
          <cell r="D3" t="str">
            <v>Gujarat rehabilitation work of Mathak village for TWRI</v>
          </cell>
        </row>
      </sheetData>
      <sheetData sheetId="350">
        <row r="3">
          <cell r="D3" t="str">
            <v>Gujarat rehabilitation work of Mathak village for TWRI</v>
          </cell>
        </row>
      </sheetData>
      <sheetData sheetId="351">
        <row r="3">
          <cell r="D3" t="str">
            <v>Gujarat rehabilitation work of Mathak village for TWRI</v>
          </cell>
        </row>
      </sheetData>
      <sheetData sheetId="352">
        <row r="3">
          <cell r="D3" t="str">
            <v>Gujarat rehabilitation work of Mathak village for TWRI</v>
          </cell>
        </row>
      </sheetData>
      <sheetData sheetId="353">
        <row r="3">
          <cell r="D3" t="str">
            <v>Gujarat rehabilitation work of Mathak village for TWRI</v>
          </cell>
        </row>
      </sheetData>
      <sheetData sheetId="354">
        <row r="3">
          <cell r="D3" t="str">
            <v>Gujarat rehabilitation work of Mathak village for TWRI</v>
          </cell>
        </row>
      </sheetData>
      <sheetData sheetId="355">
        <row r="3">
          <cell r="D3" t="str">
            <v>Gujarat rehabilitation work of Mathak village for TWRI</v>
          </cell>
        </row>
      </sheetData>
      <sheetData sheetId="356">
        <row r="3">
          <cell r="D3" t="str">
            <v>Gujarat rehabilitation work of Mathak village for TWRI</v>
          </cell>
        </row>
      </sheetData>
      <sheetData sheetId="357">
        <row r="3">
          <cell r="D3" t="str">
            <v>Gujarat rehabilitation work of Mathak village for TWRI</v>
          </cell>
        </row>
      </sheetData>
      <sheetData sheetId="358">
        <row r="3">
          <cell r="D3" t="str">
            <v>Gujarat rehabilitation work of Mathak village for TWRI</v>
          </cell>
        </row>
      </sheetData>
      <sheetData sheetId="359">
        <row r="3">
          <cell r="D3" t="str">
            <v>Gujarat rehabilitation work of Mathak village for TWRI</v>
          </cell>
        </row>
      </sheetData>
      <sheetData sheetId="360">
        <row r="3">
          <cell r="D3" t="str">
            <v>Gujarat rehabilitation work of Mathak village for TWRI</v>
          </cell>
        </row>
      </sheetData>
      <sheetData sheetId="361">
        <row r="3">
          <cell r="D3" t="str">
            <v>Gujarat rehabilitation work of Mathak village for TWRI</v>
          </cell>
        </row>
      </sheetData>
      <sheetData sheetId="362">
        <row r="3">
          <cell r="D3" t="str">
            <v>Gujarat rehabilitation work of Mathak village for TWRI</v>
          </cell>
        </row>
      </sheetData>
      <sheetData sheetId="363">
        <row r="3">
          <cell r="D3" t="str">
            <v>Gujarat rehabilitation work of Mathak village for TWRI</v>
          </cell>
        </row>
      </sheetData>
      <sheetData sheetId="364">
        <row r="3">
          <cell r="D3" t="str">
            <v>Gujarat rehabilitation work of Mathak village for TWRI</v>
          </cell>
        </row>
      </sheetData>
      <sheetData sheetId="365">
        <row r="3">
          <cell r="D3" t="str">
            <v>Gujarat rehabilitation work of Mathak village for TWRI</v>
          </cell>
        </row>
      </sheetData>
      <sheetData sheetId="366">
        <row r="3">
          <cell r="D3" t="str">
            <v>Gujarat rehabilitation work of Mathak village for TWRI</v>
          </cell>
        </row>
      </sheetData>
      <sheetData sheetId="367">
        <row r="3">
          <cell r="D3" t="str">
            <v>Gujarat rehabilitation work of Mathak village for TWRI</v>
          </cell>
        </row>
      </sheetData>
      <sheetData sheetId="368">
        <row r="3">
          <cell r="D3" t="str">
            <v>Gujarat rehabilitation work of Mathak village for TWRI</v>
          </cell>
        </row>
      </sheetData>
      <sheetData sheetId="369">
        <row r="3">
          <cell r="D3" t="str">
            <v>Gujarat rehabilitation work of Mathak village for TWRI</v>
          </cell>
        </row>
      </sheetData>
      <sheetData sheetId="370">
        <row r="3">
          <cell r="D3" t="str">
            <v>Gujarat rehabilitation work of Mathak village for TWRI</v>
          </cell>
        </row>
      </sheetData>
      <sheetData sheetId="371">
        <row r="3">
          <cell r="D3" t="str">
            <v>Gujarat rehabilitation work of Mathak village for TWRI</v>
          </cell>
        </row>
      </sheetData>
      <sheetData sheetId="372">
        <row r="3">
          <cell r="D3" t="str">
            <v>Gujarat rehabilitation work of Mathak village for TWRI</v>
          </cell>
        </row>
      </sheetData>
      <sheetData sheetId="373">
        <row r="3">
          <cell r="D3" t="str">
            <v>Gujarat rehabilitation work of Mathak village for TWRI</v>
          </cell>
        </row>
      </sheetData>
      <sheetData sheetId="374">
        <row r="3">
          <cell r="D3" t="str">
            <v>Gujarat rehabilitation work of Mathak village for TWRI</v>
          </cell>
        </row>
      </sheetData>
      <sheetData sheetId="375">
        <row r="3">
          <cell r="D3" t="str">
            <v>Gujarat rehabilitation work of Mathak village for TWRI</v>
          </cell>
        </row>
      </sheetData>
      <sheetData sheetId="376">
        <row r="3">
          <cell r="D3" t="str">
            <v>Gujarat rehabilitation work of Mathak village for TWRI</v>
          </cell>
        </row>
      </sheetData>
      <sheetData sheetId="377">
        <row r="3">
          <cell r="D3" t="str">
            <v>Gujarat rehabilitation work of Mathak village for TWRI</v>
          </cell>
        </row>
      </sheetData>
      <sheetData sheetId="378">
        <row r="3">
          <cell r="D3" t="str">
            <v>Gujarat rehabilitation work of Mathak village for TWRI</v>
          </cell>
        </row>
      </sheetData>
      <sheetData sheetId="379">
        <row r="3">
          <cell r="D3" t="str">
            <v>Gujarat rehabilitation work of Mathak village for TWRI</v>
          </cell>
        </row>
      </sheetData>
      <sheetData sheetId="380">
        <row r="3">
          <cell r="D3" t="str">
            <v>Gujarat rehabilitation work of Mathak village for TWRI</v>
          </cell>
        </row>
      </sheetData>
      <sheetData sheetId="381">
        <row r="3">
          <cell r="D3" t="str">
            <v>Gujarat rehabilitation work of Mathak village for TWRI</v>
          </cell>
        </row>
      </sheetData>
      <sheetData sheetId="382">
        <row r="3">
          <cell r="D3" t="str">
            <v>Gujarat rehabilitation work of Mathak village for TWRI</v>
          </cell>
        </row>
      </sheetData>
      <sheetData sheetId="383">
        <row r="3">
          <cell r="D3" t="str">
            <v>Gujarat rehabilitation work of Mathak village for TWRI</v>
          </cell>
        </row>
      </sheetData>
      <sheetData sheetId="384">
        <row r="3">
          <cell r="D3" t="str">
            <v>Gujarat rehabilitation work of Mathak village for TWRI</v>
          </cell>
        </row>
      </sheetData>
      <sheetData sheetId="385">
        <row r="3">
          <cell r="D3" t="str">
            <v>Gujarat rehabilitation work of Mathak village for TWRI</v>
          </cell>
        </row>
      </sheetData>
      <sheetData sheetId="386">
        <row r="3">
          <cell r="D3" t="str">
            <v>Gujarat rehabilitation work of Mathak village for TWRI</v>
          </cell>
        </row>
      </sheetData>
      <sheetData sheetId="387">
        <row r="3">
          <cell r="D3" t="str">
            <v>Gujarat rehabilitation work of Mathak village for TWRI</v>
          </cell>
        </row>
      </sheetData>
      <sheetData sheetId="388">
        <row r="3">
          <cell r="D3" t="str">
            <v>Gujarat rehabilitation work of Mathak village for TWRI</v>
          </cell>
        </row>
      </sheetData>
      <sheetData sheetId="389">
        <row r="3">
          <cell r="D3" t="str">
            <v>Gujarat rehabilitation work of Mathak village for TWRI</v>
          </cell>
        </row>
      </sheetData>
      <sheetData sheetId="390">
        <row r="3">
          <cell r="D3" t="str">
            <v>Gujarat rehabilitation work of Mathak village for TWRI</v>
          </cell>
        </row>
      </sheetData>
      <sheetData sheetId="391">
        <row r="3">
          <cell r="D3" t="str">
            <v>Gujarat rehabilitation work of Mathak village for TWRI</v>
          </cell>
        </row>
      </sheetData>
      <sheetData sheetId="392">
        <row r="3">
          <cell r="D3" t="str">
            <v>Gujarat rehabilitation work of Mathak village for TWRI</v>
          </cell>
        </row>
      </sheetData>
      <sheetData sheetId="393">
        <row r="3">
          <cell r="D3" t="str">
            <v>Gujarat rehabilitation work of Mathak village for TWRI</v>
          </cell>
        </row>
      </sheetData>
      <sheetData sheetId="394">
        <row r="3">
          <cell r="D3" t="str">
            <v>Gujarat rehabilitation work of Mathak village for TWRI</v>
          </cell>
        </row>
      </sheetData>
      <sheetData sheetId="395">
        <row r="3">
          <cell r="D3" t="str">
            <v>Gujarat rehabilitation work of Mathak village for TWRI</v>
          </cell>
        </row>
      </sheetData>
      <sheetData sheetId="396">
        <row r="3">
          <cell r="D3" t="str">
            <v>Gujarat rehabilitation work of Mathak village for TWRI</v>
          </cell>
        </row>
      </sheetData>
      <sheetData sheetId="397">
        <row r="3">
          <cell r="D3" t="str">
            <v>Gujarat rehabilitation work of Mathak village for TWRI</v>
          </cell>
        </row>
      </sheetData>
      <sheetData sheetId="398">
        <row r="3">
          <cell r="D3" t="str">
            <v>Gujarat rehabilitation work of Mathak village for TWRI</v>
          </cell>
        </row>
      </sheetData>
      <sheetData sheetId="399">
        <row r="3">
          <cell r="D3" t="str">
            <v>Gujarat rehabilitation work of Mathak village for TWRI</v>
          </cell>
        </row>
      </sheetData>
      <sheetData sheetId="400">
        <row r="3">
          <cell r="D3" t="str">
            <v>Gujarat rehabilitation work of Mathak village for TWRI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3">
          <cell r="D3" t="str">
            <v>Gujarat rehabilitation work of Mathak village for TWRI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3">
          <cell r="D3" t="str">
            <v>Gujarat rehabilitation work of Mathak village for TWRI</v>
          </cell>
        </row>
      </sheetData>
      <sheetData sheetId="446">
        <row r="3">
          <cell r="D3" t="str">
            <v>Gujarat rehabilitation work of Mathak village for TWRI</v>
          </cell>
        </row>
      </sheetData>
      <sheetData sheetId="447">
        <row r="3">
          <cell r="D3" t="str">
            <v>Gujarat rehabilitation work of Mathak village for TWRI</v>
          </cell>
        </row>
      </sheetData>
      <sheetData sheetId="448">
        <row r="3">
          <cell r="D3" t="str">
            <v>Gujarat rehabilitation work of Mathak village for TWRI</v>
          </cell>
        </row>
      </sheetData>
      <sheetData sheetId="449">
        <row r="3">
          <cell r="D3" t="str">
            <v>Gujarat rehabilitation work of Mathak village for TWRI</v>
          </cell>
        </row>
      </sheetData>
      <sheetData sheetId="450">
        <row r="3">
          <cell r="D3" t="str">
            <v>Gujarat rehabilitation work of Mathak village for TWRI</v>
          </cell>
        </row>
      </sheetData>
      <sheetData sheetId="451">
        <row r="3">
          <cell r="D3" t="str">
            <v>Gujarat rehabilitation work of Mathak village for TWRI</v>
          </cell>
        </row>
      </sheetData>
      <sheetData sheetId="452">
        <row r="3">
          <cell r="D3" t="str">
            <v>Gujarat rehabilitation work of Mathak village for TWRI</v>
          </cell>
        </row>
      </sheetData>
      <sheetData sheetId="453">
        <row r="3">
          <cell r="D3" t="str">
            <v>Gujarat rehabilitation work of Mathak village for TWRI</v>
          </cell>
        </row>
      </sheetData>
      <sheetData sheetId="454">
        <row r="3">
          <cell r="D3" t="str">
            <v>Gujarat rehabilitation work of Mathak village for TWRI</v>
          </cell>
        </row>
      </sheetData>
      <sheetData sheetId="455">
        <row r="3">
          <cell r="D3" t="str">
            <v>Gujarat rehabilitation work of Mathak village for TWRI</v>
          </cell>
        </row>
      </sheetData>
      <sheetData sheetId="456">
        <row r="3">
          <cell r="D3" t="str">
            <v>Gujarat rehabilitation work of Mathak village for TWRI</v>
          </cell>
        </row>
      </sheetData>
      <sheetData sheetId="457">
        <row r="3">
          <cell r="D3" t="str">
            <v>Gujarat rehabilitation work of Mathak village for TWRI</v>
          </cell>
        </row>
      </sheetData>
      <sheetData sheetId="458">
        <row r="3">
          <cell r="D3" t="str">
            <v>Gujarat rehabilitation work of Mathak village for TWRI</v>
          </cell>
        </row>
      </sheetData>
      <sheetData sheetId="459">
        <row r="3">
          <cell r="D3" t="str">
            <v>Gujarat rehabilitation work of Mathak village for TWRI</v>
          </cell>
        </row>
      </sheetData>
      <sheetData sheetId="460">
        <row r="3">
          <cell r="D3" t="str">
            <v>Gujarat rehabilitation work of Mathak village for TWRI</v>
          </cell>
        </row>
      </sheetData>
      <sheetData sheetId="461">
        <row r="3">
          <cell r="D3" t="str">
            <v>Gujarat rehabilitation work of Mathak village for TWRI</v>
          </cell>
        </row>
      </sheetData>
      <sheetData sheetId="462">
        <row r="3">
          <cell r="D3" t="str">
            <v>Gujarat rehabilitation work of Mathak village for TWRI</v>
          </cell>
        </row>
      </sheetData>
      <sheetData sheetId="463">
        <row r="3">
          <cell r="D3" t="str">
            <v>Gujarat rehabilitation work of Mathak village for TWRI</v>
          </cell>
        </row>
      </sheetData>
      <sheetData sheetId="464">
        <row r="3">
          <cell r="D3" t="str">
            <v>Gujarat rehabilitation work of Mathak village for TWRI</v>
          </cell>
        </row>
      </sheetData>
      <sheetData sheetId="465">
        <row r="3">
          <cell r="D3" t="str">
            <v>Gujarat rehabilitation work of Mathak village for TWRI</v>
          </cell>
        </row>
      </sheetData>
      <sheetData sheetId="466">
        <row r="3">
          <cell r="D3" t="str">
            <v>Gujarat rehabilitation work of Mathak village for TWRI</v>
          </cell>
        </row>
      </sheetData>
      <sheetData sheetId="467">
        <row r="3">
          <cell r="D3" t="str">
            <v>Gujarat rehabilitation work of Mathak village for TWRI</v>
          </cell>
        </row>
      </sheetData>
      <sheetData sheetId="468">
        <row r="3">
          <cell r="D3" t="str">
            <v>Gujarat rehabilitation work of Mathak village for TWRI</v>
          </cell>
        </row>
      </sheetData>
      <sheetData sheetId="469">
        <row r="3">
          <cell r="D3" t="str">
            <v>Gujarat rehabilitation work of Mathak village for TWRI</v>
          </cell>
        </row>
      </sheetData>
      <sheetData sheetId="470">
        <row r="3">
          <cell r="D3" t="str">
            <v>Gujarat rehabilitation work of Mathak village for TWRI</v>
          </cell>
        </row>
      </sheetData>
      <sheetData sheetId="471">
        <row r="3">
          <cell r="D3" t="str">
            <v>Gujarat rehabilitation work of Mathak village for TWRI</v>
          </cell>
        </row>
      </sheetData>
      <sheetData sheetId="472">
        <row r="3">
          <cell r="D3" t="str">
            <v>Gujarat rehabilitation work of Mathak village for TWRI</v>
          </cell>
        </row>
      </sheetData>
      <sheetData sheetId="473">
        <row r="3">
          <cell r="D3" t="str">
            <v>Gujarat rehabilitation work of Mathak village for TWRI</v>
          </cell>
        </row>
      </sheetData>
      <sheetData sheetId="474">
        <row r="3">
          <cell r="D3" t="str">
            <v>Gujarat rehabilitation work of Mathak village for TWRI</v>
          </cell>
        </row>
      </sheetData>
      <sheetData sheetId="475">
        <row r="3">
          <cell r="D3" t="str">
            <v>Gujarat rehabilitation work of Mathak village for TWRI</v>
          </cell>
        </row>
      </sheetData>
      <sheetData sheetId="476">
        <row r="3">
          <cell r="D3" t="str">
            <v>Gujarat rehabilitation work of Mathak village for TWRI</v>
          </cell>
        </row>
      </sheetData>
      <sheetData sheetId="477">
        <row r="3">
          <cell r="D3" t="str">
            <v>Gujarat rehabilitation work of Mathak village for TWRI</v>
          </cell>
        </row>
      </sheetData>
      <sheetData sheetId="478">
        <row r="3">
          <cell r="D3" t="str">
            <v>Gujarat rehabilitation work of Mathak village for TWRI</v>
          </cell>
        </row>
      </sheetData>
      <sheetData sheetId="479">
        <row r="3">
          <cell r="D3" t="str">
            <v>Gujarat rehabilitation work of Mathak village for TWRI</v>
          </cell>
        </row>
      </sheetData>
      <sheetData sheetId="480">
        <row r="3">
          <cell r="D3" t="str">
            <v>Gujarat rehabilitation work of Mathak village for TWRI</v>
          </cell>
        </row>
      </sheetData>
      <sheetData sheetId="481">
        <row r="3">
          <cell r="D3" t="str">
            <v>Gujarat rehabilitation work of Mathak village for TWRI</v>
          </cell>
        </row>
      </sheetData>
      <sheetData sheetId="482">
        <row r="3">
          <cell r="D3" t="str">
            <v>Gujarat rehabilitation work of Mathak village for TWRI</v>
          </cell>
        </row>
      </sheetData>
      <sheetData sheetId="483">
        <row r="3">
          <cell r="D3" t="str">
            <v>Gujarat rehabilitation work of Mathak village for TWRI</v>
          </cell>
        </row>
      </sheetData>
      <sheetData sheetId="484">
        <row r="3">
          <cell r="D3" t="str">
            <v>Gujarat rehabilitation work of Mathak village for TWRI</v>
          </cell>
        </row>
      </sheetData>
      <sheetData sheetId="485">
        <row r="3">
          <cell r="D3" t="str">
            <v>Gujarat rehabilitation work of Mathak village for TWRI</v>
          </cell>
        </row>
      </sheetData>
      <sheetData sheetId="486">
        <row r="3">
          <cell r="D3" t="str">
            <v>Gujarat rehabilitation work of Mathak village for TWRI</v>
          </cell>
        </row>
      </sheetData>
      <sheetData sheetId="487">
        <row r="3">
          <cell r="D3" t="str">
            <v>Gujarat rehabilitation work of Mathak village for TWRI</v>
          </cell>
        </row>
      </sheetData>
      <sheetData sheetId="488">
        <row r="3">
          <cell r="D3" t="str">
            <v>Gujarat rehabilitation work of Mathak village for TWRI</v>
          </cell>
        </row>
      </sheetData>
      <sheetData sheetId="489">
        <row r="3">
          <cell r="D3" t="str">
            <v>Gujarat rehabilitation work of Mathak village for TWRI</v>
          </cell>
        </row>
      </sheetData>
      <sheetData sheetId="490">
        <row r="3">
          <cell r="D3" t="str">
            <v>Gujarat rehabilitation work of Mathak village for TWRI</v>
          </cell>
        </row>
      </sheetData>
      <sheetData sheetId="491">
        <row r="3">
          <cell r="D3" t="str">
            <v>Gujarat rehabilitation work of Mathak village for TWRI</v>
          </cell>
        </row>
      </sheetData>
      <sheetData sheetId="492">
        <row r="3">
          <cell r="D3" t="str">
            <v>Gujarat rehabilitation work of Mathak village for TWRI</v>
          </cell>
        </row>
      </sheetData>
      <sheetData sheetId="493">
        <row r="3">
          <cell r="D3" t="str">
            <v>Gujarat rehabilitation work of Mathak village for TWRI</v>
          </cell>
        </row>
      </sheetData>
      <sheetData sheetId="494">
        <row r="3">
          <cell r="D3" t="str">
            <v>Gujarat rehabilitation work of Mathak village for TWRI</v>
          </cell>
        </row>
      </sheetData>
      <sheetData sheetId="495">
        <row r="3">
          <cell r="D3" t="str">
            <v>Gujarat rehabilitation work of Mathak village for TWRI</v>
          </cell>
        </row>
      </sheetData>
      <sheetData sheetId="496">
        <row r="3">
          <cell r="D3" t="str">
            <v>Gujarat rehabilitation work of Mathak village for TWRI</v>
          </cell>
        </row>
      </sheetData>
      <sheetData sheetId="497">
        <row r="3">
          <cell r="D3" t="str">
            <v>Gujarat rehabilitation work of Mathak village for TWRI</v>
          </cell>
        </row>
      </sheetData>
      <sheetData sheetId="498">
        <row r="3">
          <cell r="D3" t="str">
            <v>Gujarat rehabilitation work of Mathak village for TWRI</v>
          </cell>
        </row>
      </sheetData>
      <sheetData sheetId="499">
        <row r="3">
          <cell r="D3" t="str">
            <v>Gujarat rehabilitation work of Mathak village for TWRI</v>
          </cell>
        </row>
      </sheetData>
      <sheetData sheetId="500">
        <row r="3">
          <cell r="D3" t="str">
            <v>Gujarat rehabilitation work of Mathak village for TWRI</v>
          </cell>
        </row>
      </sheetData>
      <sheetData sheetId="501">
        <row r="3">
          <cell r="D3" t="str">
            <v>Gujarat rehabilitation work of Mathak village for TWRI</v>
          </cell>
        </row>
      </sheetData>
      <sheetData sheetId="502">
        <row r="3">
          <cell r="D3" t="str">
            <v>Gujarat rehabilitation work of Mathak village for TWRI</v>
          </cell>
        </row>
      </sheetData>
      <sheetData sheetId="503">
        <row r="3">
          <cell r="D3" t="str">
            <v>Gujarat rehabilitation work of Mathak village for TWRI</v>
          </cell>
        </row>
      </sheetData>
      <sheetData sheetId="504">
        <row r="3">
          <cell r="D3" t="str">
            <v>Gujarat rehabilitation work of Mathak village for TWRI</v>
          </cell>
        </row>
      </sheetData>
      <sheetData sheetId="505">
        <row r="3">
          <cell r="D3" t="str">
            <v>Gujarat rehabilitation work of Mathak village for TWRI</v>
          </cell>
        </row>
      </sheetData>
      <sheetData sheetId="506">
        <row r="3">
          <cell r="D3" t="str">
            <v>Gujarat rehabilitation work of Mathak village for TWRI</v>
          </cell>
        </row>
      </sheetData>
      <sheetData sheetId="507">
        <row r="3">
          <cell r="D3" t="str">
            <v>Gujarat rehabilitation work of Mathak village for TWRI</v>
          </cell>
        </row>
      </sheetData>
      <sheetData sheetId="508">
        <row r="3">
          <cell r="D3" t="str">
            <v>Gujarat rehabilitation work of Mathak village for TWRI</v>
          </cell>
        </row>
      </sheetData>
      <sheetData sheetId="509">
        <row r="3">
          <cell r="D3" t="str">
            <v>Gujarat rehabilitation work of Mathak village for TWRI</v>
          </cell>
        </row>
      </sheetData>
      <sheetData sheetId="510">
        <row r="3">
          <cell r="D3" t="str">
            <v>Gujarat rehabilitation work of Mathak village for TWRI</v>
          </cell>
        </row>
      </sheetData>
      <sheetData sheetId="511">
        <row r="3">
          <cell r="D3" t="str">
            <v>Gujarat rehabilitation work of Mathak village for TWRI</v>
          </cell>
        </row>
      </sheetData>
      <sheetData sheetId="512">
        <row r="3">
          <cell r="D3" t="str">
            <v>Gujarat rehabilitation work of Mathak village for TWRI</v>
          </cell>
        </row>
      </sheetData>
      <sheetData sheetId="513">
        <row r="3">
          <cell r="D3" t="str">
            <v>Gujarat rehabilitation work of Mathak village for TWRI</v>
          </cell>
        </row>
      </sheetData>
      <sheetData sheetId="514">
        <row r="3">
          <cell r="D3" t="str">
            <v>Gujarat rehabilitation work of Mathak village for TWRI</v>
          </cell>
        </row>
      </sheetData>
      <sheetData sheetId="515">
        <row r="3">
          <cell r="D3" t="str">
            <v>Gujarat rehabilitation work of Mathak village for TWRI</v>
          </cell>
        </row>
      </sheetData>
      <sheetData sheetId="516">
        <row r="3">
          <cell r="D3" t="str">
            <v>Gujarat rehabilitation work of Mathak village for TWRI</v>
          </cell>
        </row>
      </sheetData>
      <sheetData sheetId="517">
        <row r="3">
          <cell r="D3" t="str">
            <v>Gujarat rehabilitation work of Mathak village for TWRI</v>
          </cell>
        </row>
      </sheetData>
      <sheetData sheetId="518">
        <row r="3">
          <cell r="D3" t="str">
            <v>Gujarat rehabilitation work of Mathak village for TWRI</v>
          </cell>
        </row>
      </sheetData>
      <sheetData sheetId="519">
        <row r="3">
          <cell r="D3" t="str">
            <v>Gujarat rehabilitation work of Mathak village for TWRI</v>
          </cell>
        </row>
      </sheetData>
      <sheetData sheetId="520">
        <row r="3">
          <cell r="D3" t="str">
            <v>Gujarat rehabilitation work of Mathak village for TWRI</v>
          </cell>
        </row>
      </sheetData>
      <sheetData sheetId="521">
        <row r="3">
          <cell r="D3" t="str">
            <v>Gujarat rehabilitation work of Mathak village for TWRI</v>
          </cell>
        </row>
      </sheetData>
      <sheetData sheetId="522">
        <row r="3">
          <cell r="D3" t="str">
            <v>Gujarat rehabilitation work of Mathak village for TWRI</v>
          </cell>
        </row>
      </sheetData>
      <sheetData sheetId="523">
        <row r="3">
          <cell r="D3" t="str">
            <v>Gujarat rehabilitation work of Mathak village for TWRI</v>
          </cell>
        </row>
      </sheetData>
      <sheetData sheetId="524">
        <row r="3">
          <cell r="D3" t="str">
            <v>Gujarat rehabilitation work of Mathak village for TWRI</v>
          </cell>
        </row>
      </sheetData>
      <sheetData sheetId="525">
        <row r="3">
          <cell r="D3" t="str">
            <v>Gujarat rehabilitation work of Mathak village for TWRI</v>
          </cell>
        </row>
      </sheetData>
      <sheetData sheetId="526">
        <row r="3">
          <cell r="D3" t="str">
            <v>Gujarat rehabilitation work of Mathak village for TWRI</v>
          </cell>
        </row>
      </sheetData>
      <sheetData sheetId="527" refreshError="1"/>
      <sheetData sheetId="528">
        <row r="3">
          <cell r="D3" t="str">
            <v>Gujarat rehabilitation work of Mathak village for TWRI</v>
          </cell>
        </row>
      </sheetData>
      <sheetData sheetId="529" refreshError="1"/>
      <sheetData sheetId="530">
        <row r="3">
          <cell r="D3" t="str">
            <v>Gujarat rehabilitation work of Mathak village for TWRI</v>
          </cell>
        </row>
      </sheetData>
      <sheetData sheetId="531">
        <row r="3">
          <cell r="D3" t="str">
            <v>Gujarat rehabilitation work of Mathak village for TWRI</v>
          </cell>
        </row>
      </sheetData>
      <sheetData sheetId="532">
        <row r="3">
          <cell r="D3" t="str">
            <v>Gujarat rehabilitation work of Mathak village for TWRI</v>
          </cell>
        </row>
      </sheetData>
      <sheetData sheetId="533">
        <row r="3">
          <cell r="D3" t="str">
            <v>Gujarat rehabilitation work of Mathak village for TWRI</v>
          </cell>
        </row>
      </sheetData>
      <sheetData sheetId="534">
        <row r="3">
          <cell r="D3" t="str">
            <v>Gujarat rehabilitation work of Mathak village for TWRI</v>
          </cell>
        </row>
      </sheetData>
      <sheetData sheetId="535">
        <row r="3">
          <cell r="D3" t="str">
            <v>Gujarat rehabilitation work of Mathak village for TWRI</v>
          </cell>
        </row>
      </sheetData>
      <sheetData sheetId="536">
        <row r="3">
          <cell r="D3" t="str">
            <v>Gujarat rehabilitation work of Mathak village for TWRI</v>
          </cell>
        </row>
      </sheetData>
      <sheetData sheetId="537">
        <row r="3">
          <cell r="D3" t="str">
            <v>Gujarat rehabilitation work of Mathak village for TWRI</v>
          </cell>
        </row>
      </sheetData>
      <sheetData sheetId="538">
        <row r="3">
          <cell r="D3" t="str">
            <v>Gujarat rehabilitation work of Mathak village for TWRI</v>
          </cell>
        </row>
      </sheetData>
      <sheetData sheetId="539">
        <row r="3">
          <cell r="D3" t="str">
            <v>Gujarat rehabilitation work of Mathak village for TWRI</v>
          </cell>
        </row>
      </sheetData>
      <sheetData sheetId="540">
        <row r="3">
          <cell r="D3" t="str">
            <v>Gujarat rehabilitation work of Mathak village for TWRI</v>
          </cell>
        </row>
      </sheetData>
      <sheetData sheetId="541">
        <row r="3">
          <cell r="D3" t="str">
            <v>Gujarat rehabilitation work of Mathak village for TWRI</v>
          </cell>
        </row>
      </sheetData>
      <sheetData sheetId="542">
        <row r="3">
          <cell r="D3" t="str">
            <v>Gujarat rehabilitation work of Mathak village for TWRI</v>
          </cell>
        </row>
      </sheetData>
      <sheetData sheetId="543">
        <row r="3">
          <cell r="D3" t="str">
            <v>Gujarat rehabilitation work of Mathak village for TWRI</v>
          </cell>
        </row>
      </sheetData>
      <sheetData sheetId="544">
        <row r="3">
          <cell r="D3" t="str">
            <v>Gujarat rehabilitation work of Mathak village for TWRI</v>
          </cell>
        </row>
      </sheetData>
      <sheetData sheetId="545">
        <row r="3">
          <cell r="D3" t="str">
            <v>Gujarat rehabilitation work of Mathak village for TWRI</v>
          </cell>
        </row>
      </sheetData>
      <sheetData sheetId="546">
        <row r="3">
          <cell r="D3" t="str">
            <v>Gujarat rehabilitation work of Mathak village for TWRI</v>
          </cell>
        </row>
      </sheetData>
      <sheetData sheetId="547">
        <row r="3">
          <cell r="D3" t="str">
            <v>Gujarat rehabilitation work of Mathak village for TWRI</v>
          </cell>
        </row>
      </sheetData>
      <sheetData sheetId="548">
        <row r="3">
          <cell r="D3" t="str">
            <v>Gujarat rehabilitation work of Mathak village for TWRI</v>
          </cell>
        </row>
      </sheetData>
      <sheetData sheetId="549">
        <row r="3">
          <cell r="D3" t="str">
            <v>Gujarat rehabilitation work of Mathak village for TWRI</v>
          </cell>
        </row>
      </sheetData>
      <sheetData sheetId="550">
        <row r="3">
          <cell r="D3" t="str">
            <v>Gujarat rehabilitation work of Mathak village for TWRI</v>
          </cell>
        </row>
      </sheetData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>
        <row r="3">
          <cell r="D3" t="str">
            <v>Gujarat rehabilitation work of Mathak village for TWRI</v>
          </cell>
        </row>
      </sheetData>
      <sheetData sheetId="562">
        <row r="3">
          <cell r="D3" t="str">
            <v>Gujarat rehabilitation work of Mathak village for TWRI</v>
          </cell>
        </row>
      </sheetData>
      <sheetData sheetId="563">
        <row r="3">
          <cell r="D3" t="str">
            <v>Gujarat rehabilitation work of Mathak village for TWRI</v>
          </cell>
        </row>
      </sheetData>
      <sheetData sheetId="564">
        <row r="3">
          <cell r="D3" t="str">
            <v>Gujarat rehabilitation work of Mathak village for TWRI</v>
          </cell>
        </row>
      </sheetData>
      <sheetData sheetId="565">
        <row r="3">
          <cell r="D3" t="str">
            <v>Gujarat rehabilitation work of Mathak village for TWRI</v>
          </cell>
        </row>
      </sheetData>
      <sheetData sheetId="566">
        <row r="3">
          <cell r="D3" t="str">
            <v>Gujarat rehabilitation work of Mathak village for TWRI</v>
          </cell>
        </row>
      </sheetData>
      <sheetData sheetId="567">
        <row r="3">
          <cell r="D3" t="str">
            <v>Gujarat rehabilitation work of Mathak village for TWRI</v>
          </cell>
        </row>
      </sheetData>
      <sheetData sheetId="568">
        <row r="3">
          <cell r="D3" t="str">
            <v>Gujarat rehabilitation work of Mathak village for TWRI</v>
          </cell>
        </row>
      </sheetData>
      <sheetData sheetId="569">
        <row r="3">
          <cell r="D3" t="str">
            <v>Gujarat rehabilitation work of Mathak village for TWRI</v>
          </cell>
        </row>
      </sheetData>
      <sheetData sheetId="570">
        <row r="3">
          <cell r="D3" t="str">
            <v>Gujarat rehabilitation work of Mathak village for TWRI</v>
          </cell>
        </row>
      </sheetData>
      <sheetData sheetId="571">
        <row r="3">
          <cell r="D3" t="str">
            <v>Gujarat rehabilitation work of Mathak village for TWRI</v>
          </cell>
        </row>
      </sheetData>
      <sheetData sheetId="572">
        <row r="3">
          <cell r="D3" t="str">
            <v>Gujarat rehabilitation work of Mathak village for TWRI</v>
          </cell>
        </row>
      </sheetData>
      <sheetData sheetId="573">
        <row r="3">
          <cell r="D3" t="str">
            <v>Gujarat rehabilitation work of Mathak village for TWRI</v>
          </cell>
        </row>
      </sheetData>
      <sheetData sheetId="574">
        <row r="3">
          <cell r="D3" t="str">
            <v>Gujarat rehabilitation work of Mathak village for TWRI</v>
          </cell>
        </row>
      </sheetData>
      <sheetData sheetId="575">
        <row r="3">
          <cell r="D3" t="str">
            <v>Gujarat rehabilitation work of Mathak village for TWRI</v>
          </cell>
        </row>
      </sheetData>
      <sheetData sheetId="576">
        <row r="3">
          <cell r="D3" t="str">
            <v>Gujarat rehabilitation work of Mathak village for TWRI</v>
          </cell>
        </row>
      </sheetData>
      <sheetData sheetId="577">
        <row r="3">
          <cell r="D3" t="str">
            <v>Gujarat rehabilitation work of Mathak village for TWRI</v>
          </cell>
        </row>
      </sheetData>
      <sheetData sheetId="578">
        <row r="3">
          <cell r="D3" t="str">
            <v>Gujarat rehabilitation work of Mathak village for TWRI</v>
          </cell>
        </row>
      </sheetData>
      <sheetData sheetId="579">
        <row r="3">
          <cell r="D3" t="str">
            <v>Gujarat rehabilitation work of Mathak village for TWRI</v>
          </cell>
        </row>
      </sheetData>
      <sheetData sheetId="580">
        <row r="3">
          <cell r="D3" t="str">
            <v>Gujarat rehabilitation work of Mathak village for TWRI</v>
          </cell>
        </row>
      </sheetData>
      <sheetData sheetId="581">
        <row r="3">
          <cell r="D3" t="str">
            <v>Gujarat rehabilitation work of Mathak village for TWRI</v>
          </cell>
        </row>
      </sheetData>
      <sheetData sheetId="582">
        <row r="3">
          <cell r="D3" t="str">
            <v>Gujarat rehabilitation work of Mathak village for TWRI</v>
          </cell>
        </row>
      </sheetData>
      <sheetData sheetId="583">
        <row r="3">
          <cell r="D3" t="str">
            <v>Gujarat rehabilitation work of Mathak village for TWRI</v>
          </cell>
        </row>
      </sheetData>
      <sheetData sheetId="584">
        <row r="3">
          <cell r="D3" t="str">
            <v>Gujarat rehabilitation work of Mathak village for TWRI</v>
          </cell>
        </row>
      </sheetData>
      <sheetData sheetId="585">
        <row r="3">
          <cell r="D3" t="str">
            <v>Gujarat rehabilitation work of Mathak village for TWRI</v>
          </cell>
        </row>
      </sheetData>
      <sheetData sheetId="586">
        <row r="3">
          <cell r="D3" t="str">
            <v>Gujarat rehabilitation work of Mathak village for TWRI</v>
          </cell>
        </row>
      </sheetData>
      <sheetData sheetId="587">
        <row r="3">
          <cell r="D3" t="str">
            <v>Gujarat rehabilitation work of Mathak village for TWRI</v>
          </cell>
        </row>
      </sheetData>
      <sheetData sheetId="588">
        <row r="3">
          <cell r="D3" t="str">
            <v>Gujarat rehabilitation work of Mathak village for TWRI</v>
          </cell>
        </row>
      </sheetData>
      <sheetData sheetId="589">
        <row r="3">
          <cell r="D3" t="str">
            <v>Gujarat rehabilitation work of Mathak village for TWRI</v>
          </cell>
        </row>
      </sheetData>
      <sheetData sheetId="590">
        <row r="3">
          <cell r="D3" t="str">
            <v>Gujarat rehabilitation work of Mathak village for TWRI</v>
          </cell>
        </row>
      </sheetData>
      <sheetData sheetId="591">
        <row r="3">
          <cell r="D3" t="str">
            <v>Gujarat rehabilitation work of Mathak village for TWRI</v>
          </cell>
        </row>
      </sheetData>
      <sheetData sheetId="592">
        <row r="3">
          <cell r="D3" t="str">
            <v>Gujarat rehabilitation work of Mathak village for TWRI</v>
          </cell>
        </row>
      </sheetData>
      <sheetData sheetId="593">
        <row r="3">
          <cell r="D3" t="str">
            <v>Gujarat rehabilitation work of Mathak village for TWRI</v>
          </cell>
        </row>
      </sheetData>
      <sheetData sheetId="594">
        <row r="3">
          <cell r="D3" t="str">
            <v>Gujarat rehabilitation work of Mathak village for TWRI</v>
          </cell>
        </row>
      </sheetData>
      <sheetData sheetId="595">
        <row r="3">
          <cell r="D3" t="str">
            <v>Gujarat rehabilitation work of Mathak village for TWRI</v>
          </cell>
        </row>
      </sheetData>
      <sheetData sheetId="596">
        <row r="3">
          <cell r="D3" t="str">
            <v>Gujarat rehabilitation work of Mathak village for TWRI</v>
          </cell>
        </row>
      </sheetData>
      <sheetData sheetId="597">
        <row r="3">
          <cell r="D3" t="str">
            <v>Gujarat rehabilitation work of Mathak village for TWRI</v>
          </cell>
        </row>
      </sheetData>
      <sheetData sheetId="598">
        <row r="3">
          <cell r="D3" t="str">
            <v>Gujarat rehabilitation work of Mathak village for TWRI</v>
          </cell>
        </row>
      </sheetData>
      <sheetData sheetId="599">
        <row r="3">
          <cell r="D3" t="str">
            <v>Gujarat rehabilitation work of Mathak village for TWRI</v>
          </cell>
        </row>
      </sheetData>
      <sheetData sheetId="600">
        <row r="3">
          <cell r="D3" t="str">
            <v>Gujarat rehabilitation work of Mathak village for TWRI</v>
          </cell>
        </row>
      </sheetData>
      <sheetData sheetId="601">
        <row r="3">
          <cell r="D3" t="str">
            <v>Gujarat rehabilitation work of Mathak village for TWRI</v>
          </cell>
        </row>
      </sheetData>
      <sheetData sheetId="602">
        <row r="3">
          <cell r="D3" t="str">
            <v>Gujarat rehabilitation work of Mathak village for TWRI</v>
          </cell>
        </row>
      </sheetData>
      <sheetData sheetId="603">
        <row r="3">
          <cell r="D3" t="str">
            <v>Gujarat rehabilitation work of Mathak village for TWRI</v>
          </cell>
        </row>
      </sheetData>
      <sheetData sheetId="604">
        <row r="3">
          <cell r="D3" t="str">
            <v>Gujarat rehabilitation work of Mathak village for TWRI</v>
          </cell>
        </row>
      </sheetData>
      <sheetData sheetId="605">
        <row r="3">
          <cell r="D3" t="str">
            <v>Gujarat rehabilitation work of Mathak village for TWRI</v>
          </cell>
        </row>
      </sheetData>
      <sheetData sheetId="606">
        <row r="3">
          <cell r="D3" t="str">
            <v>Gujarat rehabilitation work of Mathak village for TWRI</v>
          </cell>
        </row>
      </sheetData>
      <sheetData sheetId="607">
        <row r="3">
          <cell r="D3" t="str">
            <v>Gujarat rehabilitation work of Mathak village for TWRI</v>
          </cell>
        </row>
      </sheetData>
      <sheetData sheetId="608">
        <row r="3">
          <cell r="D3" t="str">
            <v>Gujarat rehabilitation work of Mathak village for TWRI</v>
          </cell>
        </row>
      </sheetData>
      <sheetData sheetId="609">
        <row r="3">
          <cell r="D3" t="str">
            <v>Gujarat rehabilitation work of Mathak village for TWRI</v>
          </cell>
        </row>
      </sheetData>
      <sheetData sheetId="610">
        <row r="3">
          <cell r="D3" t="str">
            <v>Gujarat rehabilitation work of Mathak village for TWRI</v>
          </cell>
        </row>
      </sheetData>
      <sheetData sheetId="611">
        <row r="3">
          <cell r="D3" t="str">
            <v>Gujarat rehabilitation work of Mathak village for TWRI</v>
          </cell>
        </row>
      </sheetData>
      <sheetData sheetId="612">
        <row r="3">
          <cell r="D3" t="str">
            <v>Gujarat rehabilitation work of Mathak village for TWRI</v>
          </cell>
        </row>
      </sheetData>
      <sheetData sheetId="613">
        <row r="3">
          <cell r="D3" t="str">
            <v>Gujarat rehabilitation work of Mathak village for TWRI</v>
          </cell>
        </row>
      </sheetData>
      <sheetData sheetId="614">
        <row r="3">
          <cell r="D3" t="str">
            <v>Gujarat rehabilitation work of Mathak village for TWRI</v>
          </cell>
        </row>
      </sheetData>
      <sheetData sheetId="615">
        <row r="3">
          <cell r="D3" t="str">
            <v>Gujarat rehabilitation work of Mathak village for TWRI</v>
          </cell>
        </row>
      </sheetData>
      <sheetData sheetId="616">
        <row r="3">
          <cell r="D3" t="str">
            <v>Gujarat rehabilitation work of Mathak village for TWRI</v>
          </cell>
        </row>
      </sheetData>
      <sheetData sheetId="617">
        <row r="3">
          <cell r="D3" t="str">
            <v>Gujarat rehabilitation work of Mathak village for TWRI</v>
          </cell>
        </row>
      </sheetData>
      <sheetData sheetId="618">
        <row r="3">
          <cell r="D3" t="str">
            <v>Gujarat rehabilitation work of Mathak village for TWRI</v>
          </cell>
        </row>
      </sheetData>
      <sheetData sheetId="619">
        <row r="3">
          <cell r="D3" t="str">
            <v>Gujarat rehabilitation work of Mathak village for TWRI</v>
          </cell>
        </row>
      </sheetData>
      <sheetData sheetId="620">
        <row r="3">
          <cell r="D3" t="str">
            <v>Gujarat rehabilitation work of Mathak village for TWRI</v>
          </cell>
        </row>
      </sheetData>
      <sheetData sheetId="621">
        <row r="3">
          <cell r="D3" t="str">
            <v>Gujarat rehabilitation work of Mathak village for TWRI</v>
          </cell>
        </row>
      </sheetData>
      <sheetData sheetId="622">
        <row r="3">
          <cell r="D3" t="str">
            <v>Gujarat rehabilitation work of Mathak village for TWRI</v>
          </cell>
        </row>
      </sheetData>
      <sheetData sheetId="623">
        <row r="3">
          <cell r="D3" t="str">
            <v>Gujarat rehabilitation work of Mathak village for TWRI</v>
          </cell>
        </row>
      </sheetData>
      <sheetData sheetId="624">
        <row r="3">
          <cell r="D3" t="str">
            <v>Gujarat rehabilitation work of Mathak village for TWRI</v>
          </cell>
        </row>
      </sheetData>
      <sheetData sheetId="625">
        <row r="3">
          <cell r="D3" t="str">
            <v>Gujarat rehabilitation work of Mathak village for TWRI</v>
          </cell>
        </row>
      </sheetData>
      <sheetData sheetId="626">
        <row r="3">
          <cell r="D3" t="str">
            <v>Gujarat rehabilitation work of Mathak village for TWRI</v>
          </cell>
        </row>
      </sheetData>
      <sheetData sheetId="627">
        <row r="3">
          <cell r="D3" t="str">
            <v>Gujarat rehabilitation work of Mathak village for TWRI</v>
          </cell>
        </row>
      </sheetData>
      <sheetData sheetId="628">
        <row r="3">
          <cell r="D3" t="str">
            <v>Gujarat rehabilitation work of Mathak village for TWRI</v>
          </cell>
        </row>
      </sheetData>
      <sheetData sheetId="629">
        <row r="3">
          <cell r="D3" t="str">
            <v>Gujarat rehabilitation work of Mathak village for TWRI</v>
          </cell>
        </row>
      </sheetData>
      <sheetData sheetId="630">
        <row r="3">
          <cell r="D3" t="str">
            <v>Gujarat rehabilitation work of Mathak village for TWRI</v>
          </cell>
        </row>
      </sheetData>
      <sheetData sheetId="631">
        <row r="3">
          <cell r="D3" t="str">
            <v>Gujarat rehabilitation work of Mathak village for TWRI</v>
          </cell>
        </row>
      </sheetData>
      <sheetData sheetId="632">
        <row r="3">
          <cell r="D3" t="str">
            <v>Gujarat rehabilitation work of Mathak village for TWRI</v>
          </cell>
        </row>
      </sheetData>
      <sheetData sheetId="633">
        <row r="3">
          <cell r="D3" t="str">
            <v>Gujarat rehabilitation work of Mathak village for TWRI</v>
          </cell>
        </row>
      </sheetData>
      <sheetData sheetId="634">
        <row r="3">
          <cell r="D3" t="str">
            <v>Gujarat rehabilitation work of Mathak village for TWRI</v>
          </cell>
        </row>
      </sheetData>
      <sheetData sheetId="635">
        <row r="3">
          <cell r="D3" t="str">
            <v>Gujarat rehabilitation work of Mathak village for TWRI</v>
          </cell>
        </row>
      </sheetData>
      <sheetData sheetId="636">
        <row r="3">
          <cell r="D3" t="str">
            <v>Gujarat rehabilitation work of Mathak village for TWRI</v>
          </cell>
        </row>
      </sheetData>
      <sheetData sheetId="637">
        <row r="3">
          <cell r="D3" t="str">
            <v>Gujarat rehabilitation work of Mathak village for TWRI</v>
          </cell>
        </row>
      </sheetData>
      <sheetData sheetId="638">
        <row r="3">
          <cell r="D3" t="str">
            <v>Gujarat rehabilitation work of Mathak village for TWRI</v>
          </cell>
        </row>
      </sheetData>
      <sheetData sheetId="639">
        <row r="3">
          <cell r="D3" t="str">
            <v>Gujarat rehabilitation work of Mathak village for TWRI</v>
          </cell>
        </row>
      </sheetData>
      <sheetData sheetId="640">
        <row r="3">
          <cell r="D3" t="str">
            <v>Gujarat rehabilitation work of Mathak village for TWRI</v>
          </cell>
        </row>
      </sheetData>
      <sheetData sheetId="641">
        <row r="3">
          <cell r="D3" t="str">
            <v>Gujarat rehabilitation work of Mathak village for TWRI</v>
          </cell>
        </row>
      </sheetData>
      <sheetData sheetId="642">
        <row r="3">
          <cell r="D3" t="str">
            <v>Gujarat rehabilitation work of Mathak village for TWRI</v>
          </cell>
        </row>
      </sheetData>
      <sheetData sheetId="643">
        <row r="3">
          <cell r="D3" t="str">
            <v>Gujarat rehabilitation work of Mathak village for TWRI</v>
          </cell>
        </row>
      </sheetData>
      <sheetData sheetId="644">
        <row r="3">
          <cell r="D3" t="str">
            <v>Gujarat rehabilitation work of Mathak village for TWRI</v>
          </cell>
        </row>
      </sheetData>
      <sheetData sheetId="645">
        <row r="3">
          <cell r="D3" t="str">
            <v>Gujarat rehabilitation work of Mathak village for TWRI</v>
          </cell>
        </row>
      </sheetData>
      <sheetData sheetId="646">
        <row r="3">
          <cell r="D3" t="str">
            <v>Gujarat rehabilitation work of Mathak village for TWRI</v>
          </cell>
        </row>
      </sheetData>
      <sheetData sheetId="647">
        <row r="3">
          <cell r="D3" t="str">
            <v>Gujarat rehabilitation work of Mathak village for TWRI</v>
          </cell>
        </row>
      </sheetData>
      <sheetData sheetId="648">
        <row r="3">
          <cell r="D3" t="str">
            <v>Gujarat rehabilitation work of Mathak village for TWRI</v>
          </cell>
        </row>
      </sheetData>
      <sheetData sheetId="649">
        <row r="3">
          <cell r="D3" t="str">
            <v>Gujarat rehabilitation work of Mathak village for TWRI</v>
          </cell>
        </row>
      </sheetData>
      <sheetData sheetId="650">
        <row r="3">
          <cell r="D3" t="str">
            <v>Gujarat rehabilitation work of Mathak village for TWRI</v>
          </cell>
        </row>
      </sheetData>
      <sheetData sheetId="651">
        <row r="3">
          <cell r="D3" t="str">
            <v>Gujarat rehabilitation work of Mathak village for TWRI</v>
          </cell>
        </row>
      </sheetData>
      <sheetData sheetId="652">
        <row r="3">
          <cell r="D3" t="str">
            <v>Gujarat rehabilitation work of Mathak village for TWRI</v>
          </cell>
        </row>
      </sheetData>
      <sheetData sheetId="653">
        <row r="3">
          <cell r="D3" t="str">
            <v>Gujarat rehabilitation work of Mathak village for TWRI</v>
          </cell>
        </row>
      </sheetData>
      <sheetData sheetId="654">
        <row r="3">
          <cell r="D3" t="str">
            <v>Gujarat rehabilitation work of Mathak village for TWRI</v>
          </cell>
        </row>
      </sheetData>
      <sheetData sheetId="655">
        <row r="3">
          <cell r="D3" t="str">
            <v>Gujarat rehabilitation work of Mathak village for TWRI</v>
          </cell>
        </row>
      </sheetData>
      <sheetData sheetId="656">
        <row r="3">
          <cell r="D3" t="str">
            <v>Gujarat rehabilitation work of Mathak village for TWRI</v>
          </cell>
        </row>
      </sheetData>
      <sheetData sheetId="657">
        <row r="3">
          <cell r="D3" t="str">
            <v>Gujarat rehabilitation work of Mathak village for TWRI</v>
          </cell>
        </row>
      </sheetData>
      <sheetData sheetId="658">
        <row r="3">
          <cell r="D3" t="str">
            <v>Gujarat rehabilitation work of Mathak village for TWRI</v>
          </cell>
        </row>
      </sheetData>
      <sheetData sheetId="659">
        <row r="3">
          <cell r="D3" t="str">
            <v>Gujarat rehabilitation work of Mathak village for TWRI</v>
          </cell>
        </row>
      </sheetData>
      <sheetData sheetId="660">
        <row r="3">
          <cell r="D3" t="str">
            <v>Gujarat rehabilitation work of Mathak village for TWRI</v>
          </cell>
        </row>
      </sheetData>
      <sheetData sheetId="661">
        <row r="3">
          <cell r="D3" t="str">
            <v>Gujarat rehabilitation work of Mathak village for TWRI</v>
          </cell>
        </row>
      </sheetData>
      <sheetData sheetId="662">
        <row r="3">
          <cell r="D3" t="str">
            <v>Gujarat rehabilitation work of Mathak village for TWRI</v>
          </cell>
        </row>
      </sheetData>
      <sheetData sheetId="663">
        <row r="3">
          <cell r="D3" t="str">
            <v>Gujarat rehabilitation work of Mathak village for TWRI</v>
          </cell>
        </row>
      </sheetData>
      <sheetData sheetId="664">
        <row r="3">
          <cell r="D3" t="str">
            <v>Gujarat rehabilitation work of Mathak village for TWRI</v>
          </cell>
        </row>
      </sheetData>
      <sheetData sheetId="665">
        <row r="3">
          <cell r="D3" t="str">
            <v>Gujarat rehabilitation work of Mathak village for TWRI</v>
          </cell>
        </row>
      </sheetData>
      <sheetData sheetId="666">
        <row r="3">
          <cell r="D3" t="str">
            <v>Gujarat rehabilitation work of Mathak village for TWRI</v>
          </cell>
        </row>
      </sheetData>
      <sheetData sheetId="667">
        <row r="3">
          <cell r="D3" t="str">
            <v>Gujarat rehabilitation work of Mathak village for TWRI</v>
          </cell>
        </row>
      </sheetData>
      <sheetData sheetId="668">
        <row r="3">
          <cell r="D3" t="str">
            <v>Gujarat rehabilitation work of Mathak village for TWRI</v>
          </cell>
        </row>
      </sheetData>
      <sheetData sheetId="669">
        <row r="3">
          <cell r="D3" t="str">
            <v>Gujarat rehabilitation work of Mathak village for TWRI</v>
          </cell>
        </row>
      </sheetData>
      <sheetData sheetId="670">
        <row r="3">
          <cell r="D3" t="str">
            <v>Gujarat rehabilitation work of Mathak village for TWRI</v>
          </cell>
        </row>
      </sheetData>
      <sheetData sheetId="671">
        <row r="3">
          <cell r="D3" t="str">
            <v>Gujarat rehabilitation work of Mathak village for TWRI</v>
          </cell>
        </row>
      </sheetData>
      <sheetData sheetId="672">
        <row r="3">
          <cell r="D3" t="str">
            <v>Gujarat rehabilitation work of Mathak village for TWRI</v>
          </cell>
        </row>
      </sheetData>
      <sheetData sheetId="673">
        <row r="3">
          <cell r="D3" t="str">
            <v>Gujarat rehabilitation work of Mathak village for TWRI</v>
          </cell>
        </row>
      </sheetData>
      <sheetData sheetId="674">
        <row r="3">
          <cell r="D3" t="str">
            <v>Gujarat rehabilitation work of Mathak village for TWRI</v>
          </cell>
        </row>
      </sheetData>
      <sheetData sheetId="675">
        <row r="3">
          <cell r="D3" t="str">
            <v>Gujarat rehabilitation work of Mathak village for TWRI</v>
          </cell>
        </row>
      </sheetData>
      <sheetData sheetId="676">
        <row r="3">
          <cell r="D3" t="str">
            <v>Gujarat rehabilitation work of Mathak village for TWRI</v>
          </cell>
        </row>
      </sheetData>
      <sheetData sheetId="677">
        <row r="3">
          <cell r="D3" t="str">
            <v>Gujarat rehabilitation work of Mathak village for TWRI</v>
          </cell>
        </row>
      </sheetData>
      <sheetData sheetId="678">
        <row r="3">
          <cell r="D3" t="str">
            <v>Gujarat rehabilitation work of Mathak village for TWRI</v>
          </cell>
        </row>
      </sheetData>
      <sheetData sheetId="679">
        <row r="3">
          <cell r="D3" t="str">
            <v>Gujarat rehabilitation work of Mathak village for TWRI</v>
          </cell>
        </row>
      </sheetData>
      <sheetData sheetId="680">
        <row r="3">
          <cell r="D3" t="str">
            <v>Gujarat rehabilitation work of Mathak village for TWRI</v>
          </cell>
        </row>
      </sheetData>
      <sheetData sheetId="681">
        <row r="3">
          <cell r="D3" t="str">
            <v>Gujarat rehabilitation work of Mathak village for TWRI</v>
          </cell>
        </row>
      </sheetData>
      <sheetData sheetId="682">
        <row r="3">
          <cell r="D3" t="str">
            <v>Gujarat rehabilitation work of Mathak village for TWRI</v>
          </cell>
        </row>
      </sheetData>
      <sheetData sheetId="683">
        <row r="3">
          <cell r="D3" t="str">
            <v>Gujarat rehabilitation work of Mathak village for TWRI</v>
          </cell>
        </row>
      </sheetData>
      <sheetData sheetId="684">
        <row r="3">
          <cell r="D3" t="str">
            <v>Gujarat rehabilitation work of Mathak village for TWRI</v>
          </cell>
        </row>
      </sheetData>
      <sheetData sheetId="685">
        <row r="3">
          <cell r="D3" t="str">
            <v>Gujarat rehabilitation work of Mathak village for TWRI</v>
          </cell>
        </row>
      </sheetData>
      <sheetData sheetId="686">
        <row r="3">
          <cell r="D3" t="str">
            <v>Gujarat rehabilitation work of Mathak village for TWRI</v>
          </cell>
        </row>
      </sheetData>
      <sheetData sheetId="687">
        <row r="3">
          <cell r="D3" t="str">
            <v>Gujarat rehabilitation work of Mathak village for TWRI</v>
          </cell>
        </row>
      </sheetData>
      <sheetData sheetId="688">
        <row r="3">
          <cell r="D3" t="str">
            <v>Gujarat rehabilitation work of Mathak village for TWRI</v>
          </cell>
        </row>
      </sheetData>
      <sheetData sheetId="689">
        <row r="3">
          <cell r="D3" t="str">
            <v>Gujarat rehabilitation work of Mathak village for TWRI</v>
          </cell>
        </row>
      </sheetData>
      <sheetData sheetId="690">
        <row r="3">
          <cell r="D3" t="str">
            <v>Gujarat rehabilitation work of Mathak village for TWRI</v>
          </cell>
        </row>
      </sheetData>
      <sheetData sheetId="691">
        <row r="3">
          <cell r="D3" t="str">
            <v>Gujarat rehabilitation work of Mathak village for TWRI</v>
          </cell>
        </row>
      </sheetData>
      <sheetData sheetId="692">
        <row r="3">
          <cell r="D3" t="str">
            <v>Gujarat rehabilitation work of Mathak village for TWRI</v>
          </cell>
        </row>
      </sheetData>
      <sheetData sheetId="693">
        <row r="3">
          <cell r="D3" t="str">
            <v>Gujarat rehabilitation work of Mathak village for TWRI</v>
          </cell>
        </row>
      </sheetData>
      <sheetData sheetId="694">
        <row r="3">
          <cell r="D3" t="str">
            <v>Gujarat rehabilitation work of Mathak village for TWRI</v>
          </cell>
        </row>
      </sheetData>
      <sheetData sheetId="695">
        <row r="3">
          <cell r="D3" t="str">
            <v>Gujarat rehabilitation work of Mathak village for TWRI</v>
          </cell>
        </row>
      </sheetData>
      <sheetData sheetId="696">
        <row r="3">
          <cell r="D3" t="str">
            <v>Gujarat rehabilitation work of Mathak village for TWRI</v>
          </cell>
        </row>
      </sheetData>
      <sheetData sheetId="697">
        <row r="3">
          <cell r="D3" t="str">
            <v>Gujarat rehabilitation work of Mathak village for TWRI</v>
          </cell>
        </row>
      </sheetData>
      <sheetData sheetId="698">
        <row r="3">
          <cell r="D3" t="str">
            <v>Gujarat rehabilitation work of Mathak village for TWRI</v>
          </cell>
        </row>
      </sheetData>
      <sheetData sheetId="699">
        <row r="3">
          <cell r="D3" t="str">
            <v>Gujarat rehabilitation work of Mathak village for TWRI</v>
          </cell>
        </row>
      </sheetData>
      <sheetData sheetId="700">
        <row r="3">
          <cell r="D3" t="str">
            <v>Gujarat rehabilitation work of Mathak village for TWRI</v>
          </cell>
        </row>
      </sheetData>
      <sheetData sheetId="701">
        <row r="3">
          <cell r="D3" t="str">
            <v>Gujarat rehabilitation work of Mathak village for TWRI</v>
          </cell>
        </row>
      </sheetData>
      <sheetData sheetId="702">
        <row r="3">
          <cell r="D3" t="str">
            <v>Gujarat rehabilitation work of Mathak village for TWRI</v>
          </cell>
        </row>
      </sheetData>
      <sheetData sheetId="703">
        <row r="3">
          <cell r="D3" t="str">
            <v>Gujarat rehabilitation work of Mathak village for TWRI</v>
          </cell>
        </row>
      </sheetData>
      <sheetData sheetId="704">
        <row r="3">
          <cell r="D3" t="str">
            <v>Gujarat rehabilitation work of Mathak village for TWRI</v>
          </cell>
        </row>
      </sheetData>
      <sheetData sheetId="705">
        <row r="3">
          <cell r="D3" t="str">
            <v>Gujarat rehabilitation work of Mathak village for TWRI</v>
          </cell>
        </row>
      </sheetData>
      <sheetData sheetId="706">
        <row r="3">
          <cell r="D3" t="str">
            <v>Gujarat rehabilitation work of Mathak village for TWRI</v>
          </cell>
        </row>
      </sheetData>
      <sheetData sheetId="707">
        <row r="3">
          <cell r="D3" t="str">
            <v>Gujarat rehabilitation work of Mathak village for TWRI</v>
          </cell>
        </row>
      </sheetData>
      <sheetData sheetId="708">
        <row r="3">
          <cell r="D3" t="str">
            <v>Gujarat rehabilitation work of Mathak village for TWRI</v>
          </cell>
        </row>
      </sheetData>
      <sheetData sheetId="709">
        <row r="3">
          <cell r="D3" t="str">
            <v>Gujarat rehabilitation work of Mathak village for TWRI</v>
          </cell>
        </row>
      </sheetData>
      <sheetData sheetId="710">
        <row r="3">
          <cell r="D3" t="str">
            <v>Gujarat rehabilitation work of Mathak village for TWRI</v>
          </cell>
        </row>
      </sheetData>
      <sheetData sheetId="711">
        <row r="3">
          <cell r="D3" t="str">
            <v>Gujarat rehabilitation work of Mathak village for TWRI</v>
          </cell>
        </row>
      </sheetData>
      <sheetData sheetId="712">
        <row r="3">
          <cell r="D3" t="str">
            <v>Gujarat rehabilitation work of Mathak village for TWRI</v>
          </cell>
        </row>
      </sheetData>
      <sheetData sheetId="713">
        <row r="3">
          <cell r="D3" t="str">
            <v>Gujarat rehabilitation work of Mathak village for TWRI</v>
          </cell>
        </row>
      </sheetData>
      <sheetData sheetId="714">
        <row r="3">
          <cell r="D3" t="str">
            <v>Gujarat rehabilitation work of Mathak village for TWRI</v>
          </cell>
        </row>
      </sheetData>
      <sheetData sheetId="715">
        <row r="3">
          <cell r="D3" t="str">
            <v>Gujarat rehabilitation work of Mathak village for TWRI</v>
          </cell>
        </row>
      </sheetData>
      <sheetData sheetId="716">
        <row r="3">
          <cell r="D3" t="str">
            <v>Gujarat rehabilitation work of Mathak village for TWRI</v>
          </cell>
        </row>
      </sheetData>
      <sheetData sheetId="717">
        <row r="3">
          <cell r="D3" t="str">
            <v>Gujarat rehabilitation work of Mathak village for TWRI</v>
          </cell>
        </row>
      </sheetData>
      <sheetData sheetId="718">
        <row r="3">
          <cell r="D3" t="str">
            <v>Gujarat rehabilitation work of Mathak village for TWRI</v>
          </cell>
        </row>
      </sheetData>
      <sheetData sheetId="719">
        <row r="3">
          <cell r="D3" t="str">
            <v>Gujarat rehabilitation work of Mathak village for TWRI</v>
          </cell>
        </row>
      </sheetData>
      <sheetData sheetId="720">
        <row r="3">
          <cell r="D3" t="str">
            <v>Gujarat rehabilitation work of Mathak village for TWRI</v>
          </cell>
        </row>
      </sheetData>
      <sheetData sheetId="721">
        <row r="3">
          <cell r="D3" t="str">
            <v>Gujarat rehabilitation work of Mathak village for TWRI</v>
          </cell>
        </row>
      </sheetData>
      <sheetData sheetId="722">
        <row r="3">
          <cell r="D3" t="str">
            <v>Gujarat rehabilitation work of Mathak village for TWRI</v>
          </cell>
        </row>
      </sheetData>
      <sheetData sheetId="723">
        <row r="3">
          <cell r="D3" t="str">
            <v>Gujarat rehabilitation work of Mathak village for TWRI</v>
          </cell>
        </row>
      </sheetData>
      <sheetData sheetId="724">
        <row r="3">
          <cell r="D3" t="str">
            <v>Gujarat rehabilitation work of Mathak village for TWRI</v>
          </cell>
        </row>
      </sheetData>
      <sheetData sheetId="725">
        <row r="3">
          <cell r="D3" t="str">
            <v>Gujarat rehabilitation work of Mathak village for TWRI</v>
          </cell>
        </row>
      </sheetData>
      <sheetData sheetId="726">
        <row r="3">
          <cell r="D3" t="str">
            <v>Gujarat rehabilitation work of Mathak village for TWRI</v>
          </cell>
        </row>
      </sheetData>
      <sheetData sheetId="727">
        <row r="3">
          <cell r="D3" t="str">
            <v>Gujarat rehabilitation work of Mathak village for TWRI</v>
          </cell>
        </row>
      </sheetData>
      <sheetData sheetId="728">
        <row r="3">
          <cell r="D3" t="str">
            <v>Gujarat rehabilitation work of Mathak village for TWRI</v>
          </cell>
        </row>
      </sheetData>
      <sheetData sheetId="729">
        <row r="3">
          <cell r="D3" t="str">
            <v>Gujarat rehabilitation work of Mathak village for TWRI</v>
          </cell>
        </row>
      </sheetData>
      <sheetData sheetId="730">
        <row r="3">
          <cell r="D3" t="str">
            <v>Gujarat rehabilitation work of Mathak village for TWRI</v>
          </cell>
        </row>
      </sheetData>
      <sheetData sheetId="731">
        <row r="3">
          <cell r="D3" t="str">
            <v>Gujarat rehabilitation work of Mathak village for TWRI</v>
          </cell>
        </row>
      </sheetData>
      <sheetData sheetId="732">
        <row r="3">
          <cell r="D3" t="str">
            <v>Gujarat rehabilitation work of Mathak village for TWRI</v>
          </cell>
        </row>
      </sheetData>
      <sheetData sheetId="733">
        <row r="3">
          <cell r="D3" t="str">
            <v>Gujarat rehabilitation work of Mathak village for TWRI</v>
          </cell>
        </row>
      </sheetData>
      <sheetData sheetId="734">
        <row r="3">
          <cell r="D3" t="str">
            <v>Gujarat rehabilitation work of Mathak village for TWRI</v>
          </cell>
        </row>
      </sheetData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>
        <row r="3">
          <cell r="D3" t="str">
            <v>Gujarat rehabilitation work of Mathak village for TWRI</v>
          </cell>
        </row>
      </sheetData>
      <sheetData sheetId="751">
        <row r="3">
          <cell r="D3" t="str">
            <v>Gujarat rehabilitation work of Mathak village for TWRI</v>
          </cell>
        </row>
      </sheetData>
      <sheetData sheetId="752">
        <row r="3">
          <cell r="D3" t="str">
            <v>Gujarat rehabilitation work of Mathak village for TWRI</v>
          </cell>
        </row>
      </sheetData>
      <sheetData sheetId="753">
        <row r="3">
          <cell r="D3" t="str">
            <v>Gujarat rehabilitation work of Mathak village for TWRI</v>
          </cell>
        </row>
      </sheetData>
      <sheetData sheetId="754">
        <row r="3">
          <cell r="D3" t="str">
            <v>Gujarat rehabilitation work of Mathak village for TWRI</v>
          </cell>
        </row>
      </sheetData>
      <sheetData sheetId="755">
        <row r="3">
          <cell r="D3" t="str">
            <v>Gujarat rehabilitation work of Mathak village for TWRI</v>
          </cell>
        </row>
      </sheetData>
      <sheetData sheetId="756">
        <row r="3">
          <cell r="D3" t="str">
            <v>Gujarat rehabilitation work of Mathak village for TWRI</v>
          </cell>
        </row>
      </sheetData>
      <sheetData sheetId="757">
        <row r="3">
          <cell r="D3" t="str">
            <v>Gujarat rehabilitation work of Mathak village for TWRI</v>
          </cell>
        </row>
      </sheetData>
      <sheetData sheetId="758">
        <row r="3">
          <cell r="D3" t="str">
            <v>Gujarat rehabilitation work of Mathak village for TWRI</v>
          </cell>
        </row>
      </sheetData>
      <sheetData sheetId="759">
        <row r="3">
          <cell r="D3" t="str">
            <v>Gujarat rehabilitation work of Mathak village for TWRI</v>
          </cell>
        </row>
      </sheetData>
      <sheetData sheetId="760">
        <row r="3">
          <cell r="D3" t="str">
            <v>Gujarat rehabilitation work of Mathak village for TWRI</v>
          </cell>
        </row>
      </sheetData>
      <sheetData sheetId="761">
        <row r="3">
          <cell r="D3" t="str">
            <v>Gujarat rehabilitation work of Mathak village for TWRI</v>
          </cell>
        </row>
      </sheetData>
      <sheetData sheetId="762">
        <row r="3">
          <cell r="D3" t="str">
            <v>Gujarat rehabilitation work of Mathak village for TWRI</v>
          </cell>
        </row>
      </sheetData>
      <sheetData sheetId="763">
        <row r="3">
          <cell r="D3" t="str">
            <v>Gujarat rehabilitation work of Mathak village for TWRI</v>
          </cell>
        </row>
      </sheetData>
      <sheetData sheetId="764">
        <row r="3">
          <cell r="D3" t="str">
            <v>Gujarat rehabilitation work of Mathak village for TWRI</v>
          </cell>
        </row>
      </sheetData>
      <sheetData sheetId="765">
        <row r="3">
          <cell r="D3" t="str">
            <v>Gujarat rehabilitation work of Mathak village for TWRI</v>
          </cell>
        </row>
      </sheetData>
      <sheetData sheetId="766">
        <row r="3">
          <cell r="D3" t="str">
            <v>Gujarat rehabilitation work of Mathak village for TWRI</v>
          </cell>
        </row>
      </sheetData>
      <sheetData sheetId="767">
        <row r="3">
          <cell r="D3" t="str">
            <v>Gujarat rehabilitation work of Mathak village for TWRI</v>
          </cell>
        </row>
      </sheetData>
      <sheetData sheetId="768">
        <row r="3">
          <cell r="D3" t="str">
            <v>Gujarat rehabilitation work of Mathak village for TWRI</v>
          </cell>
        </row>
      </sheetData>
      <sheetData sheetId="769">
        <row r="3">
          <cell r="D3" t="str">
            <v>Gujarat rehabilitation work of Mathak village for TWRI</v>
          </cell>
        </row>
      </sheetData>
      <sheetData sheetId="770">
        <row r="3">
          <cell r="D3" t="str">
            <v>Gujarat rehabilitation work of Mathak village for TWRI</v>
          </cell>
        </row>
      </sheetData>
      <sheetData sheetId="771">
        <row r="3">
          <cell r="D3" t="str">
            <v>Gujarat rehabilitation work of Mathak village for TWRI</v>
          </cell>
        </row>
      </sheetData>
      <sheetData sheetId="772">
        <row r="3">
          <cell r="D3" t="str">
            <v>Gujarat rehabilitation work of Mathak village for TWRI</v>
          </cell>
        </row>
      </sheetData>
      <sheetData sheetId="773">
        <row r="3">
          <cell r="D3" t="str">
            <v>Gujarat rehabilitation work of Mathak village for TWRI</v>
          </cell>
        </row>
      </sheetData>
      <sheetData sheetId="774">
        <row r="3">
          <cell r="D3" t="str">
            <v>Gujarat rehabilitation work of Mathak village for TWRI</v>
          </cell>
        </row>
      </sheetData>
      <sheetData sheetId="775">
        <row r="3">
          <cell r="D3" t="str">
            <v>Gujarat rehabilitation work of Mathak village for TWRI</v>
          </cell>
        </row>
      </sheetData>
      <sheetData sheetId="776">
        <row r="3">
          <cell r="D3" t="str">
            <v>Gujarat rehabilitation work of Mathak village for TWRI</v>
          </cell>
        </row>
      </sheetData>
      <sheetData sheetId="777">
        <row r="3">
          <cell r="D3" t="str">
            <v>Gujarat rehabilitation work of Mathak village for TWRI</v>
          </cell>
        </row>
      </sheetData>
      <sheetData sheetId="778">
        <row r="3">
          <cell r="D3" t="str">
            <v>Gujarat rehabilitation work of Mathak village for TWRI</v>
          </cell>
        </row>
      </sheetData>
      <sheetData sheetId="779">
        <row r="3">
          <cell r="D3" t="str">
            <v>Gujarat rehabilitation work of Mathak village for TWRI</v>
          </cell>
        </row>
      </sheetData>
      <sheetData sheetId="780">
        <row r="3">
          <cell r="D3" t="str">
            <v>Gujarat rehabilitation work of Mathak village for TWRI</v>
          </cell>
        </row>
      </sheetData>
      <sheetData sheetId="781">
        <row r="3">
          <cell r="D3" t="str">
            <v>Gujarat rehabilitation work of Mathak village for TWRI</v>
          </cell>
        </row>
      </sheetData>
      <sheetData sheetId="782">
        <row r="3">
          <cell r="D3" t="str">
            <v>Gujarat rehabilitation work of Mathak village for TWRI</v>
          </cell>
        </row>
      </sheetData>
      <sheetData sheetId="783">
        <row r="3">
          <cell r="D3" t="str">
            <v>Gujarat rehabilitation work of Mathak village for TWRI</v>
          </cell>
        </row>
      </sheetData>
      <sheetData sheetId="784">
        <row r="3">
          <cell r="D3" t="str">
            <v>Gujarat rehabilitation work of Mathak village for TWRI</v>
          </cell>
        </row>
      </sheetData>
      <sheetData sheetId="785">
        <row r="3">
          <cell r="D3" t="str">
            <v>Gujarat rehabilitation work of Mathak village for TWRI</v>
          </cell>
        </row>
      </sheetData>
      <sheetData sheetId="786">
        <row r="3">
          <cell r="D3" t="str">
            <v>Gujarat rehabilitation work of Mathak village for TWRI</v>
          </cell>
        </row>
      </sheetData>
      <sheetData sheetId="787">
        <row r="3">
          <cell r="D3" t="str">
            <v>Gujarat rehabilitation work of Mathak village for TWRI</v>
          </cell>
        </row>
      </sheetData>
      <sheetData sheetId="788">
        <row r="3">
          <cell r="D3" t="str">
            <v>Gujarat rehabilitation work of Mathak village for TWRI</v>
          </cell>
        </row>
      </sheetData>
      <sheetData sheetId="789">
        <row r="3">
          <cell r="D3" t="str">
            <v>Gujarat rehabilitation work of Mathak village for TWRI</v>
          </cell>
        </row>
      </sheetData>
      <sheetData sheetId="790">
        <row r="3">
          <cell r="D3" t="str">
            <v>Gujarat rehabilitation work of Mathak village for TWRI</v>
          </cell>
        </row>
      </sheetData>
      <sheetData sheetId="791">
        <row r="3">
          <cell r="D3" t="str">
            <v>Gujarat rehabilitation work of Mathak village for TWRI</v>
          </cell>
        </row>
      </sheetData>
      <sheetData sheetId="792">
        <row r="3">
          <cell r="D3" t="str">
            <v>Gujarat rehabilitation work of Mathak village for TWRI</v>
          </cell>
        </row>
      </sheetData>
      <sheetData sheetId="793">
        <row r="3">
          <cell r="D3" t="str">
            <v>Gujarat rehabilitation work of Mathak village for TWRI</v>
          </cell>
        </row>
      </sheetData>
      <sheetData sheetId="794">
        <row r="3">
          <cell r="D3" t="str">
            <v>Gujarat rehabilitation work of Mathak village for TWRI</v>
          </cell>
        </row>
      </sheetData>
      <sheetData sheetId="795">
        <row r="3">
          <cell r="D3" t="str">
            <v>Gujarat rehabilitation work of Mathak village for TWRI</v>
          </cell>
        </row>
      </sheetData>
      <sheetData sheetId="796">
        <row r="3">
          <cell r="D3" t="str">
            <v>Gujarat rehabilitation work of Mathak village for TWRI</v>
          </cell>
        </row>
      </sheetData>
      <sheetData sheetId="797">
        <row r="3">
          <cell r="D3" t="str">
            <v>Gujarat rehabilitation work of Mathak village for TWRI</v>
          </cell>
        </row>
      </sheetData>
      <sheetData sheetId="798">
        <row r="3">
          <cell r="D3" t="str">
            <v>Gujarat rehabilitation work of Mathak village for TWRI</v>
          </cell>
        </row>
      </sheetData>
      <sheetData sheetId="799">
        <row r="3">
          <cell r="D3" t="str">
            <v>Gujarat rehabilitation work of Mathak village for TWRI</v>
          </cell>
        </row>
      </sheetData>
      <sheetData sheetId="800">
        <row r="3">
          <cell r="D3" t="str">
            <v>Gujarat rehabilitation work of Mathak village for TWRI</v>
          </cell>
        </row>
      </sheetData>
      <sheetData sheetId="801">
        <row r="3">
          <cell r="D3" t="str">
            <v>Gujarat rehabilitation work of Mathak village for TWRI</v>
          </cell>
        </row>
      </sheetData>
      <sheetData sheetId="802">
        <row r="3">
          <cell r="D3" t="str">
            <v>Gujarat rehabilitation work of Mathak village for TWRI</v>
          </cell>
        </row>
      </sheetData>
      <sheetData sheetId="803">
        <row r="3">
          <cell r="D3" t="str">
            <v>Gujarat rehabilitation work of Mathak village for TWRI</v>
          </cell>
        </row>
      </sheetData>
      <sheetData sheetId="804">
        <row r="3">
          <cell r="D3" t="str">
            <v>Gujarat rehabilitation work of Mathak village for TWRI</v>
          </cell>
        </row>
      </sheetData>
      <sheetData sheetId="805">
        <row r="3">
          <cell r="D3" t="str">
            <v>Gujarat rehabilitation work of Mathak village for TWRI</v>
          </cell>
        </row>
      </sheetData>
      <sheetData sheetId="806">
        <row r="3">
          <cell r="D3" t="str">
            <v>Gujarat rehabilitation work of Mathak village for TWRI</v>
          </cell>
        </row>
      </sheetData>
      <sheetData sheetId="807">
        <row r="3">
          <cell r="D3" t="str">
            <v>Gujarat rehabilitation work of Mathak village for TWRI</v>
          </cell>
        </row>
      </sheetData>
      <sheetData sheetId="808">
        <row r="3">
          <cell r="D3" t="str">
            <v>Gujarat rehabilitation work of Mathak village for TWRI</v>
          </cell>
        </row>
      </sheetData>
      <sheetData sheetId="809">
        <row r="3">
          <cell r="D3" t="str">
            <v>Gujarat rehabilitation work of Mathak village for TWRI</v>
          </cell>
        </row>
      </sheetData>
      <sheetData sheetId="810">
        <row r="3">
          <cell r="D3" t="str">
            <v>Gujarat rehabilitation work of Mathak village for TWRI</v>
          </cell>
        </row>
      </sheetData>
      <sheetData sheetId="811">
        <row r="3">
          <cell r="D3" t="str">
            <v>Gujarat rehabilitation work of Mathak village for TWRI</v>
          </cell>
        </row>
      </sheetData>
      <sheetData sheetId="812">
        <row r="3">
          <cell r="D3" t="str">
            <v>Gujarat rehabilitation work of Mathak village for TWRI</v>
          </cell>
        </row>
      </sheetData>
      <sheetData sheetId="813">
        <row r="3">
          <cell r="D3" t="str">
            <v>Gujarat rehabilitation work of Mathak village for TWRI</v>
          </cell>
        </row>
      </sheetData>
      <sheetData sheetId="814">
        <row r="3">
          <cell r="D3" t="str">
            <v>Gujarat rehabilitation work of Mathak village for TWRI</v>
          </cell>
        </row>
      </sheetData>
      <sheetData sheetId="815">
        <row r="3">
          <cell r="D3" t="str">
            <v>Gujarat rehabilitation work of Mathak village for TWRI</v>
          </cell>
        </row>
      </sheetData>
      <sheetData sheetId="816">
        <row r="3">
          <cell r="D3" t="str">
            <v>Gujarat rehabilitation work of Mathak village for TWRI</v>
          </cell>
        </row>
      </sheetData>
      <sheetData sheetId="817">
        <row r="3">
          <cell r="D3" t="str">
            <v>Gujarat rehabilitation work of Mathak village for TWRI</v>
          </cell>
        </row>
      </sheetData>
      <sheetData sheetId="818">
        <row r="3">
          <cell r="D3" t="str">
            <v>Gujarat rehabilitation work of Mathak village for TWRI</v>
          </cell>
        </row>
      </sheetData>
      <sheetData sheetId="819">
        <row r="3">
          <cell r="D3" t="str">
            <v>Gujarat rehabilitation work of Mathak village for TWRI</v>
          </cell>
        </row>
      </sheetData>
      <sheetData sheetId="820">
        <row r="3">
          <cell r="D3" t="str">
            <v>Gujarat rehabilitation work of Mathak village for TWRI</v>
          </cell>
        </row>
      </sheetData>
      <sheetData sheetId="821">
        <row r="3">
          <cell r="D3" t="str">
            <v>Gujarat rehabilitation work of Mathak village for TWRI</v>
          </cell>
        </row>
      </sheetData>
      <sheetData sheetId="822">
        <row r="3">
          <cell r="D3" t="str">
            <v>Gujarat rehabilitation work of Mathak village for TWRI</v>
          </cell>
        </row>
      </sheetData>
      <sheetData sheetId="823">
        <row r="3">
          <cell r="D3" t="str">
            <v>Gujarat rehabilitation work of Mathak village for TWRI</v>
          </cell>
        </row>
      </sheetData>
      <sheetData sheetId="824">
        <row r="3">
          <cell r="D3" t="str">
            <v>Gujarat rehabilitation work of Mathak village for TWRI</v>
          </cell>
        </row>
      </sheetData>
      <sheetData sheetId="825">
        <row r="3">
          <cell r="D3" t="str">
            <v>Gujarat rehabilitation work of Mathak village for TWRI</v>
          </cell>
        </row>
      </sheetData>
      <sheetData sheetId="826">
        <row r="3">
          <cell r="D3" t="str">
            <v>Gujarat rehabilitation work of Mathak village for TWRI</v>
          </cell>
        </row>
      </sheetData>
      <sheetData sheetId="827">
        <row r="3">
          <cell r="D3" t="str">
            <v>Gujarat rehabilitation work of Mathak village for TWRI</v>
          </cell>
        </row>
      </sheetData>
      <sheetData sheetId="828">
        <row r="3">
          <cell r="D3" t="str">
            <v>Gujarat rehabilitation work of Mathak village for TWRI</v>
          </cell>
        </row>
      </sheetData>
      <sheetData sheetId="829">
        <row r="3">
          <cell r="D3" t="str">
            <v>Gujarat rehabilitation work of Mathak village for TWRI</v>
          </cell>
        </row>
      </sheetData>
      <sheetData sheetId="830">
        <row r="3">
          <cell r="D3" t="str">
            <v>Gujarat rehabilitation work of Mathak village for TWRI</v>
          </cell>
        </row>
      </sheetData>
      <sheetData sheetId="831">
        <row r="3">
          <cell r="D3" t="str">
            <v>Gujarat rehabilitation work of Mathak village for TWRI</v>
          </cell>
        </row>
      </sheetData>
      <sheetData sheetId="832">
        <row r="3">
          <cell r="D3" t="str">
            <v>Gujarat rehabilitation work of Mathak village for TWRI</v>
          </cell>
        </row>
      </sheetData>
      <sheetData sheetId="833">
        <row r="3">
          <cell r="D3" t="str">
            <v>Gujarat rehabilitation work of Mathak village for TWRI</v>
          </cell>
        </row>
      </sheetData>
      <sheetData sheetId="834">
        <row r="3">
          <cell r="D3" t="str">
            <v>Gujarat rehabilitation work of Mathak village for TWRI</v>
          </cell>
        </row>
      </sheetData>
      <sheetData sheetId="835">
        <row r="3">
          <cell r="D3" t="str">
            <v>Gujarat rehabilitation work of Mathak village for TWRI</v>
          </cell>
        </row>
      </sheetData>
      <sheetData sheetId="836">
        <row r="3">
          <cell r="D3" t="str">
            <v>Gujarat rehabilitation work of Mathak village for TWRI</v>
          </cell>
        </row>
      </sheetData>
      <sheetData sheetId="837">
        <row r="3">
          <cell r="D3" t="str">
            <v>Gujarat rehabilitation work of Mathak village for TWRI</v>
          </cell>
        </row>
      </sheetData>
      <sheetData sheetId="838">
        <row r="3">
          <cell r="D3" t="str">
            <v>Gujarat rehabilitation work of Mathak village for TWRI</v>
          </cell>
        </row>
      </sheetData>
      <sheetData sheetId="839">
        <row r="3">
          <cell r="D3" t="str">
            <v>Gujarat rehabilitation work of Mathak village for TWRI</v>
          </cell>
        </row>
      </sheetData>
      <sheetData sheetId="840">
        <row r="3">
          <cell r="D3" t="str">
            <v>Gujarat rehabilitation work of Mathak village for TWRI</v>
          </cell>
        </row>
      </sheetData>
      <sheetData sheetId="841">
        <row r="3">
          <cell r="D3" t="str">
            <v>Gujarat rehabilitation work of Mathak village for TWRI</v>
          </cell>
        </row>
      </sheetData>
      <sheetData sheetId="842">
        <row r="3">
          <cell r="D3" t="str">
            <v>Gujarat rehabilitation work of Mathak village for TWRI</v>
          </cell>
        </row>
      </sheetData>
      <sheetData sheetId="843">
        <row r="3">
          <cell r="D3" t="str">
            <v>Gujarat rehabilitation work of Mathak village for TWRI</v>
          </cell>
        </row>
      </sheetData>
      <sheetData sheetId="844">
        <row r="3">
          <cell r="D3" t="str">
            <v>Gujarat rehabilitation work of Mathak village for TWRI</v>
          </cell>
        </row>
      </sheetData>
      <sheetData sheetId="845">
        <row r="3">
          <cell r="D3" t="str">
            <v>Gujarat rehabilitation work of Mathak village for TWRI</v>
          </cell>
        </row>
      </sheetData>
      <sheetData sheetId="846">
        <row r="3">
          <cell r="D3" t="str">
            <v>Gujarat rehabilitation work of Mathak village for TWRI</v>
          </cell>
        </row>
      </sheetData>
      <sheetData sheetId="847">
        <row r="3">
          <cell r="D3" t="str">
            <v>Gujarat rehabilitation work of Mathak village for TWRI</v>
          </cell>
        </row>
      </sheetData>
      <sheetData sheetId="848">
        <row r="3">
          <cell r="D3" t="str">
            <v>Gujarat rehabilitation work of Mathak village for TWRI</v>
          </cell>
        </row>
      </sheetData>
      <sheetData sheetId="849">
        <row r="3">
          <cell r="D3" t="str">
            <v>Gujarat rehabilitation work of Mathak village for TWRI</v>
          </cell>
        </row>
      </sheetData>
      <sheetData sheetId="850">
        <row r="3">
          <cell r="D3" t="str">
            <v>Gujarat rehabilitation work of Mathak village for TWRI</v>
          </cell>
        </row>
      </sheetData>
      <sheetData sheetId="851">
        <row r="3">
          <cell r="D3" t="str">
            <v>Gujarat rehabilitation work of Mathak village for TWRI</v>
          </cell>
        </row>
      </sheetData>
      <sheetData sheetId="852">
        <row r="3">
          <cell r="D3" t="str">
            <v>Gujarat rehabilitation work of Mathak village for TWRI</v>
          </cell>
        </row>
      </sheetData>
      <sheetData sheetId="853">
        <row r="3">
          <cell r="D3" t="str">
            <v>Gujarat rehabilitation work of Mathak village for TWRI</v>
          </cell>
        </row>
      </sheetData>
      <sheetData sheetId="854">
        <row r="3">
          <cell r="D3" t="str">
            <v>Gujarat rehabilitation work of Mathak village for TWRI</v>
          </cell>
        </row>
      </sheetData>
      <sheetData sheetId="855">
        <row r="3">
          <cell r="D3" t="str">
            <v>Gujarat rehabilitation work of Mathak village for TWRI</v>
          </cell>
        </row>
      </sheetData>
      <sheetData sheetId="856">
        <row r="3">
          <cell r="D3" t="str">
            <v>Gujarat rehabilitation work of Mathak village for TWRI</v>
          </cell>
        </row>
      </sheetData>
      <sheetData sheetId="857">
        <row r="3">
          <cell r="D3" t="str">
            <v>Gujarat rehabilitation work of Mathak village for TWRI</v>
          </cell>
        </row>
      </sheetData>
      <sheetData sheetId="858">
        <row r="3">
          <cell r="D3" t="str">
            <v>Gujarat rehabilitation work of Mathak village for TWRI</v>
          </cell>
        </row>
      </sheetData>
      <sheetData sheetId="859">
        <row r="3">
          <cell r="D3" t="str">
            <v>Gujarat rehabilitation work of Mathak village for TWRI</v>
          </cell>
        </row>
      </sheetData>
      <sheetData sheetId="860">
        <row r="3">
          <cell r="D3" t="str">
            <v>Gujarat rehabilitation work of Mathak village for TWRI</v>
          </cell>
        </row>
      </sheetData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>
        <row r="3">
          <cell r="D3" t="str">
            <v>Gujarat rehabilitation work of Mathak village for TWRI</v>
          </cell>
        </row>
      </sheetData>
      <sheetData sheetId="1134">
        <row r="3">
          <cell r="D3" t="str">
            <v>Gujarat rehabilitation work of Mathak village for TWRI</v>
          </cell>
        </row>
      </sheetData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>
        <row r="3">
          <cell r="D3" t="str">
            <v>Gujarat rehabilitation work of Mathak village for TWRI</v>
          </cell>
        </row>
      </sheetData>
      <sheetData sheetId="1159">
        <row r="3">
          <cell r="D3" t="str">
            <v>Gujarat rehabilitation work of Mathak village for TWRI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">
          <cell r="D3" t="str">
            <v>Gujarat rehabilitation work of Mathak village for TWRI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>
        <row r="3">
          <cell r="D3" t="str">
            <v>Gujarat rehabilitation work of Mathak village for TWRI</v>
          </cell>
        </row>
      </sheetData>
      <sheetData sheetId="1235">
        <row r="3">
          <cell r="D3" t="str">
            <v>Gujarat rehabilitation work of Mathak village for TWRI</v>
          </cell>
        </row>
      </sheetData>
      <sheetData sheetId="1236">
        <row r="3">
          <cell r="D3" t="str">
            <v>Gujarat rehabilitation work of Mathak village for TWRI</v>
          </cell>
        </row>
      </sheetData>
      <sheetData sheetId="1237">
        <row r="3">
          <cell r="D3" t="str">
            <v>Gujarat rehabilitation work of Mathak village for TWRI</v>
          </cell>
        </row>
      </sheetData>
      <sheetData sheetId="1238">
        <row r="3">
          <cell r="D3" t="str">
            <v>Gujarat rehabilitation work of Mathak village for TWRI</v>
          </cell>
        </row>
      </sheetData>
      <sheetData sheetId="1239">
        <row r="3">
          <cell r="D3" t="str">
            <v>Gujarat rehabilitation work of Mathak village for TWRI</v>
          </cell>
        </row>
      </sheetData>
      <sheetData sheetId="1240">
        <row r="3">
          <cell r="D3" t="str">
            <v>Gujarat rehabilitation work of Mathak village for TWRI</v>
          </cell>
        </row>
      </sheetData>
      <sheetData sheetId="1241">
        <row r="3">
          <cell r="D3" t="str">
            <v>Gujarat rehabilitation work of Mathak village for TWRI</v>
          </cell>
        </row>
      </sheetData>
      <sheetData sheetId="1242">
        <row r="3">
          <cell r="D3" t="str">
            <v>Gujarat rehabilitation work of Mathak village for TWRI</v>
          </cell>
        </row>
      </sheetData>
      <sheetData sheetId="1243">
        <row r="3">
          <cell r="D3" t="str">
            <v>Gujarat rehabilitation work of Mathak village for TWRI</v>
          </cell>
        </row>
      </sheetData>
      <sheetData sheetId="1244">
        <row r="3">
          <cell r="D3" t="str">
            <v>Gujarat rehabilitation work of Mathak village for TWRI</v>
          </cell>
        </row>
      </sheetData>
      <sheetData sheetId="1245">
        <row r="3">
          <cell r="D3" t="str">
            <v>Gujarat rehabilitation work of Mathak village for TWRI</v>
          </cell>
        </row>
      </sheetData>
      <sheetData sheetId="1246">
        <row r="3">
          <cell r="D3" t="str">
            <v>Gujarat rehabilitation work of Mathak village for TWRI</v>
          </cell>
        </row>
      </sheetData>
      <sheetData sheetId="1247">
        <row r="3">
          <cell r="D3" t="str">
            <v>Gujarat rehabilitation work of Mathak village for TWRI</v>
          </cell>
        </row>
      </sheetData>
      <sheetData sheetId="1248">
        <row r="3">
          <cell r="D3" t="str">
            <v>Gujarat rehabilitation work of Mathak village for TWRI</v>
          </cell>
        </row>
      </sheetData>
      <sheetData sheetId="1249">
        <row r="3">
          <cell r="D3" t="str">
            <v>Gujarat rehabilitation work of Mathak village for TWRI</v>
          </cell>
        </row>
      </sheetData>
      <sheetData sheetId="1250">
        <row r="3">
          <cell r="D3" t="str">
            <v>Gujarat rehabilitation work of Mathak village for TWRI</v>
          </cell>
        </row>
      </sheetData>
      <sheetData sheetId="1251">
        <row r="3">
          <cell r="D3" t="str">
            <v>Gujarat rehabilitation work of Mathak village for TWRI</v>
          </cell>
        </row>
      </sheetData>
      <sheetData sheetId="1252">
        <row r="3">
          <cell r="D3" t="str">
            <v>Gujarat rehabilitation work of Mathak village for TWRI</v>
          </cell>
        </row>
      </sheetData>
      <sheetData sheetId="1253">
        <row r="3">
          <cell r="D3" t="str">
            <v>Gujarat rehabilitation work of Mathak village for TWRI</v>
          </cell>
        </row>
      </sheetData>
      <sheetData sheetId="1254">
        <row r="3">
          <cell r="D3" t="str">
            <v>Gujarat rehabilitation work of Mathak village for TWRI</v>
          </cell>
        </row>
      </sheetData>
      <sheetData sheetId="1255">
        <row r="3">
          <cell r="D3" t="str">
            <v>Gujarat rehabilitation work of Mathak village for TWRI</v>
          </cell>
        </row>
      </sheetData>
      <sheetData sheetId="1256">
        <row r="3">
          <cell r="D3" t="str">
            <v>Gujarat rehabilitation work of Mathak village for TWRI</v>
          </cell>
        </row>
      </sheetData>
      <sheetData sheetId="1257">
        <row r="3">
          <cell r="D3" t="str">
            <v>Gujarat rehabilitation work of Mathak village for TWRI</v>
          </cell>
        </row>
      </sheetData>
      <sheetData sheetId="1258">
        <row r="3">
          <cell r="D3" t="str">
            <v>Gujarat rehabilitation work of Mathak village for TWRI</v>
          </cell>
        </row>
      </sheetData>
      <sheetData sheetId="1259">
        <row r="3">
          <cell r="D3" t="str">
            <v>Gujarat rehabilitation work of Mathak village for TWRI</v>
          </cell>
        </row>
      </sheetData>
      <sheetData sheetId="1260">
        <row r="3">
          <cell r="D3" t="str">
            <v>Gujarat rehabilitation work of Mathak village for TWRI</v>
          </cell>
        </row>
      </sheetData>
      <sheetData sheetId="1261">
        <row r="3">
          <cell r="D3" t="str">
            <v>Gujarat rehabilitation work of Mathak village for TWRI</v>
          </cell>
        </row>
      </sheetData>
      <sheetData sheetId="1262">
        <row r="3">
          <cell r="D3" t="str">
            <v>Gujarat rehabilitation work of Mathak village for TWRI</v>
          </cell>
        </row>
      </sheetData>
      <sheetData sheetId="1263">
        <row r="3">
          <cell r="D3" t="str">
            <v>Gujarat rehabilitation work of Mathak village for TWRI</v>
          </cell>
        </row>
      </sheetData>
      <sheetData sheetId="1264">
        <row r="3">
          <cell r="D3" t="str">
            <v>Gujarat rehabilitation work of Mathak village for TWRI</v>
          </cell>
        </row>
      </sheetData>
      <sheetData sheetId="1265">
        <row r="3">
          <cell r="D3" t="str">
            <v>Gujarat rehabilitation work of Mathak village for TWRI</v>
          </cell>
        </row>
      </sheetData>
      <sheetData sheetId="1266">
        <row r="3">
          <cell r="D3" t="str">
            <v>Gujarat rehabilitation work of Mathak village for TWRI</v>
          </cell>
        </row>
      </sheetData>
      <sheetData sheetId="1267">
        <row r="3">
          <cell r="D3" t="str">
            <v>Gujarat rehabilitation work of Mathak village for TWRI</v>
          </cell>
        </row>
      </sheetData>
      <sheetData sheetId="1268">
        <row r="3">
          <cell r="D3" t="str">
            <v>Gujarat rehabilitation work of Mathak village for TWRI</v>
          </cell>
        </row>
      </sheetData>
      <sheetData sheetId="1269">
        <row r="3">
          <cell r="D3" t="str">
            <v>Gujarat rehabilitation work of Mathak village for TWRI</v>
          </cell>
        </row>
      </sheetData>
      <sheetData sheetId="1270">
        <row r="3">
          <cell r="D3" t="str">
            <v>Gujarat rehabilitation work of Mathak village for TWRI</v>
          </cell>
        </row>
      </sheetData>
      <sheetData sheetId="1271">
        <row r="3">
          <cell r="D3" t="str">
            <v>Gujarat rehabilitation work of Mathak village for TWRI</v>
          </cell>
        </row>
      </sheetData>
      <sheetData sheetId="1272">
        <row r="3">
          <cell r="D3" t="str">
            <v>Gujarat rehabilitation work of Mathak village for TWRI</v>
          </cell>
        </row>
      </sheetData>
      <sheetData sheetId="1273">
        <row r="3">
          <cell r="D3" t="str">
            <v>Gujarat rehabilitation work of Mathak village for TWRI</v>
          </cell>
        </row>
      </sheetData>
      <sheetData sheetId="1274">
        <row r="3">
          <cell r="D3" t="str">
            <v>Gujarat rehabilitation work of Mathak village for TWRI</v>
          </cell>
        </row>
      </sheetData>
      <sheetData sheetId="1275">
        <row r="3">
          <cell r="D3" t="str">
            <v>Gujarat rehabilitation work of Mathak village for TWRI</v>
          </cell>
        </row>
      </sheetData>
      <sheetData sheetId="1276">
        <row r="3">
          <cell r="D3" t="str">
            <v>Gujarat rehabilitation work of Mathak village for TWRI</v>
          </cell>
        </row>
      </sheetData>
      <sheetData sheetId="1277">
        <row r="3">
          <cell r="D3" t="str">
            <v>Gujarat rehabilitation work of Mathak village for TWRI</v>
          </cell>
        </row>
      </sheetData>
      <sheetData sheetId="1278">
        <row r="3">
          <cell r="D3" t="str">
            <v>Gujarat rehabilitation work of Mathak village for TWRI</v>
          </cell>
        </row>
      </sheetData>
      <sheetData sheetId="1279">
        <row r="3">
          <cell r="D3" t="str">
            <v>Gujarat rehabilitation work of Mathak village for TWRI</v>
          </cell>
        </row>
      </sheetData>
      <sheetData sheetId="1280">
        <row r="3">
          <cell r="D3" t="str">
            <v>Gujarat rehabilitation work of Mathak village for TWRI</v>
          </cell>
        </row>
      </sheetData>
      <sheetData sheetId="1281">
        <row r="3">
          <cell r="D3" t="str">
            <v>Gujarat rehabilitation work of Mathak village for TWRI</v>
          </cell>
        </row>
      </sheetData>
      <sheetData sheetId="1282">
        <row r="3">
          <cell r="D3" t="str">
            <v>Gujarat rehabilitation work of Mathak village for TWRI</v>
          </cell>
        </row>
      </sheetData>
      <sheetData sheetId="1283">
        <row r="3">
          <cell r="D3" t="str">
            <v>Gujarat rehabilitation work of Mathak village for TWRI</v>
          </cell>
        </row>
      </sheetData>
      <sheetData sheetId="1284">
        <row r="3">
          <cell r="D3" t="str">
            <v>Gujarat rehabilitation work of Mathak village for TWRI</v>
          </cell>
        </row>
      </sheetData>
      <sheetData sheetId="1285">
        <row r="3">
          <cell r="D3" t="str">
            <v>Gujarat rehabilitation work of Mathak village for TWRI</v>
          </cell>
        </row>
      </sheetData>
      <sheetData sheetId="1286">
        <row r="3">
          <cell r="D3" t="str">
            <v>Gujarat rehabilitation work of Mathak village for TWRI</v>
          </cell>
        </row>
      </sheetData>
      <sheetData sheetId="1287">
        <row r="3">
          <cell r="D3" t="str">
            <v>Gujarat rehabilitation work of Mathak village for TWRI</v>
          </cell>
        </row>
      </sheetData>
      <sheetData sheetId="1288">
        <row r="3">
          <cell r="D3" t="str">
            <v>Gujarat rehabilitation work of Mathak village for TWRI</v>
          </cell>
        </row>
      </sheetData>
      <sheetData sheetId="1289">
        <row r="3">
          <cell r="D3" t="str">
            <v>Gujarat rehabilitation work of Mathak village for TWRI</v>
          </cell>
        </row>
      </sheetData>
      <sheetData sheetId="1290">
        <row r="3">
          <cell r="D3" t="str">
            <v>Gujarat rehabilitation work of Mathak village for TWRI</v>
          </cell>
        </row>
      </sheetData>
      <sheetData sheetId="1291">
        <row r="3">
          <cell r="D3" t="str">
            <v>Gujarat rehabilitation work of Mathak village for TWRI</v>
          </cell>
        </row>
      </sheetData>
      <sheetData sheetId="1292">
        <row r="3">
          <cell r="D3" t="str">
            <v>Gujarat rehabilitation work of Mathak village for TWRI</v>
          </cell>
        </row>
      </sheetData>
      <sheetData sheetId="1293">
        <row r="3">
          <cell r="D3" t="str">
            <v>Gujarat rehabilitation work of Mathak village for TWRI</v>
          </cell>
        </row>
      </sheetData>
      <sheetData sheetId="1294">
        <row r="3">
          <cell r="D3" t="str">
            <v>Gujarat rehabilitation work of Mathak village for TWRI</v>
          </cell>
        </row>
      </sheetData>
      <sheetData sheetId="1295">
        <row r="3">
          <cell r="D3" t="str">
            <v>Gujarat rehabilitation work of Mathak village for TWRI</v>
          </cell>
        </row>
      </sheetData>
      <sheetData sheetId="1296">
        <row r="3">
          <cell r="D3" t="str">
            <v>Gujarat rehabilitation work of Mathak village for TWRI</v>
          </cell>
        </row>
      </sheetData>
      <sheetData sheetId="1297">
        <row r="3">
          <cell r="D3" t="str">
            <v>Gujarat rehabilitation work of Mathak village for TWRI</v>
          </cell>
        </row>
      </sheetData>
      <sheetData sheetId="1298">
        <row r="3">
          <cell r="D3" t="str">
            <v>Gujarat rehabilitation work of Mathak village for TWRI</v>
          </cell>
        </row>
      </sheetData>
      <sheetData sheetId="1299">
        <row r="3">
          <cell r="D3" t="str">
            <v>Gujarat rehabilitation work of Mathak village for TWRI</v>
          </cell>
        </row>
      </sheetData>
      <sheetData sheetId="1300">
        <row r="3">
          <cell r="D3" t="str">
            <v>Gujarat rehabilitation work of Mathak village for TWRI</v>
          </cell>
        </row>
      </sheetData>
      <sheetData sheetId="1301">
        <row r="3">
          <cell r="D3" t="str">
            <v>Gujarat rehabilitation work of Mathak village for TWRI</v>
          </cell>
        </row>
      </sheetData>
      <sheetData sheetId="1302">
        <row r="3">
          <cell r="D3" t="str">
            <v>Gujarat rehabilitation work of Mathak village for TWRI</v>
          </cell>
        </row>
      </sheetData>
      <sheetData sheetId="1303">
        <row r="3">
          <cell r="D3" t="str">
            <v>Gujarat rehabilitation work of Mathak village for TWRI</v>
          </cell>
        </row>
      </sheetData>
      <sheetData sheetId="1304">
        <row r="3">
          <cell r="D3" t="str">
            <v>Gujarat rehabilitation work of Mathak village for TWRI</v>
          </cell>
        </row>
      </sheetData>
      <sheetData sheetId="1305">
        <row r="3">
          <cell r="D3" t="str">
            <v>Gujarat rehabilitation work of Mathak village for TWRI</v>
          </cell>
        </row>
      </sheetData>
      <sheetData sheetId="1306">
        <row r="3">
          <cell r="D3" t="str">
            <v>Gujarat rehabilitation work of Mathak village for TWRI</v>
          </cell>
        </row>
      </sheetData>
      <sheetData sheetId="1307">
        <row r="3">
          <cell r="D3" t="str">
            <v>Gujarat rehabilitation work of Mathak village for TWRI</v>
          </cell>
        </row>
      </sheetData>
      <sheetData sheetId="1308">
        <row r="3">
          <cell r="D3" t="str">
            <v>Gujarat rehabilitation work of Mathak village for TWRI</v>
          </cell>
        </row>
      </sheetData>
      <sheetData sheetId="1309">
        <row r="3">
          <cell r="D3" t="str">
            <v>Gujarat rehabilitation work of Mathak village for TWRI</v>
          </cell>
        </row>
      </sheetData>
      <sheetData sheetId="1310">
        <row r="3">
          <cell r="D3" t="str">
            <v>Gujarat rehabilitation work of Mathak village for TWRI</v>
          </cell>
        </row>
      </sheetData>
      <sheetData sheetId="1311">
        <row r="3">
          <cell r="D3" t="str">
            <v>Gujarat rehabilitation work of Mathak village for TWRI</v>
          </cell>
        </row>
      </sheetData>
      <sheetData sheetId="1312">
        <row r="3">
          <cell r="D3" t="str">
            <v>Gujarat rehabilitation work of Mathak village for TWRI</v>
          </cell>
        </row>
      </sheetData>
      <sheetData sheetId="1313">
        <row r="3">
          <cell r="D3" t="str">
            <v>Gujarat rehabilitation work of Mathak village for TWRI</v>
          </cell>
        </row>
      </sheetData>
      <sheetData sheetId="1314">
        <row r="3">
          <cell r="D3" t="str">
            <v>Gujarat rehabilitation work of Mathak village for TWRI</v>
          </cell>
        </row>
      </sheetData>
      <sheetData sheetId="1315">
        <row r="3">
          <cell r="D3" t="str">
            <v>Gujarat rehabilitation work of Mathak village for TWRI</v>
          </cell>
        </row>
      </sheetData>
      <sheetData sheetId="1316">
        <row r="3">
          <cell r="D3" t="str">
            <v>Gujarat rehabilitation work of Mathak village for TWRI</v>
          </cell>
        </row>
      </sheetData>
      <sheetData sheetId="1317">
        <row r="3">
          <cell r="D3" t="str">
            <v>Gujarat rehabilitation work of Mathak village for TWRI</v>
          </cell>
        </row>
      </sheetData>
      <sheetData sheetId="1318">
        <row r="3">
          <cell r="D3" t="str">
            <v>Gujarat rehabilitation work of Mathak village for TWRI</v>
          </cell>
        </row>
      </sheetData>
      <sheetData sheetId="1319">
        <row r="3">
          <cell r="D3" t="str">
            <v>Gujarat rehabilitation work of Mathak village for TWRI</v>
          </cell>
        </row>
      </sheetData>
      <sheetData sheetId="1320">
        <row r="3">
          <cell r="D3" t="str">
            <v>Gujarat rehabilitation work of Mathak village for TWRI</v>
          </cell>
        </row>
      </sheetData>
      <sheetData sheetId="1321">
        <row r="3">
          <cell r="D3" t="str">
            <v>Gujarat rehabilitation work of Mathak village for TWRI</v>
          </cell>
        </row>
      </sheetData>
      <sheetData sheetId="1322">
        <row r="3">
          <cell r="D3" t="str">
            <v>Gujarat rehabilitation work of Mathak village for TWRI</v>
          </cell>
        </row>
      </sheetData>
      <sheetData sheetId="1323">
        <row r="3">
          <cell r="D3" t="str">
            <v>Gujarat rehabilitation work of Mathak village for TWRI</v>
          </cell>
        </row>
      </sheetData>
      <sheetData sheetId="1324">
        <row r="3">
          <cell r="D3" t="str">
            <v>Gujarat rehabilitation work of Mathak village for TWRI</v>
          </cell>
        </row>
      </sheetData>
      <sheetData sheetId="1325">
        <row r="3">
          <cell r="D3" t="str">
            <v>Gujarat rehabilitation work of Mathak village for TWRI</v>
          </cell>
        </row>
      </sheetData>
      <sheetData sheetId="1326">
        <row r="3">
          <cell r="D3" t="str">
            <v>Gujarat rehabilitation work of Mathak village for TWRI</v>
          </cell>
        </row>
      </sheetData>
      <sheetData sheetId="1327">
        <row r="3">
          <cell r="D3" t="str">
            <v>Gujarat rehabilitation work of Mathak village for TWRI</v>
          </cell>
        </row>
      </sheetData>
      <sheetData sheetId="1328">
        <row r="3">
          <cell r="D3" t="str">
            <v>Gujarat rehabilitation work of Mathak village for TWRI</v>
          </cell>
        </row>
      </sheetData>
      <sheetData sheetId="1329">
        <row r="3">
          <cell r="D3" t="str">
            <v>Gujarat rehabilitation work of Mathak village for TWRI</v>
          </cell>
        </row>
      </sheetData>
      <sheetData sheetId="1330">
        <row r="3">
          <cell r="D3" t="str">
            <v>Gujarat rehabilitation work of Mathak village for TWRI</v>
          </cell>
        </row>
      </sheetData>
      <sheetData sheetId="1331">
        <row r="3">
          <cell r="D3" t="str">
            <v>Gujarat rehabilitation work of Mathak village for TWRI</v>
          </cell>
        </row>
      </sheetData>
      <sheetData sheetId="1332">
        <row r="3">
          <cell r="D3" t="str">
            <v>Gujarat rehabilitation work of Mathak village for TWRI</v>
          </cell>
        </row>
      </sheetData>
      <sheetData sheetId="1333">
        <row r="3">
          <cell r="D3" t="str">
            <v>Gujarat rehabilitation work of Mathak village for TWRI</v>
          </cell>
        </row>
      </sheetData>
      <sheetData sheetId="1334">
        <row r="3">
          <cell r="D3" t="str">
            <v>Gujarat rehabilitation work of Mathak village for TWRI</v>
          </cell>
        </row>
      </sheetData>
      <sheetData sheetId="1335">
        <row r="3">
          <cell r="D3" t="str">
            <v>Gujarat rehabilitation work of Mathak village for TWRI</v>
          </cell>
        </row>
      </sheetData>
      <sheetData sheetId="1336">
        <row r="3">
          <cell r="D3" t="str">
            <v>Gujarat rehabilitation work of Mathak village for TWRI</v>
          </cell>
        </row>
      </sheetData>
      <sheetData sheetId="1337">
        <row r="3">
          <cell r="D3" t="str">
            <v>Gujarat rehabilitation work of Mathak village for TWRI</v>
          </cell>
        </row>
      </sheetData>
      <sheetData sheetId="1338">
        <row r="3">
          <cell r="D3" t="str">
            <v>Gujarat rehabilitation work of Mathak village for TWRI</v>
          </cell>
        </row>
      </sheetData>
      <sheetData sheetId="1339">
        <row r="3">
          <cell r="D3" t="str">
            <v>Gujarat rehabilitation work of Mathak village for TWRI</v>
          </cell>
        </row>
      </sheetData>
      <sheetData sheetId="1340">
        <row r="3">
          <cell r="D3" t="str">
            <v>Gujarat rehabilitation work of Mathak village for TWRI</v>
          </cell>
        </row>
      </sheetData>
      <sheetData sheetId="1341">
        <row r="3">
          <cell r="D3" t="str">
            <v>Gujarat rehabilitation work of Mathak village for TWRI</v>
          </cell>
        </row>
      </sheetData>
      <sheetData sheetId="1342">
        <row r="3">
          <cell r="D3" t="str">
            <v>Gujarat rehabilitation work of Mathak village for TWRI</v>
          </cell>
        </row>
      </sheetData>
      <sheetData sheetId="1343">
        <row r="3">
          <cell r="D3" t="str">
            <v>Gujarat rehabilitation work of Mathak village for TWRI</v>
          </cell>
        </row>
      </sheetData>
      <sheetData sheetId="1344">
        <row r="3">
          <cell r="D3" t="str">
            <v>Gujarat rehabilitation work of Mathak village for TWRI</v>
          </cell>
        </row>
      </sheetData>
      <sheetData sheetId="1345">
        <row r="3">
          <cell r="D3" t="str">
            <v>Gujarat rehabilitation work of Mathak village for TWRI</v>
          </cell>
        </row>
      </sheetData>
      <sheetData sheetId="1346">
        <row r="3">
          <cell r="D3" t="str">
            <v>Gujarat rehabilitation work of Mathak village for TWRI</v>
          </cell>
        </row>
      </sheetData>
      <sheetData sheetId="1347">
        <row r="3">
          <cell r="D3" t="str">
            <v>Gujarat rehabilitation work of Mathak village for TWRI</v>
          </cell>
        </row>
      </sheetData>
      <sheetData sheetId="1348">
        <row r="3">
          <cell r="D3" t="str">
            <v>Gujarat rehabilitation work of Mathak village for TWRI</v>
          </cell>
        </row>
      </sheetData>
      <sheetData sheetId="1349">
        <row r="3">
          <cell r="D3" t="str">
            <v>Gujarat rehabilitation work of Mathak village for TWRI</v>
          </cell>
        </row>
      </sheetData>
      <sheetData sheetId="1350">
        <row r="3">
          <cell r="D3" t="str">
            <v>Gujarat rehabilitation work of Mathak village for TWRI</v>
          </cell>
        </row>
      </sheetData>
      <sheetData sheetId="1351">
        <row r="3">
          <cell r="D3" t="str">
            <v>Gujarat rehabilitation work of Mathak village for TWRI</v>
          </cell>
        </row>
      </sheetData>
      <sheetData sheetId="1352">
        <row r="3">
          <cell r="D3" t="str">
            <v>Gujarat rehabilitation work of Mathak village for TWRI</v>
          </cell>
        </row>
      </sheetData>
      <sheetData sheetId="1353">
        <row r="3">
          <cell r="D3" t="str">
            <v>Gujarat rehabilitation work of Mathak village for TWRI</v>
          </cell>
        </row>
      </sheetData>
      <sheetData sheetId="1354">
        <row r="3">
          <cell r="D3" t="str">
            <v>Gujarat rehabilitation work of Mathak village for TWRI</v>
          </cell>
        </row>
      </sheetData>
      <sheetData sheetId="1355">
        <row r="3">
          <cell r="D3" t="str">
            <v>Gujarat rehabilitation work of Mathak village for TWRI</v>
          </cell>
        </row>
      </sheetData>
      <sheetData sheetId="1356">
        <row r="3">
          <cell r="D3" t="str">
            <v>Gujarat rehabilitation work of Mathak village for TWRI</v>
          </cell>
        </row>
      </sheetData>
      <sheetData sheetId="1357">
        <row r="3">
          <cell r="D3" t="str">
            <v>Gujarat rehabilitation work of Mathak village for TWRI</v>
          </cell>
        </row>
      </sheetData>
      <sheetData sheetId="1358">
        <row r="3">
          <cell r="D3" t="str">
            <v>Gujarat rehabilitation work of Mathak village for TWRI</v>
          </cell>
        </row>
      </sheetData>
      <sheetData sheetId="1359">
        <row r="3">
          <cell r="D3" t="str">
            <v>Gujarat rehabilitation work of Mathak village for TWRI</v>
          </cell>
        </row>
      </sheetData>
      <sheetData sheetId="1360">
        <row r="3">
          <cell r="D3" t="str">
            <v>Gujarat rehabilitation work of Mathak village for TWRI</v>
          </cell>
        </row>
      </sheetData>
      <sheetData sheetId="1361">
        <row r="3">
          <cell r="D3" t="str">
            <v>Gujarat rehabilitation work of Mathak village for TWRI</v>
          </cell>
        </row>
      </sheetData>
      <sheetData sheetId="1362">
        <row r="3">
          <cell r="D3" t="str">
            <v>Gujarat rehabilitation work of Mathak village for TWRI</v>
          </cell>
        </row>
      </sheetData>
      <sheetData sheetId="1363">
        <row r="3">
          <cell r="D3" t="str">
            <v>Gujarat rehabilitation work of Mathak village for TWRI</v>
          </cell>
        </row>
      </sheetData>
      <sheetData sheetId="1364">
        <row r="3">
          <cell r="D3" t="str">
            <v>Gujarat rehabilitation work of Mathak village for TWRI</v>
          </cell>
        </row>
      </sheetData>
      <sheetData sheetId="1365">
        <row r="3">
          <cell r="D3" t="str">
            <v>Gujarat rehabilitation work of Mathak village for TWRI</v>
          </cell>
        </row>
      </sheetData>
      <sheetData sheetId="1366">
        <row r="3">
          <cell r="D3" t="str">
            <v>Gujarat rehabilitation work of Mathak village for TWRI</v>
          </cell>
        </row>
      </sheetData>
      <sheetData sheetId="1367">
        <row r="3">
          <cell r="D3" t="str">
            <v>Gujarat rehabilitation work of Mathak village for TWRI</v>
          </cell>
        </row>
      </sheetData>
      <sheetData sheetId="1368">
        <row r="3">
          <cell r="D3" t="str">
            <v>Gujarat rehabilitation work of Mathak village for TWRI</v>
          </cell>
        </row>
      </sheetData>
      <sheetData sheetId="1369">
        <row r="3">
          <cell r="D3" t="str">
            <v>Gujarat rehabilitation work of Mathak village for TWRI</v>
          </cell>
        </row>
      </sheetData>
      <sheetData sheetId="1370">
        <row r="3">
          <cell r="D3" t="str">
            <v>Gujarat rehabilitation work of Mathak village for TWRI</v>
          </cell>
        </row>
      </sheetData>
      <sheetData sheetId="1371">
        <row r="3">
          <cell r="D3" t="str">
            <v>Gujarat rehabilitation work of Mathak village for TWRI</v>
          </cell>
        </row>
      </sheetData>
      <sheetData sheetId="1372">
        <row r="3">
          <cell r="D3" t="str">
            <v>Gujarat rehabilitation work of Mathak village for TWRI</v>
          </cell>
        </row>
      </sheetData>
      <sheetData sheetId="1373">
        <row r="3">
          <cell r="D3" t="str">
            <v>Gujarat rehabilitation work of Mathak village for TWRI</v>
          </cell>
        </row>
      </sheetData>
      <sheetData sheetId="1374">
        <row r="3">
          <cell r="D3" t="str">
            <v>Gujarat rehabilitation work of Mathak village for TWRI</v>
          </cell>
        </row>
      </sheetData>
      <sheetData sheetId="1375">
        <row r="3">
          <cell r="D3" t="str">
            <v>Gujarat rehabilitation work of Mathak village for TWRI</v>
          </cell>
        </row>
      </sheetData>
      <sheetData sheetId="1376">
        <row r="3">
          <cell r="D3" t="str">
            <v>Gujarat rehabilitation work of Mathak village for TWRI</v>
          </cell>
        </row>
      </sheetData>
      <sheetData sheetId="1377">
        <row r="3">
          <cell r="D3" t="str">
            <v>Gujarat rehabilitation work of Mathak village for TWRI</v>
          </cell>
        </row>
      </sheetData>
      <sheetData sheetId="1378">
        <row r="3">
          <cell r="D3" t="str">
            <v>Gujarat rehabilitation work of Mathak village for TWRI</v>
          </cell>
        </row>
      </sheetData>
      <sheetData sheetId="1379">
        <row r="3">
          <cell r="D3" t="str">
            <v>Gujarat rehabilitation work of Mathak village for TWRI</v>
          </cell>
        </row>
      </sheetData>
      <sheetData sheetId="1380">
        <row r="3">
          <cell r="D3" t="str">
            <v>Gujarat rehabilitation work of Mathak village for TWRI</v>
          </cell>
        </row>
      </sheetData>
      <sheetData sheetId="1381">
        <row r="3">
          <cell r="D3" t="str">
            <v>Gujarat rehabilitation work of Mathak village for TWRI</v>
          </cell>
        </row>
      </sheetData>
      <sheetData sheetId="1382">
        <row r="3">
          <cell r="D3" t="str">
            <v>Gujarat rehabilitation work of Mathak village for TWRI</v>
          </cell>
        </row>
      </sheetData>
      <sheetData sheetId="1383">
        <row r="3">
          <cell r="D3" t="str">
            <v>Gujarat rehabilitation work of Mathak village for TWRI</v>
          </cell>
        </row>
      </sheetData>
      <sheetData sheetId="1384">
        <row r="3">
          <cell r="D3" t="str">
            <v>Gujarat rehabilitation work of Mathak village for TWRI</v>
          </cell>
        </row>
      </sheetData>
      <sheetData sheetId="1385">
        <row r="3">
          <cell r="D3" t="str">
            <v>Gujarat rehabilitation work of Mathak village for TWRI</v>
          </cell>
        </row>
      </sheetData>
      <sheetData sheetId="1386">
        <row r="3">
          <cell r="D3" t="str">
            <v>Gujarat rehabilitation work of Mathak village for TWRI</v>
          </cell>
        </row>
      </sheetData>
      <sheetData sheetId="1387">
        <row r="3">
          <cell r="D3" t="str">
            <v>Gujarat rehabilitation work of Mathak village for TWRI</v>
          </cell>
        </row>
      </sheetData>
      <sheetData sheetId="1388">
        <row r="3">
          <cell r="D3" t="str">
            <v>Gujarat rehabilitation work of Mathak village for TWRI</v>
          </cell>
        </row>
      </sheetData>
      <sheetData sheetId="1389">
        <row r="3">
          <cell r="D3" t="str">
            <v>Gujarat rehabilitation work of Mathak village for TWRI</v>
          </cell>
        </row>
      </sheetData>
      <sheetData sheetId="1390">
        <row r="3">
          <cell r="D3" t="str">
            <v>Gujarat rehabilitation work of Mathak village for TWRI</v>
          </cell>
        </row>
      </sheetData>
      <sheetData sheetId="1391">
        <row r="3">
          <cell r="D3" t="str">
            <v>Gujarat rehabilitation work of Mathak village for TWRI</v>
          </cell>
        </row>
      </sheetData>
      <sheetData sheetId="1392">
        <row r="3">
          <cell r="D3" t="str">
            <v>Gujarat rehabilitation work of Mathak village for TWRI</v>
          </cell>
        </row>
      </sheetData>
      <sheetData sheetId="1393">
        <row r="3">
          <cell r="D3" t="str">
            <v>Gujarat rehabilitation work of Mathak village for TWRI</v>
          </cell>
        </row>
      </sheetData>
      <sheetData sheetId="1394">
        <row r="3">
          <cell r="D3" t="str">
            <v>Gujarat rehabilitation work of Mathak village for TWRI</v>
          </cell>
        </row>
      </sheetData>
      <sheetData sheetId="1395">
        <row r="3">
          <cell r="D3" t="str">
            <v>Gujarat rehabilitation work of Mathak village for TWRI</v>
          </cell>
        </row>
      </sheetData>
      <sheetData sheetId="1396">
        <row r="3">
          <cell r="D3" t="str">
            <v>Gujarat rehabilitation work of Mathak village for TWRI</v>
          </cell>
        </row>
      </sheetData>
      <sheetData sheetId="1397">
        <row r="3">
          <cell r="D3" t="str">
            <v>Gujarat rehabilitation work of Mathak village for TWRI</v>
          </cell>
        </row>
      </sheetData>
      <sheetData sheetId="1398">
        <row r="3">
          <cell r="D3" t="str">
            <v>Gujarat rehabilitation work of Mathak village for TWRI</v>
          </cell>
        </row>
      </sheetData>
      <sheetData sheetId="1399">
        <row r="3">
          <cell r="D3" t="str">
            <v>Gujarat rehabilitation work of Mathak village for TWRI</v>
          </cell>
        </row>
      </sheetData>
      <sheetData sheetId="1400">
        <row r="3">
          <cell r="D3" t="str">
            <v>Gujarat rehabilitation work of Mathak village for TWRI</v>
          </cell>
        </row>
      </sheetData>
      <sheetData sheetId="1401">
        <row r="3">
          <cell r="D3" t="str">
            <v>Gujarat rehabilitation work of Mathak village for TWRI</v>
          </cell>
        </row>
      </sheetData>
      <sheetData sheetId="1402">
        <row r="3">
          <cell r="D3" t="str">
            <v>Gujarat rehabilitation work of Mathak village for TWRI</v>
          </cell>
        </row>
      </sheetData>
      <sheetData sheetId="1403">
        <row r="3">
          <cell r="D3" t="str">
            <v>Gujarat rehabilitation work of Mathak village for TWRI</v>
          </cell>
        </row>
      </sheetData>
      <sheetData sheetId="1404">
        <row r="3">
          <cell r="D3" t="str">
            <v>Gujarat rehabilitation work of Mathak village for TWRI</v>
          </cell>
        </row>
      </sheetData>
      <sheetData sheetId="1405">
        <row r="3">
          <cell r="D3" t="str">
            <v>Gujarat rehabilitation work of Mathak village for TWRI</v>
          </cell>
        </row>
      </sheetData>
      <sheetData sheetId="1406">
        <row r="3">
          <cell r="D3" t="str">
            <v>Gujarat rehabilitation work of Mathak village for TWRI</v>
          </cell>
        </row>
      </sheetData>
      <sheetData sheetId="1407">
        <row r="3">
          <cell r="D3" t="str">
            <v>Gujarat rehabilitation work of Mathak village for TWRI</v>
          </cell>
        </row>
      </sheetData>
      <sheetData sheetId="1408">
        <row r="3">
          <cell r="D3" t="str">
            <v>Gujarat rehabilitation work of Mathak village for TWRI</v>
          </cell>
        </row>
      </sheetData>
      <sheetData sheetId="1409">
        <row r="3">
          <cell r="D3" t="str">
            <v>Gujarat rehabilitation work of Mathak village for TWRI</v>
          </cell>
        </row>
      </sheetData>
      <sheetData sheetId="1410">
        <row r="3">
          <cell r="D3" t="str">
            <v>Gujarat rehabilitation work of Mathak village for TWRI</v>
          </cell>
        </row>
      </sheetData>
      <sheetData sheetId="1411">
        <row r="3">
          <cell r="D3" t="str">
            <v>Gujarat rehabilitation work of Mathak village for TWRI</v>
          </cell>
        </row>
      </sheetData>
      <sheetData sheetId="1412">
        <row r="3">
          <cell r="D3" t="str">
            <v>Gujarat rehabilitation work of Mathak village for TWRI</v>
          </cell>
        </row>
      </sheetData>
      <sheetData sheetId="1413">
        <row r="3">
          <cell r="D3" t="str">
            <v>Gujarat rehabilitation work of Mathak village for TWRI</v>
          </cell>
        </row>
      </sheetData>
      <sheetData sheetId="1414">
        <row r="3">
          <cell r="D3" t="str">
            <v>Gujarat rehabilitation work of Mathak village for TWRI</v>
          </cell>
        </row>
      </sheetData>
      <sheetData sheetId="1415">
        <row r="3">
          <cell r="D3" t="str">
            <v>Gujarat rehabilitation work of Mathak village for TWRI</v>
          </cell>
        </row>
      </sheetData>
      <sheetData sheetId="1416">
        <row r="3">
          <cell r="D3" t="str">
            <v>Gujarat rehabilitation work of Mathak village for TWRI</v>
          </cell>
        </row>
      </sheetData>
      <sheetData sheetId="1417">
        <row r="3">
          <cell r="D3" t="str">
            <v>Gujarat rehabilitation work of Mathak village for TWRI</v>
          </cell>
        </row>
      </sheetData>
      <sheetData sheetId="1418">
        <row r="3">
          <cell r="D3" t="str">
            <v>Gujarat rehabilitation work of Mathak village for TWRI</v>
          </cell>
        </row>
      </sheetData>
      <sheetData sheetId="1419">
        <row r="3">
          <cell r="D3" t="str">
            <v>Gujarat rehabilitation work of Mathak village for TWRI</v>
          </cell>
        </row>
      </sheetData>
      <sheetData sheetId="1420">
        <row r="3">
          <cell r="D3" t="str">
            <v>Gujarat rehabilitation work of Mathak village for TWRI</v>
          </cell>
        </row>
      </sheetData>
      <sheetData sheetId="1421">
        <row r="3">
          <cell r="D3" t="str">
            <v>Gujarat rehabilitation work of Mathak village for TWRI</v>
          </cell>
        </row>
      </sheetData>
      <sheetData sheetId="1422">
        <row r="3">
          <cell r="D3" t="str">
            <v>Gujarat rehabilitation work of Mathak village for TWRI</v>
          </cell>
        </row>
      </sheetData>
      <sheetData sheetId="1423">
        <row r="3">
          <cell r="D3" t="str">
            <v>Gujarat rehabilitation work of Mathak village for TWRI</v>
          </cell>
        </row>
      </sheetData>
      <sheetData sheetId="1424">
        <row r="3">
          <cell r="D3" t="str">
            <v>Gujarat rehabilitation work of Mathak village for TWRI</v>
          </cell>
        </row>
      </sheetData>
      <sheetData sheetId="1425">
        <row r="3">
          <cell r="D3" t="str">
            <v>Gujarat rehabilitation work of Mathak village for TWRI</v>
          </cell>
        </row>
      </sheetData>
      <sheetData sheetId="1426">
        <row r="3">
          <cell r="D3" t="str">
            <v>Gujarat rehabilitation work of Mathak village for TWRI</v>
          </cell>
        </row>
      </sheetData>
      <sheetData sheetId="1427">
        <row r="3">
          <cell r="D3" t="str">
            <v>Gujarat rehabilitation work of Mathak village for TWRI</v>
          </cell>
        </row>
      </sheetData>
      <sheetData sheetId="1428">
        <row r="3">
          <cell r="D3" t="str">
            <v>Gujarat rehabilitation work of Mathak village for TWRI</v>
          </cell>
        </row>
      </sheetData>
      <sheetData sheetId="1429">
        <row r="3">
          <cell r="D3" t="str">
            <v>Gujarat rehabilitation work of Mathak village for TWRI</v>
          </cell>
        </row>
      </sheetData>
      <sheetData sheetId="1430">
        <row r="3">
          <cell r="D3" t="str">
            <v>Gujarat rehabilitation work of Mathak village for TWRI</v>
          </cell>
        </row>
      </sheetData>
      <sheetData sheetId="1431">
        <row r="3">
          <cell r="D3" t="str">
            <v>Gujarat rehabilitation work of Mathak village for TWRI</v>
          </cell>
        </row>
      </sheetData>
      <sheetData sheetId="1432">
        <row r="3">
          <cell r="D3" t="str">
            <v>Gujarat rehabilitation work of Mathak village for TWRI</v>
          </cell>
        </row>
      </sheetData>
      <sheetData sheetId="1433">
        <row r="3">
          <cell r="D3" t="str">
            <v>Gujarat rehabilitation work of Mathak village for TWRI</v>
          </cell>
        </row>
      </sheetData>
      <sheetData sheetId="1434">
        <row r="3">
          <cell r="D3" t="str">
            <v>Gujarat rehabilitation work of Mathak village for TWRI</v>
          </cell>
        </row>
      </sheetData>
      <sheetData sheetId="1435">
        <row r="3">
          <cell r="D3" t="str">
            <v>Gujarat rehabilitation work of Mathak village for TWRI</v>
          </cell>
        </row>
      </sheetData>
      <sheetData sheetId="1436">
        <row r="3">
          <cell r="D3" t="str">
            <v>Gujarat rehabilitation work of Mathak village for TWRI</v>
          </cell>
        </row>
      </sheetData>
      <sheetData sheetId="1437">
        <row r="3">
          <cell r="D3" t="str">
            <v>Gujarat rehabilitation work of Mathak village for TWRI</v>
          </cell>
        </row>
      </sheetData>
      <sheetData sheetId="1438">
        <row r="3">
          <cell r="D3" t="str">
            <v>Gujarat rehabilitation work of Mathak village for TWRI</v>
          </cell>
        </row>
      </sheetData>
      <sheetData sheetId="1439">
        <row r="3">
          <cell r="D3" t="str">
            <v>Gujarat rehabilitation work of Mathak village for TWRI</v>
          </cell>
        </row>
      </sheetData>
      <sheetData sheetId="1440">
        <row r="3">
          <cell r="D3" t="str">
            <v>Gujarat rehabilitation work of Mathak village for TWRI</v>
          </cell>
        </row>
      </sheetData>
      <sheetData sheetId="1441">
        <row r="3">
          <cell r="D3" t="str">
            <v>Gujarat rehabilitation work of Mathak village for TWRI</v>
          </cell>
        </row>
      </sheetData>
      <sheetData sheetId="1442">
        <row r="3">
          <cell r="D3" t="str">
            <v>Gujarat rehabilitation work of Mathak village for TWRI</v>
          </cell>
        </row>
      </sheetData>
      <sheetData sheetId="1443">
        <row r="3">
          <cell r="D3" t="str">
            <v>Gujarat rehabilitation work of Mathak village for TWRI</v>
          </cell>
        </row>
      </sheetData>
      <sheetData sheetId="1444">
        <row r="3">
          <cell r="D3" t="str">
            <v>Gujarat rehabilitation work of Mathak village for TWRI</v>
          </cell>
        </row>
      </sheetData>
      <sheetData sheetId="1445">
        <row r="3">
          <cell r="D3" t="str">
            <v>Gujarat rehabilitation work of Mathak village for TWRI</v>
          </cell>
        </row>
      </sheetData>
      <sheetData sheetId="1446">
        <row r="3">
          <cell r="D3" t="str">
            <v>Gujarat rehabilitation work of Mathak village for TWRI</v>
          </cell>
        </row>
      </sheetData>
      <sheetData sheetId="1447">
        <row r="3">
          <cell r="D3" t="str">
            <v>Gujarat rehabilitation work of Mathak village for TWRI</v>
          </cell>
        </row>
      </sheetData>
      <sheetData sheetId="1448">
        <row r="3">
          <cell r="D3" t="str">
            <v>Gujarat rehabilitation work of Mathak village for TWRI</v>
          </cell>
        </row>
      </sheetData>
      <sheetData sheetId="1449">
        <row r="3">
          <cell r="D3" t="str">
            <v>Gujarat rehabilitation work of Mathak village for TWRI</v>
          </cell>
        </row>
      </sheetData>
      <sheetData sheetId="1450">
        <row r="3">
          <cell r="D3" t="str">
            <v>Gujarat rehabilitation work of Mathak village for TWRI</v>
          </cell>
        </row>
      </sheetData>
      <sheetData sheetId="1451">
        <row r="3">
          <cell r="D3" t="str">
            <v>Gujarat rehabilitation work of Mathak village for TWRI</v>
          </cell>
        </row>
      </sheetData>
      <sheetData sheetId="1452">
        <row r="3">
          <cell r="D3" t="str">
            <v>Gujarat rehabilitation work of Mathak village for TWRI</v>
          </cell>
        </row>
      </sheetData>
      <sheetData sheetId="1453">
        <row r="3">
          <cell r="D3" t="str">
            <v>Gujarat rehabilitation work of Mathak village for TWRI</v>
          </cell>
        </row>
      </sheetData>
      <sheetData sheetId="1454">
        <row r="3">
          <cell r="D3" t="str">
            <v>Gujarat rehabilitation work of Mathak village for TWRI</v>
          </cell>
        </row>
      </sheetData>
      <sheetData sheetId="1455">
        <row r="3">
          <cell r="D3" t="str">
            <v>Gujarat rehabilitation work of Mathak village for TWRI</v>
          </cell>
        </row>
      </sheetData>
      <sheetData sheetId="1456">
        <row r="3">
          <cell r="D3" t="str">
            <v>Gujarat rehabilitation work of Mathak village for TWRI</v>
          </cell>
        </row>
      </sheetData>
      <sheetData sheetId="1457">
        <row r="3">
          <cell r="D3" t="str">
            <v>Gujarat rehabilitation work of Mathak village for TWRI</v>
          </cell>
        </row>
      </sheetData>
      <sheetData sheetId="1458">
        <row r="3">
          <cell r="D3" t="str">
            <v>Gujarat rehabilitation work of Mathak village for TWRI</v>
          </cell>
        </row>
      </sheetData>
      <sheetData sheetId="1459">
        <row r="3">
          <cell r="D3" t="str">
            <v>Gujarat rehabilitation work of Mathak village for TWRI</v>
          </cell>
        </row>
      </sheetData>
      <sheetData sheetId="1460">
        <row r="3">
          <cell r="D3" t="str">
            <v>Gujarat rehabilitation work of Mathak village for TWRI</v>
          </cell>
        </row>
      </sheetData>
      <sheetData sheetId="1461">
        <row r="3">
          <cell r="D3" t="str">
            <v>Gujarat rehabilitation work of Mathak village for TWRI</v>
          </cell>
        </row>
      </sheetData>
      <sheetData sheetId="1462">
        <row r="3">
          <cell r="D3" t="str">
            <v>Gujarat rehabilitation work of Mathak village for TWRI</v>
          </cell>
        </row>
      </sheetData>
      <sheetData sheetId="1463">
        <row r="3">
          <cell r="D3" t="str">
            <v>Gujarat rehabilitation work of Mathak village for TWRI</v>
          </cell>
        </row>
      </sheetData>
      <sheetData sheetId="1464">
        <row r="3">
          <cell r="D3" t="str">
            <v>Gujarat rehabilitation work of Mathak village for TWRI</v>
          </cell>
        </row>
      </sheetData>
      <sheetData sheetId="1465">
        <row r="3">
          <cell r="D3" t="str">
            <v>Gujarat rehabilitation work of Mathak village for TWRI</v>
          </cell>
        </row>
      </sheetData>
      <sheetData sheetId="1466">
        <row r="3">
          <cell r="D3" t="str">
            <v>Gujarat rehabilitation work of Mathak village for TWRI</v>
          </cell>
        </row>
      </sheetData>
      <sheetData sheetId="1467">
        <row r="3">
          <cell r="D3" t="str">
            <v>Gujarat rehabilitation work of Mathak village for TWRI</v>
          </cell>
        </row>
      </sheetData>
      <sheetData sheetId="1468">
        <row r="3">
          <cell r="D3" t="str">
            <v>Gujarat rehabilitation work of Mathak village for TWRI</v>
          </cell>
        </row>
      </sheetData>
      <sheetData sheetId="1469">
        <row r="3">
          <cell r="D3" t="str">
            <v>Gujarat rehabilitation work of Mathak village for TWRI</v>
          </cell>
        </row>
      </sheetData>
      <sheetData sheetId="1470">
        <row r="3">
          <cell r="D3" t="str">
            <v>Gujarat rehabilitation work of Mathak village for TWRI</v>
          </cell>
        </row>
      </sheetData>
      <sheetData sheetId="1471">
        <row r="3">
          <cell r="D3" t="str">
            <v>Gujarat rehabilitation work of Mathak village for TWRI</v>
          </cell>
        </row>
      </sheetData>
      <sheetData sheetId="1472">
        <row r="3">
          <cell r="D3" t="str">
            <v>Gujarat rehabilitation work of Mathak village for TWRI</v>
          </cell>
        </row>
      </sheetData>
      <sheetData sheetId="1473">
        <row r="3">
          <cell r="D3" t="str">
            <v>Gujarat rehabilitation work of Mathak village for TWRI</v>
          </cell>
        </row>
      </sheetData>
      <sheetData sheetId="1474">
        <row r="3">
          <cell r="D3" t="str">
            <v>Gujarat rehabilitation work of Mathak village for TWRI</v>
          </cell>
        </row>
      </sheetData>
      <sheetData sheetId="1475">
        <row r="3">
          <cell r="D3" t="str">
            <v>Gujarat rehabilitation work of Mathak village for TWRI</v>
          </cell>
        </row>
      </sheetData>
      <sheetData sheetId="1476">
        <row r="3">
          <cell r="D3" t="str">
            <v>Gujarat rehabilitation work of Mathak village for TWRI</v>
          </cell>
        </row>
      </sheetData>
      <sheetData sheetId="1477">
        <row r="3">
          <cell r="D3" t="str">
            <v>Gujarat rehabilitation work of Mathak village for TWRI</v>
          </cell>
        </row>
      </sheetData>
      <sheetData sheetId="1478">
        <row r="3">
          <cell r="D3" t="str">
            <v>Gujarat rehabilitation work of Mathak village for TWRI</v>
          </cell>
        </row>
      </sheetData>
      <sheetData sheetId="1479">
        <row r="3">
          <cell r="D3" t="str">
            <v>Gujarat rehabilitation work of Mathak village for TWRI</v>
          </cell>
        </row>
      </sheetData>
      <sheetData sheetId="1480">
        <row r="3">
          <cell r="D3" t="str">
            <v>Gujarat rehabilitation work of Mathak village for TWRI</v>
          </cell>
        </row>
      </sheetData>
      <sheetData sheetId="1481">
        <row r="3">
          <cell r="D3" t="str">
            <v>Gujarat rehabilitation work of Mathak village for TWRI</v>
          </cell>
        </row>
      </sheetData>
      <sheetData sheetId="1482">
        <row r="3">
          <cell r="D3" t="str">
            <v>Gujarat rehabilitation work of Mathak village for TWRI</v>
          </cell>
        </row>
      </sheetData>
      <sheetData sheetId="1483">
        <row r="3">
          <cell r="D3" t="str">
            <v>Gujarat rehabilitation work of Mathak village for TWRI</v>
          </cell>
        </row>
      </sheetData>
      <sheetData sheetId="1484">
        <row r="3">
          <cell r="D3" t="str">
            <v>Gujarat rehabilitation work of Mathak village for TWRI</v>
          </cell>
        </row>
      </sheetData>
      <sheetData sheetId="1485">
        <row r="3">
          <cell r="D3" t="str">
            <v>Gujarat rehabilitation work of Mathak village for TWRI</v>
          </cell>
        </row>
      </sheetData>
      <sheetData sheetId="1486">
        <row r="3">
          <cell r="D3" t="str">
            <v>Gujarat rehabilitation work of Mathak village for TWRI</v>
          </cell>
        </row>
      </sheetData>
      <sheetData sheetId="1487">
        <row r="3">
          <cell r="D3" t="str">
            <v>Gujarat rehabilitation work of Mathak village for TWRI</v>
          </cell>
        </row>
      </sheetData>
      <sheetData sheetId="1488">
        <row r="3">
          <cell r="D3" t="str">
            <v>Gujarat rehabilitation work of Mathak village for TWRI</v>
          </cell>
        </row>
      </sheetData>
      <sheetData sheetId="1489">
        <row r="3">
          <cell r="D3" t="str">
            <v>Gujarat rehabilitation work of Mathak village for TWRI</v>
          </cell>
        </row>
      </sheetData>
      <sheetData sheetId="1490">
        <row r="3">
          <cell r="D3" t="str">
            <v>Gujarat rehabilitation work of Mathak village for TWRI</v>
          </cell>
        </row>
      </sheetData>
      <sheetData sheetId="1491">
        <row r="3">
          <cell r="D3" t="str">
            <v>Gujarat rehabilitation work of Mathak village for TWRI</v>
          </cell>
        </row>
      </sheetData>
      <sheetData sheetId="1492">
        <row r="3">
          <cell r="D3" t="str">
            <v>Gujarat rehabilitation work of Mathak village for TWRI</v>
          </cell>
        </row>
      </sheetData>
      <sheetData sheetId="1493">
        <row r="3">
          <cell r="D3" t="str">
            <v>Gujarat rehabilitation work of Mathak village for TWRI</v>
          </cell>
        </row>
      </sheetData>
      <sheetData sheetId="1494">
        <row r="3">
          <cell r="D3" t="str">
            <v>Gujarat rehabilitation work of Mathak village for TWRI</v>
          </cell>
        </row>
      </sheetData>
      <sheetData sheetId="1495">
        <row r="3">
          <cell r="D3" t="str">
            <v>Gujarat rehabilitation work of Mathak village for TWRI</v>
          </cell>
        </row>
      </sheetData>
      <sheetData sheetId="1496">
        <row r="3">
          <cell r="D3" t="str">
            <v>Gujarat rehabilitation work of Mathak village for TWRI</v>
          </cell>
        </row>
      </sheetData>
      <sheetData sheetId="1497">
        <row r="3">
          <cell r="D3" t="str">
            <v>Gujarat rehabilitation work of Mathak village for TWRI</v>
          </cell>
        </row>
      </sheetData>
      <sheetData sheetId="1498">
        <row r="3">
          <cell r="D3" t="str">
            <v>Gujarat rehabilitation work of Mathak village for TWRI</v>
          </cell>
        </row>
      </sheetData>
      <sheetData sheetId="1499">
        <row r="3">
          <cell r="D3" t="str">
            <v>Gujarat rehabilitation work of Mathak village for TWRI</v>
          </cell>
        </row>
      </sheetData>
      <sheetData sheetId="1500">
        <row r="3">
          <cell r="D3" t="str">
            <v>Gujarat rehabilitation work of Mathak village for TWRI</v>
          </cell>
        </row>
      </sheetData>
      <sheetData sheetId="1501">
        <row r="3">
          <cell r="D3" t="str">
            <v>Gujarat rehabilitation work of Mathak village for TWRI</v>
          </cell>
        </row>
      </sheetData>
      <sheetData sheetId="1502">
        <row r="3">
          <cell r="D3" t="str">
            <v>Gujarat rehabilitation work of Mathak village for TWRI</v>
          </cell>
        </row>
      </sheetData>
      <sheetData sheetId="1503">
        <row r="3">
          <cell r="D3" t="str">
            <v>Gujarat rehabilitation work of Mathak village for TWRI</v>
          </cell>
        </row>
      </sheetData>
      <sheetData sheetId="1504">
        <row r="3">
          <cell r="D3" t="str">
            <v>Gujarat rehabilitation work of Mathak village for TWRI</v>
          </cell>
        </row>
      </sheetData>
      <sheetData sheetId="1505">
        <row r="3">
          <cell r="D3" t="str">
            <v>Gujarat rehabilitation work of Mathak village for TWRI</v>
          </cell>
        </row>
      </sheetData>
      <sheetData sheetId="1506">
        <row r="3">
          <cell r="D3" t="str">
            <v>Gujarat rehabilitation work of Mathak village for TWRI</v>
          </cell>
        </row>
      </sheetData>
      <sheetData sheetId="1507">
        <row r="3">
          <cell r="D3" t="str">
            <v>Gujarat rehabilitation work of Mathak village for TWRI</v>
          </cell>
        </row>
      </sheetData>
      <sheetData sheetId="1508">
        <row r="3">
          <cell r="D3" t="str">
            <v>Gujarat rehabilitation work of Mathak village for TWRI</v>
          </cell>
        </row>
      </sheetData>
      <sheetData sheetId="1509">
        <row r="3">
          <cell r="D3" t="str">
            <v>Gujarat rehabilitation work of Mathak village for TWRI</v>
          </cell>
        </row>
      </sheetData>
      <sheetData sheetId="1510">
        <row r="3">
          <cell r="D3" t="str">
            <v>Gujarat rehabilitation work of Mathak village for TWRI</v>
          </cell>
        </row>
      </sheetData>
      <sheetData sheetId="1511">
        <row r="3">
          <cell r="D3" t="str">
            <v>Gujarat rehabilitation work of Mathak village for TWRI</v>
          </cell>
        </row>
      </sheetData>
      <sheetData sheetId="1512">
        <row r="3">
          <cell r="D3" t="str">
            <v>Gujarat rehabilitation work of Mathak village for TWRI</v>
          </cell>
        </row>
      </sheetData>
      <sheetData sheetId="1513">
        <row r="3">
          <cell r="D3" t="str">
            <v>Gujarat rehabilitation work of Mathak village for TWRI</v>
          </cell>
        </row>
      </sheetData>
      <sheetData sheetId="1514">
        <row r="3">
          <cell r="D3" t="str">
            <v>Gujarat rehabilitation work of Mathak village for TWRI</v>
          </cell>
        </row>
      </sheetData>
      <sheetData sheetId="1515">
        <row r="3">
          <cell r="D3" t="str">
            <v>Gujarat rehabilitation work of Mathak village for TWRI</v>
          </cell>
        </row>
      </sheetData>
      <sheetData sheetId="1516">
        <row r="3">
          <cell r="D3" t="str">
            <v>Gujarat rehabilitation work of Mathak village for TWRI</v>
          </cell>
        </row>
      </sheetData>
      <sheetData sheetId="1517">
        <row r="3">
          <cell r="D3" t="str">
            <v>Gujarat rehabilitation work of Mathak village for TWRI</v>
          </cell>
        </row>
      </sheetData>
      <sheetData sheetId="1518">
        <row r="3">
          <cell r="D3" t="str">
            <v>Gujarat rehabilitation work of Mathak village for TWRI</v>
          </cell>
        </row>
      </sheetData>
      <sheetData sheetId="1519">
        <row r="3">
          <cell r="D3" t="str">
            <v>Gujarat rehabilitation work of Mathak village for TWRI</v>
          </cell>
        </row>
      </sheetData>
      <sheetData sheetId="1520">
        <row r="3">
          <cell r="D3" t="str">
            <v>Gujarat rehabilitation work of Mathak village for TWRI</v>
          </cell>
        </row>
      </sheetData>
      <sheetData sheetId="1521">
        <row r="3">
          <cell r="D3" t="str">
            <v>Gujarat rehabilitation work of Mathak village for TWRI</v>
          </cell>
        </row>
      </sheetData>
      <sheetData sheetId="1522">
        <row r="3">
          <cell r="D3" t="str">
            <v>Gujarat rehabilitation work of Mathak village for TWRI</v>
          </cell>
        </row>
      </sheetData>
      <sheetData sheetId="1523">
        <row r="3">
          <cell r="D3" t="str">
            <v>Gujarat rehabilitation work of Mathak village for TWRI</v>
          </cell>
        </row>
      </sheetData>
      <sheetData sheetId="1524">
        <row r="3">
          <cell r="D3" t="str">
            <v>Gujarat rehabilitation work of Mathak village for TWRI</v>
          </cell>
        </row>
      </sheetData>
      <sheetData sheetId="1525">
        <row r="3">
          <cell r="D3" t="str">
            <v>Gujarat rehabilitation work of Mathak village for TWRI</v>
          </cell>
        </row>
      </sheetData>
      <sheetData sheetId="1526">
        <row r="3">
          <cell r="D3" t="str">
            <v>Gujarat rehabilitation work of Mathak village for TWRI</v>
          </cell>
        </row>
      </sheetData>
      <sheetData sheetId="1527">
        <row r="3">
          <cell r="D3" t="str">
            <v>Gujarat rehabilitation work of Mathak village for TWRI</v>
          </cell>
        </row>
      </sheetData>
      <sheetData sheetId="1528">
        <row r="3">
          <cell r="D3" t="str">
            <v>Gujarat rehabilitation work of Mathak village for TWRI</v>
          </cell>
        </row>
      </sheetData>
      <sheetData sheetId="1529">
        <row r="3">
          <cell r="D3" t="str">
            <v>Gujarat rehabilitation work of Mathak village for TWRI</v>
          </cell>
        </row>
      </sheetData>
      <sheetData sheetId="1530">
        <row r="3">
          <cell r="D3" t="str">
            <v>Gujarat rehabilitation work of Mathak village for TWRI</v>
          </cell>
        </row>
      </sheetData>
      <sheetData sheetId="1531">
        <row r="3">
          <cell r="D3" t="str">
            <v>Gujarat rehabilitation work of Mathak village for TWRI</v>
          </cell>
        </row>
      </sheetData>
      <sheetData sheetId="1532">
        <row r="3">
          <cell r="D3" t="str">
            <v>Gujarat rehabilitation work of Mathak village for TWRI</v>
          </cell>
        </row>
      </sheetData>
      <sheetData sheetId="1533">
        <row r="3">
          <cell r="D3" t="str">
            <v>Gujarat rehabilitation work of Mathak village for TWRI</v>
          </cell>
        </row>
      </sheetData>
      <sheetData sheetId="1534">
        <row r="3">
          <cell r="D3" t="str">
            <v>Gujarat rehabilitation work of Mathak village for TWRI</v>
          </cell>
        </row>
      </sheetData>
      <sheetData sheetId="1535">
        <row r="3">
          <cell r="D3" t="str">
            <v>Gujarat rehabilitation work of Mathak village for TWRI</v>
          </cell>
        </row>
      </sheetData>
      <sheetData sheetId="1536">
        <row r="3">
          <cell r="D3" t="str">
            <v>Gujarat rehabilitation work of Mathak village for TWRI</v>
          </cell>
        </row>
      </sheetData>
      <sheetData sheetId="1537">
        <row r="3">
          <cell r="D3" t="str">
            <v>Gujarat rehabilitation work of Mathak village for TWRI</v>
          </cell>
        </row>
      </sheetData>
      <sheetData sheetId="1538">
        <row r="3">
          <cell r="D3" t="str">
            <v>Gujarat rehabilitation work of Mathak village for TWRI</v>
          </cell>
        </row>
      </sheetData>
      <sheetData sheetId="1539">
        <row r="3">
          <cell r="D3" t="str">
            <v>Gujarat rehabilitation work of Mathak village for TWRI</v>
          </cell>
        </row>
      </sheetData>
      <sheetData sheetId="1540">
        <row r="3">
          <cell r="D3" t="str">
            <v>Gujarat rehabilitation work of Mathak village for TWRI</v>
          </cell>
        </row>
      </sheetData>
      <sheetData sheetId="1541">
        <row r="3">
          <cell r="D3" t="str">
            <v>Gujarat rehabilitation work of Mathak village for TWRI</v>
          </cell>
        </row>
      </sheetData>
      <sheetData sheetId="1542">
        <row r="3">
          <cell r="D3" t="str">
            <v>Gujarat rehabilitation work of Mathak village for TWRI</v>
          </cell>
        </row>
      </sheetData>
      <sheetData sheetId="1543">
        <row r="3">
          <cell r="D3" t="str">
            <v>Gujarat rehabilitation work of Mathak village for TWRI</v>
          </cell>
        </row>
      </sheetData>
      <sheetData sheetId="1544">
        <row r="3">
          <cell r="D3" t="str">
            <v>Gujarat rehabilitation work of Mathak village for TWRI</v>
          </cell>
        </row>
      </sheetData>
      <sheetData sheetId="1545">
        <row r="3">
          <cell r="D3" t="str">
            <v>Gujarat rehabilitation work of Mathak village for TWRI</v>
          </cell>
        </row>
      </sheetData>
      <sheetData sheetId="1546">
        <row r="3">
          <cell r="D3" t="str">
            <v>Gujarat rehabilitation work of Mathak village for TWRI</v>
          </cell>
        </row>
      </sheetData>
      <sheetData sheetId="1547">
        <row r="3">
          <cell r="D3" t="str">
            <v>Gujarat rehabilitation work of Mathak village for TWRI</v>
          </cell>
        </row>
      </sheetData>
      <sheetData sheetId="1548">
        <row r="3">
          <cell r="D3" t="str">
            <v>Gujarat rehabilitation work of Mathak village for TWRI</v>
          </cell>
        </row>
      </sheetData>
      <sheetData sheetId="1549">
        <row r="3">
          <cell r="D3" t="str">
            <v>Gujarat rehabilitation work of Mathak village for TWRI</v>
          </cell>
        </row>
      </sheetData>
      <sheetData sheetId="1550">
        <row r="3">
          <cell r="D3" t="str">
            <v>Gujarat rehabilitation work of Mathak village for TWRI</v>
          </cell>
        </row>
      </sheetData>
      <sheetData sheetId="1551">
        <row r="3">
          <cell r="D3" t="str">
            <v>Gujarat rehabilitation work of Mathak village for TWRI</v>
          </cell>
        </row>
      </sheetData>
      <sheetData sheetId="1552">
        <row r="3">
          <cell r="D3" t="str">
            <v>Gujarat rehabilitation work of Mathak village for TWRI</v>
          </cell>
        </row>
      </sheetData>
      <sheetData sheetId="1553">
        <row r="3">
          <cell r="D3" t="str">
            <v>Gujarat rehabilitation work of Mathak village for TWRI</v>
          </cell>
        </row>
      </sheetData>
      <sheetData sheetId="1554">
        <row r="3">
          <cell r="D3" t="str">
            <v>Gujarat rehabilitation work of Mathak village for TWRI</v>
          </cell>
        </row>
      </sheetData>
      <sheetData sheetId="1555">
        <row r="3">
          <cell r="D3" t="str">
            <v>Gujarat rehabilitation work of Mathak village for TWRI</v>
          </cell>
        </row>
      </sheetData>
      <sheetData sheetId="1556">
        <row r="3">
          <cell r="D3" t="str">
            <v>Gujarat rehabilitation work of Mathak village for TWRI</v>
          </cell>
        </row>
      </sheetData>
      <sheetData sheetId="1557">
        <row r="3">
          <cell r="D3" t="str">
            <v>Gujarat rehabilitation work of Mathak village for TWRI</v>
          </cell>
        </row>
      </sheetData>
      <sheetData sheetId="1558">
        <row r="3">
          <cell r="D3" t="str">
            <v>Gujarat rehabilitation work of Mathak village for TWRI</v>
          </cell>
        </row>
      </sheetData>
      <sheetData sheetId="1559">
        <row r="3">
          <cell r="D3" t="str">
            <v>Gujarat rehabilitation work of Mathak village for TWRI</v>
          </cell>
        </row>
      </sheetData>
      <sheetData sheetId="1560">
        <row r="3">
          <cell r="D3" t="str">
            <v>Gujarat rehabilitation work of Mathak village for TWRI</v>
          </cell>
        </row>
      </sheetData>
      <sheetData sheetId="1561">
        <row r="3">
          <cell r="D3" t="str">
            <v>Gujarat rehabilitation work of Mathak village for TWRI</v>
          </cell>
        </row>
      </sheetData>
      <sheetData sheetId="1562">
        <row r="3">
          <cell r="D3" t="str">
            <v>Gujarat rehabilitation work of Mathak village for TWRI</v>
          </cell>
        </row>
      </sheetData>
      <sheetData sheetId="1563">
        <row r="3">
          <cell r="D3" t="str">
            <v>Gujarat rehabilitation work of Mathak village for TWRI</v>
          </cell>
        </row>
      </sheetData>
      <sheetData sheetId="1564">
        <row r="3">
          <cell r="D3" t="str">
            <v>Gujarat rehabilitation work of Mathak village for TWRI</v>
          </cell>
        </row>
      </sheetData>
      <sheetData sheetId="1565">
        <row r="3">
          <cell r="D3" t="str">
            <v>Gujarat rehabilitation work of Mathak village for TWRI</v>
          </cell>
        </row>
      </sheetData>
      <sheetData sheetId="1566">
        <row r="3">
          <cell r="D3" t="str">
            <v>Gujarat rehabilitation work of Mathak village for TWRI</v>
          </cell>
        </row>
      </sheetData>
      <sheetData sheetId="1567">
        <row r="3">
          <cell r="D3" t="str">
            <v>Gujarat rehabilitation work of Mathak village for TWRI</v>
          </cell>
        </row>
      </sheetData>
      <sheetData sheetId="1568">
        <row r="3">
          <cell r="D3" t="str">
            <v>Gujarat rehabilitation work of Mathak village for TWRI</v>
          </cell>
        </row>
      </sheetData>
      <sheetData sheetId="1569">
        <row r="3">
          <cell r="D3" t="str">
            <v>Gujarat rehabilitation work of Mathak village for TWRI</v>
          </cell>
        </row>
      </sheetData>
      <sheetData sheetId="1570">
        <row r="3">
          <cell r="D3" t="str">
            <v>Gujarat rehabilitation work of Mathak village for TWRI</v>
          </cell>
        </row>
      </sheetData>
      <sheetData sheetId="1571">
        <row r="3">
          <cell r="D3" t="str">
            <v>Gujarat rehabilitation work of Mathak village for TWRI</v>
          </cell>
        </row>
      </sheetData>
      <sheetData sheetId="1572">
        <row r="3">
          <cell r="D3" t="str">
            <v>Gujarat rehabilitation work of Mathak village for TWRI</v>
          </cell>
        </row>
      </sheetData>
      <sheetData sheetId="1573">
        <row r="3">
          <cell r="D3" t="str">
            <v>Gujarat rehabilitation work of Mathak village for TWRI</v>
          </cell>
        </row>
      </sheetData>
      <sheetData sheetId="1574">
        <row r="3">
          <cell r="D3" t="str">
            <v>Gujarat rehabilitation work of Mathak village for TWRI</v>
          </cell>
        </row>
      </sheetData>
      <sheetData sheetId="1575">
        <row r="3">
          <cell r="D3" t="str">
            <v>Gujarat rehabilitation work of Mathak village for TWRI</v>
          </cell>
        </row>
      </sheetData>
      <sheetData sheetId="1576">
        <row r="3">
          <cell r="D3" t="str">
            <v>Gujarat rehabilitation work of Mathak village for TWRI</v>
          </cell>
        </row>
      </sheetData>
      <sheetData sheetId="1577">
        <row r="3">
          <cell r="D3" t="str">
            <v>Gujarat rehabilitation work of Mathak village for TWRI</v>
          </cell>
        </row>
      </sheetData>
      <sheetData sheetId="1578">
        <row r="3">
          <cell r="D3" t="str">
            <v>Gujarat rehabilitation work of Mathak village for TWRI</v>
          </cell>
        </row>
      </sheetData>
      <sheetData sheetId="1579">
        <row r="3">
          <cell r="D3" t="str">
            <v>Gujarat rehabilitation work of Mathak village for TWRI</v>
          </cell>
        </row>
      </sheetData>
      <sheetData sheetId="1580">
        <row r="3">
          <cell r="D3" t="str">
            <v>Gujarat rehabilitation work of Mathak village for TWRI</v>
          </cell>
        </row>
      </sheetData>
      <sheetData sheetId="1581">
        <row r="3">
          <cell r="D3" t="str">
            <v>Gujarat rehabilitation work of Mathak village for TWRI</v>
          </cell>
        </row>
      </sheetData>
      <sheetData sheetId="1582">
        <row r="3">
          <cell r="D3" t="str">
            <v>Gujarat rehabilitation work of Mathak village for TWRI</v>
          </cell>
        </row>
      </sheetData>
      <sheetData sheetId="1583">
        <row r="3">
          <cell r="D3" t="str">
            <v>Gujarat rehabilitation work of Mathak village for TWRI</v>
          </cell>
        </row>
      </sheetData>
      <sheetData sheetId="1584">
        <row r="3">
          <cell r="D3" t="str">
            <v>Gujarat rehabilitation work of Mathak village for TWRI</v>
          </cell>
        </row>
      </sheetData>
      <sheetData sheetId="1585">
        <row r="3">
          <cell r="D3" t="str">
            <v>Gujarat rehabilitation work of Mathak village for TWRI</v>
          </cell>
        </row>
      </sheetData>
      <sheetData sheetId="1586">
        <row r="3">
          <cell r="D3" t="str">
            <v>Gujarat rehabilitation work of Mathak village for TWRI</v>
          </cell>
        </row>
      </sheetData>
      <sheetData sheetId="1587">
        <row r="3">
          <cell r="D3" t="str">
            <v>Gujarat rehabilitation work of Mathak village for TWRI</v>
          </cell>
        </row>
      </sheetData>
      <sheetData sheetId="1588">
        <row r="3">
          <cell r="D3" t="str">
            <v>Gujarat rehabilitation work of Mathak village for TWRI</v>
          </cell>
        </row>
      </sheetData>
      <sheetData sheetId="1589">
        <row r="3">
          <cell r="D3" t="str">
            <v>Gujarat rehabilitation work of Mathak village for TWRI</v>
          </cell>
        </row>
      </sheetData>
      <sheetData sheetId="1590">
        <row r="3">
          <cell r="D3" t="str">
            <v>Gujarat rehabilitation work of Mathak village for TWRI</v>
          </cell>
        </row>
      </sheetData>
      <sheetData sheetId="1591">
        <row r="3">
          <cell r="D3" t="str">
            <v>Gujarat rehabilitation work of Mathak village for TWRI</v>
          </cell>
        </row>
      </sheetData>
      <sheetData sheetId="1592">
        <row r="3">
          <cell r="D3" t="str">
            <v>Gujarat rehabilitation work of Mathak village for TWRI</v>
          </cell>
        </row>
      </sheetData>
      <sheetData sheetId="1593">
        <row r="3">
          <cell r="D3" t="str">
            <v>Gujarat rehabilitation work of Mathak village for TWRI</v>
          </cell>
        </row>
      </sheetData>
      <sheetData sheetId="1594">
        <row r="3">
          <cell r="D3" t="str">
            <v>Gujarat rehabilitation work of Mathak village for TWRI</v>
          </cell>
        </row>
      </sheetData>
      <sheetData sheetId="1595">
        <row r="3">
          <cell r="D3" t="str">
            <v>Gujarat rehabilitation work of Mathak village for TWRI</v>
          </cell>
        </row>
      </sheetData>
      <sheetData sheetId="1596">
        <row r="3">
          <cell r="D3" t="str">
            <v>Gujarat rehabilitation work of Mathak village for TWRI</v>
          </cell>
        </row>
      </sheetData>
      <sheetData sheetId="1597">
        <row r="3">
          <cell r="D3" t="str">
            <v>Gujarat rehabilitation work of Mathak village for TWRI</v>
          </cell>
        </row>
      </sheetData>
      <sheetData sheetId="1598">
        <row r="3">
          <cell r="D3" t="str">
            <v>Gujarat rehabilitation work of Mathak village for TWRI</v>
          </cell>
        </row>
      </sheetData>
      <sheetData sheetId="1599">
        <row r="3">
          <cell r="D3" t="str">
            <v>Gujarat rehabilitation work of Mathak village for TWRI</v>
          </cell>
        </row>
      </sheetData>
      <sheetData sheetId="1600">
        <row r="3">
          <cell r="D3" t="str">
            <v>Gujarat rehabilitation work of Mathak village for TWRI</v>
          </cell>
        </row>
      </sheetData>
      <sheetData sheetId="1601">
        <row r="3">
          <cell r="D3" t="str">
            <v>Gujarat rehabilitation work of Mathak village for TWRI</v>
          </cell>
        </row>
      </sheetData>
      <sheetData sheetId="1602">
        <row r="3">
          <cell r="D3" t="str">
            <v>Gujarat rehabilitation work of Mathak village for TWRI</v>
          </cell>
        </row>
      </sheetData>
      <sheetData sheetId="1603">
        <row r="3">
          <cell r="D3" t="str">
            <v>Gujarat rehabilitation work of Mathak village for TWRI</v>
          </cell>
        </row>
      </sheetData>
      <sheetData sheetId="1604">
        <row r="3">
          <cell r="D3" t="str">
            <v>Gujarat rehabilitation work of Mathak village for TWRI</v>
          </cell>
        </row>
      </sheetData>
      <sheetData sheetId="1605">
        <row r="3">
          <cell r="D3" t="str">
            <v>Gujarat rehabilitation work of Mathak village for TWRI</v>
          </cell>
        </row>
      </sheetData>
      <sheetData sheetId="1606">
        <row r="3">
          <cell r="D3" t="str">
            <v>Gujarat rehabilitation work of Mathak village for TWRI</v>
          </cell>
        </row>
      </sheetData>
      <sheetData sheetId="1607">
        <row r="3">
          <cell r="D3" t="str">
            <v>Gujarat rehabilitation work of Mathak village for TWRI</v>
          </cell>
        </row>
      </sheetData>
      <sheetData sheetId="1608">
        <row r="3">
          <cell r="D3" t="str">
            <v>Gujarat rehabilitation work of Mathak village for TWRI</v>
          </cell>
        </row>
      </sheetData>
      <sheetData sheetId="1609">
        <row r="3">
          <cell r="D3" t="str">
            <v>Gujarat rehabilitation work of Mathak village for TWRI</v>
          </cell>
        </row>
      </sheetData>
      <sheetData sheetId="1610">
        <row r="3">
          <cell r="D3" t="str">
            <v>Gujarat rehabilitation work of Mathak village for TWRI</v>
          </cell>
        </row>
      </sheetData>
      <sheetData sheetId="1611">
        <row r="3">
          <cell r="D3" t="str">
            <v>Gujarat rehabilitation work of Mathak village for TWRI</v>
          </cell>
        </row>
      </sheetData>
      <sheetData sheetId="1612">
        <row r="3">
          <cell r="D3" t="str">
            <v>Gujarat rehabilitation work of Mathak village for TWRI</v>
          </cell>
        </row>
      </sheetData>
      <sheetData sheetId="1613">
        <row r="3">
          <cell r="D3" t="str">
            <v>Gujarat rehabilitation work of Mathak village for TWRI</v>
          </cell>
        </row>
      </sheetData>
      <sheetData sheetId="1614">
        <row r="3">
          <cell r="D3" t="str">
            <v>Gujarat rehabilitation work of Mathak village for TWRI</v>
          </cell>
        </row>
      </sheetData>
      <sheetData sheetId="1615">
        <row r="3">
          <cell r="D3" t="str">
            <v>Gujarat rehabilitation work of Mathak village for TWRI</v>
          </cell>
        </row>
      </sheetData>
      <sheetData sheetId="1616">
        <row r="3">
          <cell r="D3" t="str">
            <v>Gujarat rehabilitation work of Mathak village for TWRI</v>
          </cell>
        </row>
      </sheetData>
      <sheetData sheetId="1617">
        <row r="3">
          <cell r="D3" t="str">
            <v>Gujarat rehabilitation work of Mathak village for TWRI</v>
          </cell>
        </row>
      </sheetData>
      <sheetData sheetId="1618">
        <row r="3">
          <cell r="D3" t="str">
            <v>Gujarat rehabilitation work of Mathak village for TWRI</v>
          </cell>
        </row>
      </sheetData>
      <sheetData sheetId="1619">
        <row r="3">
          <cell r="D3" t="str">
            <v>Gujarat rehabilitation work of Mathak village for TWRI</v>
          </cell>
        </row>
      </sheetData>
      <sheetData sheetId="1620">
        <row r="3">
          <cell r="D3" t="str">
            <v>Gujarat rehabilitation work of Mathak village for TWRI</v>
          </cell>
        </row>
      </sheetData>
      <sheetData sheetId="1621">
        <row r="3">
          <cell r="D3" t="str">
            <v>Gujarat rehabilitation work of Mathak village for TWRI</v>
          </cell>
        </row>
      </sheetData>
      <sheetData sheetId="1622">
        <row r="3">
          <cell r="D3" t="str">
            <v>Gujarat rehabilitation work of Mathak village for TWRI</v>
          </cell>
        </row>
      </sheetData>
      <sheetData sheetId="1623">
        <row r="3">
          <cell r="D3" t="str">
            <v>Gujarat rehabilitation work of Mathak village for TWRI</v>
          </cell>
        </row>
      </sheetData>
      <sheetData sheetId="1624">
        <row r="3">
          <cell r="D3" t="str">
            <v>Gujarat rehabilitation work of Mathak village for TWRI</v>
          </cell>
        </row>
      </sheetData>
      <sheetData sheetId="1625">
        <row r="3">
          <cell r="D3" t="str">
            <v>Gujarat rehabilitation work of Mathak village for TWRI</v>
          </cell>
        </row>
      </sheetData>
      <sheetData sheetId="1626">
        <row r="3">
          <cell r="D3" t="str">
            <v>Gujarat rehabilitation work of Mathak village for TWRI</v>
          </cell>
        </row>
      </sheetData>
      <sheetData sheetId="1627">
        <row r="3">
          <cell r="D3" t="str">
            <v>Gujarat rehabilitation work of Mathak village for TWRI</v>
          </cell>
        </row>
      </sheetData>
      <sheetData sheetId="1628">
        <row r="3">
          <cell r="D3" t="str">
            <v>Gujarat rehabilitation work of Mathak village for TWRI</v>
          </cell>
        </row>
      </sheetData>
      <sheetData sheetId="1629">
        <row r="3">
          <cell r="D3" t="str">
            <v>Gujarat rehabilitation work of Mathak village for TWRI</v>
          </cell>
        </row>
      </sheetData>
      <sheetData sheetId="1630">
        <row r="3">
          <cell r="D3" t="str">
            <v>Gujarat rehabilitation work of Mathak village for TWRI</v>
          </cell>
        </row>
      </sheetData>
      <sheetData sheetId="1631">
        <row r="3">
          <cell r="D3" t="str">
            <v>Gujarat rehabilitation work of Mathak village for TWRI</v>
          </cell>
        </row>
      </sheetData>
      <sheetData sheetId="1632">
        <row r="3">
          <cell r="D3" t="str">
            <v>Gujarat rehabilitation work of Mathak village for TWRI</v>
          </cell>
        </row>
      </sheetData>
      <sheetData sheetId="1633">
        <row r="3">
          <cell r="D3" t="str">
            <v>Gujarat rehabilitation work of Mathak village for TWRI</v>
          </cell>
        </row>
      </sheetData>
      <sheetData sheetId="1634">
        <row r="3">
          <cell r="D3" t="str">
            <v>Gujarat rehabilitation work of Mathak village for TWRI</v>
          </cell>
        </row>
      </sheetData>
      <sheetData sheetId="1635">
        <row r="3">
          <cell r="D3" t="str">
            <v>Gujarat rehabilitation work of Mathak village for TWRI</v>
          </cell>
        </row>
      </sheetData>
      <sheetData sheetId="1636">
        <row r="3">
          <cell r="D3" t="str">
            <v>Gujarat rehabilitation work of Mathak village for TWRI</v>
          </cell>
        </row>
      </sheetData>
      <sheetData sheetId="1637">
        <row r="3">
          <cell r="D3" t="str">
            <v>Gujarat rehabilitation work of Mathak village for TWRI</v>
          </cell>
        </row>
      </sheetData>
      <sheetData sheetId="1638">
        <row r="3">
          <cell r="D3" t="str">
            <v>Gujarat rehabilitation work of Mathak village for TWRI</v>
          </cell>
        </row>
      </sheetData>
      <sheetData sheetId="1639">
        <row r="3">
          <cell r="D3" t="str">
            <v>Gujarat rehabilitation work of Mathak village for TWRI</v>
          </cell>
        </row>
      </sheetData>
      <sheetData sheetId="1640">
        <row r="3">
          <cell r="D3" t="str">
            <v>Gujarat rehabilitation work of Mathak village for TWRI</v>
          </cell>
        </row>
      </sheetData>
      <sheetData sheetId="1641">
        <row r="3">
          <cell r="D3" t="str">
            <v>Gujarat rehabilitation work of Mathak village for TWRI</v>
          </cell>
        </row>
      </sheetData>
      <sheetData sheetId="1642">
        <row r="3">
          <cell r="D3" t="str">
            <v>Gujarat rehabilitation work of Mathak village for TWRI</v>
          </cell>
        </row>
      </sheetData>
      <sheetData sheetId="1643">
        <row r="3">
          <cell r="D3" t="str">
            <v>Gujarat rehabilitation work of Mathak village for TWRI</v>
          </cell>
        </row>
      </sheetData>
      <sheetData sheetId="1644">
        <row r="3">
          <cell r="D3" t="str">
            <v>Gujarat rehabilitation work of Mathak village for TWRI</v>
          </cell>
        </row>
      </sheetData>
      <sheetData sheetId="1645">
        <row r="3">
          <cell r="D3" t="str">
            <v>Gujarat rehabilitation work of Mathak village for TWRI</v>
          </cell>
        </row>
      </sheetData>
      <sheetData sheetId="1646">
        <row r="3">
          <cell r="D3" t="str">
            <v>Gujarat rehabilitation work of Mathak village for TWRI</v>
          </cell>
        </row>
      </sheetData>
      <sheetData sheetId="1647">
        <row r="3">
          <cell r="D3" t="str">
            <v>Gujarat rehabilitation work of Mathak village for TWRI</v>
          </cell>
        </row>
      </sheetData>
      <sheetData sheetId="1648">
        <row r="3">
          <cell r="D3" t="str">
            <v>Gujarat rehabilitation work of Mathak village for TWRI</v>
          </cell>
        </row>
      </sheetData>
      <sheetData sheetId="1649">
        <row r="3">
          <cell r="D3" t="str">
            <v>Gujarat rehabilitation work of Mathak village for TWRI</v>
          </cell>
        </row>
      </sheetData>
      <sheetData sheetId="1650">
        <row r="3">
          <cell r="D3" t="str">
            <v>Gujarat rehabilitation work of Mathak village for TWRI</v>
          </cell>
        </row>
      </sheetData>
      <sheetData sheetId="1651">
        <row r="3">
          <cell r="D3" t="str">
            <v>Gujarat rehabilitation work of Mathak village for TWRI</v>
          </cell>
        </row>
      </sheetData>
      <sheetData sheetId="1652">
        <row r="3">
          <cell r="D3" t="str">
            <v>Gujarat rehabilitation work of Mathak village for TWRI</v>
          </cell>
        </row>
      </sheetData>
      <sheetData sheetId="1653">
        <row r="3">
          <cell r="D3" t="str">
            <v>Gujarat rehabilitation work of Mathak village for TWRI</v>
          </cell>
        </row>
      </sheetData>
      <sheetData sheetId="1654">
        <row r="3">
          <cell r="D3" t="str">
            <v>Gujarat rehabilitation work of Mathak village for TWRI</v>
          </cell>
        </row>
      </sheetData>
      <sheetData sheetId="1655">
        <row r="3">
          <cell r="D3" t="str">
            <v>Gujarat rehabilitation work of Mathak village for TWRI</v>
          </cell>
        </row>
      </sheetData>
      <sheetData sheetId="1656">
        <row r="3">
          <cell r="D3" t="str">
            <v>Gujarat rehabilitation work of Mathak village for TWRI</v>
          </cell>
        </row>
      </sheetData>
      <sheetData sheetId="1657">
        <row r="3">
          <cell r="D3" t="str">
            <v>Gujarat rehabilitation work of Mathak village for TWRI</v>
          </cell>
        </row>
      </sheetData>
      <sheetData sheetId="1658">
        <row r="3">
          <cell r="D3" t="str">
            <v>Gujarat rehabilitation work of Mathak village for TWRI</v>
          </cell>
        </row>
      </sheetData>
      <sheetData sheetId="1659">
        <row r="3">
          <cell r="D3" t="str">
            <v>Gujarat rehabilitation work of Mathak village for TWRI</v>
          </cell>
        </row>
      </sheetData>
      <sheetData sheetId="1660">
        <row r="3">
          <cell r="D3" t="str">
            <v>Gujarat rehabilitation work of Mathak village for TWRI</v>
          </cell>
        </row>
      </sheetData>
      <sheetData sheetId="1661">
        <row r="3">
          <cell r="D3" t="str">
            <v>Gujarat rehabilitation work of Mathak village for TWRI</v>
          </cell>
        </row>
      </sheetData>
      <sheetData sheetId="1662">
        <row r="3">
          <cell r="D3" t="str">
            <v>Gujarat rehabilitation work of Mathak village for TWRI</v>
          </cell>
        </row>
      </sheetData>
      <sheetData sheetId="1663">
        <row r="3">
          <cell r="D3" t="str">
            <v>Gujarat rehabilitation work of Mathak village for TWRI</v>
          </cell>
        </row>
      </sheetData>
      <sheetData sheetId="1664">
        <row r="3">
          <cell r="D3" t="str">
            <v>Gujarat rehabilitation work of Mathak village for TWRI</v>
          </cell>
        </row>
      </sheetData>
      <sheetData sheetId="1665">
        <row r="3">
          <cell r="D3" t="str">
            <v>Gujarat rehabilitation work of Mathak village for TWRI</v>
          </cell>
        </row>
      </sheetData>
      <sheetData sheetId="1666">
        <row r="3">
          <cell r="D3" t="str">
            <v>Gujarat rehabilitation work of Mathak village for TWRI</v>
          </cell>
        </row>
      </sheetData>
      <sheetData sheetId="1667">
        <row r="3">
          <cell r="D3" t="str">
            <v>Gujarat rehabilitation work of Mathak village for TWRI</v>
          </cell>
        </row>
      </sheetData>
      <sheetData sheetId="1668">
        <row r="3">
          <cell r="D3" t="str">
            <v>Gujarat rehabilitation work of Mathak village for TWRI</v>
          </cell>
        </row>
      </sheetData>
      <sheetData sheetId="1669">
        <row r="3">
          <cell r="D3" t="str">
            <v>Gujarat rehabilitation work of Mathak village for TWRI</v>
          </cell>
        </row>
      </sheetData>
      <sheetData sheetId="1670">
        <row r="3">
          <cell r="D3" t="str">
            <v>Gujarat rehabilitation work of Mathak village for TWRI</v>
          </cell>
        </row>
      </sheetData>
      <sheetData sheetId="1671">
        <row r="3">
          <cell r="D3" t="str">
            <v>Gujarat rehabilitation work of Mathak village for TWRI</v>
          </cell>
        </row>
      </sheetData>
      <sheetData sheetId="1672">
        <row r="3">
          <cell r="D3" t="str">
            <v>Gujarat rehabilitation work of Mathak village for TWRI</v>
          </cell>
        </row>
      </sheetData>
      <sheetData sheetId="1673">
        <row r="3">
          <cell r="D3" t="str">
            <v>Gujarat rehabilitation work of Mathak village for TWRI</v>
          </cell>
        </row>
      </sheetData>
      <sheetData sheetId="1674">
        <row r="3">
          <cell r="D3" t="str">
            <v>Gujarat rehabilitation work of Mathak village for TWRI</v>
          </cell>
        </row>
      </sheetData>
      <sheetData sheetId="1675">
        <row r="3">
          <cell r="D3" t="str">
            <v>Gujarat rehabilitation work of Mathak village for TWRI</v>
          </cell>
        </row>
      </sheetData>
      <sheetData sheetId="1676">
        <row r="3">
          <cell r="D3" t="str">
            <v>Gujarat rehabilitation work of Mathak village for TWRI</v>
          </cell>
        </row>
      </sheetData>
      <sheetData sheetId="1677">
        <row r="3">
          <cell r="D3" t="str">
            <v>Gujarat rehabilitation work of Mathak village for TWRI</v>
          </cell>
        </row>
      </sheetData>
      <sheetData sheetId="1678">
        <row r="3">
          <cell r="D3" t="str">
            <v>Gujarat rehabilitation work of Mathak village for TWRI</v>
          </cell>
        </row>
      </sheetData>
      <sheetData sheetId="1679">
        <row r="3">
          <cell r="D3" t="str">
            <v>Gujarat rehabilitation work of Mathak village for TWRI</v>
          </cell>
        </row>
      </sheetData>
      <sheetData sheetId="1680">
        <row r="3">
          <cell r="D3" t="str">
            <v>Gujarat rehabilitation work of Mathak village for TWRI</v>
          </cell>
        </row>
      </sheetData>
      <sheetData sheetId="1681">
        <row r="3">
          <cell r="D3" t="str">
            <v>Gujarat rehabilitation work of Mathak village for TWRI</v>
          </cell>
        </row>
      </sheetData>
      <sheetData sheetId="1682">
        <row r="3">
          <cell r="D3" t="str">
            <v>Gujarat rehabilitation work of Mathak village for TWRI</v>
          </cell>
        </row>
      </sheetData>
      <sheetData sheetId="1683">
        <row r="3">
          <cell r="D3" t="str">
            <v>Gujarat rehabilitation work of Mathak village for TWRI</v>
          </cell>
        </row>
      </sheetData>
      <sheetData sheetId="1684">
        <row r="3">
          <cell r="D3" t="str">
            <v>Gujarat rehabilitation work of Mathak village for TWRI</v>
          </cell>
        </row>
      </sheetData>
      <sheetData sheetId="1685">
        <row r="3">
          <cell r="D3" t="str">
            <v>Gujarat rehabilitation work of Mathak village for TWRI</v>
          </cell>
        </row>
      </sheetData>
      <sheetData sheetId="1686">
        <row r="3">
          <cell r="D3" t="str">
            <v>Gujarat rehabilitation work of Mathak village for TWRI</v>
          </cell>
        </row>
      </sheetData>
      <sheetData sheetId="1687">
        <row r="3">
          <cell r="D3" t="str">
            <v>Gujarat rehabilitation work of Mathak village for TWRI</v>
          </cell>
        </row>
      </sheetData>
      <sheetData sheetId="1688">
        <row r="3">
          <cell r="D3" t="str">
            <v>Gujarat rehabilitation work of Mathak village for TWRI</v>
          </cell>
        </row>
      </sheetData>
      <sheetData sheetId="1689">
        <row r="3">
          <cell r="D3" t="str">
            <v>Gujarat rehabilitation work of Mathak village for TWRI</v>
          </cell>
        </row>
      </sheetData>
      <sheetData sheetId="1690">
        <row r="3">
          <cell r="D3" t="str">
            <v>Gujarat rehabilitation work of Mathak village for TWRI</v>
          </cell>
        </row>
      </sheetData>
      <sheetData sheetId="1691">
        <row r="3">
          <cell r="D3" t="str">
            <v>Gujarat rehabilitation work of Mathak village for TWRI</v>
          </cell>
        </row>
      </sheetData>
      <sheetData sheetId="1692">
        <row r="3">
          <cell r="D3" t="str">
            <v>Gujarat rehabilitation work of Mathak village for TWRI</v>
          </cell>
        </row>
      </sheetData>
      <sheetData sheetId="1693">
        <row r="3">
          <cell r="D3" t="str">
            <v>Gujarat rehabilitation work of Mathak village for TWRI</v>
          </cell>
        </row>
      </sheetData>
      <sheetData sheetId="1694">
        <row r="3">
          <cell r="D3" t="str">
            <v>Gujarat rehabilitation work of Mathak village for TWRI</v>
          </cell>
        </row>
      </sheetData>
      <sheetData sheetId="1695">
        <row r="3">
          <cell r="D3" t="str">
            <v>Gujarat rehabilitation work of Mathak village for TWRI</v>
          </cell>
        </row>
      </sheetData>
      <sheetData sheetId="1696">
        <row r="3">
          <cell r="D3" t="str">
            <v>Gujarat rehabilitation work of Mathak village for TWRI</v>
          </cell>
        </row>
      </sheetData>
      <sheetData sheetId="1697">
        <row r="3">
          <cell r="D3" t="str">
            <v>Gujarat rehabilitation work of Mathak village for TWRI</v>
          </cell>
        </row>
      </sheetData>
      <sheetData sheetId="1698">
        <row r="3">
          <cell r="D3" t="str">
            <v>Gujarat rehabilitation work of Mathak village for TWRI</v>
          </cell>
        </row>
      </sheetData>
      <sheetData sheetId="1699">
        <row r="3">
          <cell r="D3" t="str">
            <v>Gujarat rehabilitation work of Mathak village for TWRI</v>
          </cell>
        </row>
      </sheetData>
      <sheetData sheetId="1700">
        <row r="3">
          <cell r="D3" t="str">
            <v>Gujarat rehabilitation work of Mathak village for TWRI</v>
          </cell>
        </row>
      </sheetData>
      <sheetData sheetId="1701">
        <row r="3">
          <cell r="D3" t="str">
            <v>Gujarat rehabilitation work of Mathak village for TWRI</v>
          </cell>
        </row>
      </sheetData>
      <sheetData sheetId="1702">
        <row r="3">
          <cell r="D3" t="str">
            <v>Gujarat rehabilitation work of Mathak village for TWRI</v>
          </cell>
        </row>
      </sheetData>
      <sheetData sheetId="1703">
        <row r="3">
          <cell r="D3" t="str">
            <v>Gujarat rehabilitation work of Mathak village for TWRI</v>
          </cell>
        </row>
      </sheetData>
      <sheetData sheetId="1704">
        <row r="3">
          <cell r="D3" t="str">
            <v>Gujarat rehabilitation work of Mathak village for TWRI</v>
          </cell>
        </row>
      </sheetData>
      <sheetData sheetId="1705">
        <row r="3">
          <cell r="D3" t="str">
            <v>Gujarat rehabilitation work of Mathak village for TWRI</v>
          </cell>
        </row>
      </sheetData>
      <sheetData sheetId="1706">
        <row r="3">
          <cell r="D3" t="str">
            <v>Gujarat rehabilitation work of Mathak village for TWRI</v>
          </cell>
        </row>
      </sheetData>
      <sheetData sheetId="1707">
        <row r="3">
          <cell r="D3" t="str">
            <v>Gujarat rehabilitation work of Mathak village for TWRI</v>
          </cell>
        </row>
      </sheetData>
      <sheetData sheetId="1708"/>
      <sheetData sheetId="1709">
        <row r="3">
          <cell r="D3" t="str">
            <v>Gujarat rehabilitation work of Mathak village for TWRI</v>
          </cell>
        </row>
      </sheetData>
      <sheetData sheetId="1710">
        <row r="3">
          <cell r="D3" t="str">
            <v>Gujarat rehabilitation work of Mathak village for TWRI</v>
          </cell>
        </row>
      </sheetData>
      <sheetData sheetId="1711">
        <row r="3">
          <cell r="D3" t="str">
            <v>Gujarat rehabilitation work of Mathak village for TWRI</v>
          </cell>
        </row>
      </sheetData>
      <sheetData sheetId="1712">
        <row r="3">
          <cell r="D3" t="str">
            <v>Gujarat rehabilitation work of Mathak village for TWRI</v>
          </cell>
        </row>
      </sheetData>
      <sheetData sheetId="1713"/>
      <sheetData sheetId="1714">
        <row r="3">
          <cell r="D3" t="str">
            <v>Gujarat rehabilitation work of Mathak village for TWRI</v>
          </cell>
        </row>
      </sheetData>
      <sheetData sheetId="1715">
        <row r="3">
          <cell r="D3" t="str">
            <v>Gujarat rehabilitation work of Mathak village for TWRI</v>
          </cell>
        </row>
      </sheetData>
      <sheetData sheetId="1716">
        <row r="3">
          <cell r="D3" t="str">
            <v>Gujarat rehabilitation work of Mathak village for TWRI</v>
          </cell>
        </row>
      </sheetData>
      <sheetData sheetId="1717">
        <row r="3">
          <cell r="D3" t="str">
            <v>Gujarat rehabilitation work of Mathak village for TWRI</v>
          </cell>
        </row>
      </sheetData>
      <sheetData sheetId="1718">
        <row r="3">
          <cell r="D3" t="str">
            <v>Gujarat rehabilitation work of Mathak village for TWRI</v>
          </cell>
        </row>
      </sheetData>
      <sheetData sheetId="1719">
        <row r="3">
          <cell r="D3" t="str">
            <v>Gujarat rehabilitation work of Mathak village for TWRI</v>
          </cell>
        </row>
      </sheetData>
      <sheetData sheetId="1720">
        <row r="3">
          <cell r="D3" t="str">
            <v>Gujarat rehabilitation work of Mathak village for TWRI</v>
          </cell>
        </row>
      </sheetData>
      <sheetData sheetId="1721">
        <row r="3">
          <cell r="D3" t="str">
            <v>Gujarat rehabilitation work of Mathak village for TWRI</v>
          </cell>
        </row>
      </sheetData>
      <sheetData sheetId="1722">
        <row r="3">
          <cell r="D3" t="str">
            <v>Gujarat rehabilitation work of Mathak village for TWRI</v>
          </cell>
        </row>
      </sheetData>
      <sheetData sheetId="1723"/>
      <sheetData sheetId="1724">
        <row r="3">
          <cell r="D3" t="str">
            <v>Gujarat rehabilitation work of Mathak village for TWRI</v>
          </cell>
        </row>
      </sheetData>
      <sheetData sheetId="1725">
        <row r="3">
          <cell r="D3" t="str">
            <v>Gujarat rehabilitation work of Mathak village for TWRI</v>
          </cell>
        </row>
      </sheetData>
      <sheetData sheetId="1726">
        <row r="3">
          <cell r="D3" t="str">
            <v>Gujarat rehabilitation work of Mathak village for TWRI</v>
          </cell>
        </row>
      </sheetData>
      <sheetData sheetId="1727"/>
      <sheetData sheetId="1728">
        <row r="3">
          <cell r="D3" t="str">
            <v>Gujarat rehabilitation work of Mathak village for TWRI</v>
          </cell>
        </row>
      </sheetData>
      <sheetData sheetId="1729">
        <row r="3">
          <cell r="D3" t="str">
            <v>Gujarat rehabilitation work of Mathak village for TWRI</v>
          </cell>
        </row>
      </sheetData>
      <sheetData sheetId="1730"/>
      <sheetData sheetId="1731">
        <row r="3">
          <cell r="D3" t="str">
            <v>Gujarat rehabilitation work of Mathak village for TWRI</v>
          </cell>
        </row>
      </sheetData>
      <sheetData sheetId="1732">
        <row r="3">
          <cell r="D3" t="str">
            <v>Gujarat rehabilitation work of Mathak village for TWRI</v>
          </cell>
        </row>
      </sheetData>
      <sheetData sheetId="1733">
        <row r="3">
          <cell r="D3" t="str">
            <v>Gujarat rehabilitation work of Mathak village for TWRI</v>
          </cell>
        </row>
      </sheetData>
      <sheetData sheetId="1734"/>
      <sheetData sheetId="1735"/>
      <sheetData sheetId="1736">
        <row r="3">
          <cell r="D3" t="str">
            <v>Gujarat rehabilitation work of Mathak village for TWRI</v>
          </cell>
        </row>
      </sheetData>
      <sheetData sheetId="1737"/>
      <sheetData sheetId="1738"/>
      <sheetData sheetId="1739"/>
      <sheetData sheetId="1740"/>
      <sheetData sheetId="1741"/>
      <sheetData sheetId="1742">
        <row r="3">
          <cell r="D3" t="str">
            <v>Gujarat rehabilitation work of Mathak village for TWRI</v>
          </cell>
        </row>
      </sheetData>
      <sheetData sheetId="1743"/>
      <sheetData sheetId="1744"/>
      <sheetData sheetId="1745">
        <row r="3">
          <cell r="D3" t="str">
            <v>Gujarat rehabilitation work of Mathak village for TWRI</v>
          </cell>
        </row>
      </sheetData>
      <sheetData sheetId="1746">
        <row r="3">
          <cell r="D3" t="str">
            <v>Gujarat rehabilitation work of Mathak village for TWRI</v>
          </cell>
        </row>
      </sheetData>
      <sheetData sheetId="1747">
        <row r="3">
          <cell r="D3" t="str">
            <v>Gujarat rehabilitation work of Mathak village for TWRI</v>
          </cell>
        </row>
      </sheetData>
      <sheetData sheetId="1748">
        <row r="3">
          <cell r="D3" t="str">
            <v>Gujarat rehabilitation work of Mathak village for TWRI</v>
          </cell>
        </row>
      </sheetData>
      <sheetData sheetId="1749">
        <row r="3">
          <cell r="D3" t="str">
            <v>Gujarat rehabilitation work of Mathak village for TWRI</v>
          </cell>
        </row>
      </sheetData>
      <sheetData sheetId="1750">
        <row r="3">
          <cell r="D3" t="str">
            <v>Gujarat rehabilitation work of Mathak village for TWRI</v>
          </cell>
        </row>
      </sheetData>
      <sheetData sheetId="1751"/>
      <sheetData sheetId="1752">
        <row r="3">
          <cell r="D3" t="str">
            <v>Gujarat rehabilitation work of Mathak village for TWRI</v>
          </cell>
        </row>
      </sheetData>
      <sheetData sheetId="1753">
        <row r="3">
          <cell r="D3" t="str">
            <v>Gujarat rehabilitation work of Mathak village for TWRI</v>
          </cell>
        </row>
      </sheetData>
      <sheetData sheetId="1754">
        <row r="3">
          <cell r="D3" t="str">
            <v>Gujarat rehabilitation work of Mathak village for TWRI</v>
          </cell>
        </row>
      </sheetData>
      <sheetData sheetId="1755"/>
      <sheetData sheetId="1756">
        <row r="3">
          <cell r="D3" t="str">
            <v>Gujarat rehabilitation work of Mathak village for TWRI</v>
          </cell>
        </row>
      </sheetData>
      <sheetData sheetId="1757">
        <row r="3">
          <cell r="D3" t="str">
            <v>Gujarat rehabilitation work of Mathak village for TWRI</v>
          </cell>
        </row>
      </sheetData>
      <sheetData sheetId="1758">
        <row r="3">
          <cell r="D3" t="str">
            <v>Gujarat rehabilitation work of Mathak village for TWRI</v>
          </cell>
        </row>
      </sheetData>
      <sheetData sheetId="1759">
        <row r="3">
          <cell r="D3" t="str">
            <v>Gujarat rehabilitation work of Mathak village for TWRI</v>
          </cell>
        </row>
      </sheetData>
      <sheetData sheetId="1760">
        <row r="3">
          <cell r="D3" t="str">
            <v>Gujarat rehabilitation work of Mathak village for TWRI</v>
          </cell>
        </row>
      </sheetData>
      <sheetData sheetId="1761">
        <row r="3">
          <cell r="D3" t="str">
            <v>Gujarat rehabilitation work of Mathak village for TWRI</v>
          </cell>
        </row>
      </sheetData>
      <sheetData sheetId="1762">
        <row r="3">
          <cell r="D3" t="str">
            <v>Gujarat rehabilitation work of Mathak village for TWRI</v>
          </cell>
        </row>
      </sheetData>
      <sheetData sheetId="1763">
        <row r="3">
          <cell r="D3" t="str">
            <v>Gujarat rehabilitation work of Mathak village for TWRI</v>
          </cell>
        </row>
      </sheetData>
      <sheetData sheetId="1764">
        <row r="3">
          <cell r="D3" t="str">
            <v>Gujarat rehabilitation work of Mathak village for TWRI</v>
          </cell>
        </row>
      </sheetData>
      <sheetData sheetId="1765">
        <row r="3">
          <cell r="D3" t="str">
            <v>Gujarat rehabilitation work of Mathak village for TWRI</v>
          </cell>
        </row>
      </sheetData>
      <sheetData sheetId="1766">
        <row r="3">
          <cell r="D3" t="str">
            <v>Gujarat rehabilitation work of Mathak village for TWRI</v>
          </cell>
        </row>
      </sheetData>
      <sheetData sheetId="1767">
        <row r="3">
          <cell r="D3" t="str">
            <v>Gujarat rehabilitation work of Mathak village for TWRI</v>
          </cell>
        </row>
      </sheetData>
      <sheetData sheetId="1768">
        <row r="3">
          <cell r="D3" t="str">
            <v>Gujarat rehabilitation work of Mathak village for TWRI</v>
          </cell>
        </row>
      </sheetData>
      <sheetData sheetId="1769">
        <row r="3">
          <cell r="D3" t="str">
            <v>Gujarat rehabilitation work of Mathak village for TWRI</v>
          </cell>
        </row>
      </sheetData>
      <sheetData sheetId="1770"/>
      <sheetData sheetId="1771">
        <row r="3">
          <cell r="D3" t="str">
            <v>Gujarat rehabilitation work of Mathak village for TWRI</v>
          </cell>
        </row>
      </sheetData>
      <sheetData sheetId="1772">
        <row r="3">
          <cell r="D3" t="str">
            <v>Gujarat rehabilitation work of Mathak village for TWRI</v>
          </cell>
        </row>
      </sheetData>
      <sheetData sheetId="1773">
        <row r="3">
          <cell r="D3" t="str">
            <v>Gujarat rehabilitation work of Mathak village for TWRI</v>
          </cell>
        </row>
      </sheetData>
      <sheetData sheetId="1774">
        <row r="3">
          <cell r="D3" t="str">
            <v>Gujarat rehabilitation work of Mathak village for TWRI</v>
          </cell>
        </row>
      </sheetData>
      <sheetData sheetId="1775"/>
      <sheetData sheetId="1776"/>
      <sheetData sheetId="1777">
        <row r="3">
          <cell r="D3" t="str">
            <v>Gujarat rehabilitation work of Mathak village for TWRI</v>
          </cell>
        </row>
      </sheetData>
      <sheetData sheetId="1778">
        <row r="3">
          <cell r="D3" t="str">
            <v>Gujarat rehabilitation work of Mathak village for TWRI</v>
          </cell>
        </row>
      </sheetData>
      <sheetData sheetId="1779">
        <row r="3">
          <cell r="D3" t="str">
            <v>Gujarat rehabilitation work of Mathak village for TWRI</v>
          </cell>
        </row>
      </sheetData>
      <sheetData sheetId="1780">
        <row r="3">
          <cell r="D3" t="str">
            <v>Gujarat rehabilitation work of Mathak village for TWRI</v>
          </cell>
        </row>
      </sheetData>
      <sheetData sheetId="1781">
        <row r="3">
          <cell r="D3" t="str">
            <v>Gujarat rehabilitation work of Mathak village for TWRI</v>
          </cell>
        </row>
      </sheetData>
      <sheetData sheetId="1782">
        <row r="3">
          <cell r="D3" t="str">
            <v>Gujarat rehabilitation work of Mathak village for TWRI</v>
          </cell>
        </row>
      </sheetData>
      <sheetData sheetId="1783">
        <row r="3">
          <cell r="D3" t="str">
            <v>Gujarat rehabilitation work of Mathak village for TWRI</v>
          </cell>
        </row>
      </sheetData>
      <sheetData sheetId="1784">
        <row r="3">
          <cell r="D3" t="str">
            <v>Gujarat rehabilitation work of Mathak village for TWRI</v>
          </cell>
        </row>
      </sheetData>
      <sheetData sheetId="1785">
        <row r="3">
          <cell r="D3" t="str">
            <v>Gujarat rehabilitation work of Mathak village for TWRI</v>
          </cell>
        </row>
      </sheetData>
      <sheetData sheetId="1786">
        <row r="3">
          <cell r="D3" t="str">
            <v>Gujarat rehabilitation work of Mathak village for TWRI</v>
          </cell>
        </row>
      </sheetData>
      <sheetData sheetId="1787">
        <row r="3">
          <cell r="D3" t="str">
            <v>Gujarat rehabilitation work of Mathak village for TWRI</v>
          </cell>
        </row>
      </sheetData>
      <sheetData sheetId="1788">
        <row r="3">
          <cell r="D3" t="str">
            <v>Gujarat rehabilitation work of Mathak village for TWRI</v>
          </cell>
        </row>
      </sheetData>
      <sheetData sheetId="1789">
        <row r="3">
          <cell r="D3" t="str">
            <v>Gujarat rehabilitation work of Mathak village for TWRI</v>
          </cell>
        </row>
      </sheetData>
      <sheetData sheetId="1790"/>
      <sheetData sheetId="1791">
        <row r="3">
          <cell r="D3" t="str">
            <v>Gujarat rehabilitation work of Mathak village for TWRI</v>
          </cell>
        </row>
      </sheetData>
      <sheetData sheetId="1792">
        <row r="3">
          <cell r="D3" t="str">
            <v>Gujarat rehabilitation work of Mathak village for TWRI</v>
          </cell>
        </row>
      </sheetData>
      <sheetData sheetId="1793">
        <row r="3">
          <cell r="D3" t="str">
            <v>Gujarat rehabilitation work of Mathak village for TWRI</v>
          </cell>
        </row>
      </sheetData>
      <sheetData sheetId="1794">
        <row r="3">
          <cell r="D3" t="str">
            <v>Gujarat rehabilitation work of Mathak village for TWRI</v>
          </cell>
        </row>
      </sheetData>
      <sheetData sheetId="1795">
        <row r="3">
          <cell r="D3" t="str">
            <v>Gujarat rehabilitation work of Mathak village for TWRI</v>
          </cell>
        </row>
      </sheetData>
      <sheetData sheetId="1796">
        <row r="3">
          <cell r="D3" t="str">
            <v>Gujarat rehabilitation work of Mathak village for TWRI</v>
          </cell>
        </row>
      </sheetData>
      <sheetData sheetId="1797">
        <row r="3">
          <cell r="D3" t="str">
            <v>Gujarat rehabilitation work of Mathak village for TWRI</v>
          </cell>
        </row>
      </sheetData>
      <sheetData sheetId="1798">
        <row r="3">
          <cell r="D3" t="str">
            <v>Gujarat rehabilitation work of Mathak village for TWRI</v>
          </cell>
        </row>
      </sheetData>
      <sheetData sheetId="1799">
        <row r="3">
          <cell r="D3" t="str">
            <v>Gujarat rehabilitation work of Mathak village for TWRI</v>
          </cell>
        </row>
      </sheetData>
      <sheetData sheetId="1800">
        <row r="3">
          <cell r="D3" t="str">
            <v>Gujarat rehabilitation work of Mathak village for TWRI</v>
          </cell>
        </row>
      </sheetData>
      <sheetData sheetId="1801">
        <row r="3">
          <cell r="D3" t="str">
            <v>Gujarat rehabilitation work of Mathak village for TWRI</v>
          </cell>
        </row>
      </sheetData>
      <sheetData sheetId="1802">
        <row r="3">
          <cell r="D3" t="str">
            <v>Gujarat rehabilitation work of Mathak village for TWRI</v>
          </cell>
        </row>
      </sheetData>
      <sheetData sheetId="1803">
        <row r="3">
          <cell r="D3" t="str">
            <v>Gujarat rehabilitation work of Mathak village for TWRI</v>
          </cell>
        </row>
      </sheetData>
      <sheetData sheetId="1804">
        <row r="3">
          <cell r="D3" t="str">
            <v>Gujarat rehabilitation work of Mathak village for TWRI</v>
          </cell>
        </row>
      </sheetData>
      <sheetData sheetId="1805">
        <row r="3">
          <cell r="D3" t="str">
            <v>Gujarat rehabilitation work of Mathak village for TWRI</v>
          </cell>
        </row>
      </sheetData>
      <sheetData sheetId="1806">
        <row r="3">
          <cell r="D3" t="str">
            <v>Gujarat rehabilitation work of Mathak village for TWRI</v>
          </cell>
        </row>
      </sheetData>
      <sheetData sheetId="1807">
        <row r="3">
          <cell r="D3" t="str">
            <v>Gujarat rehabilitation work of Mathak village for TWRI</v>
          </cell>
        </row>
      </sheetData>
      <sheetData sheetId="1808">
        <row r="3">
          <cell r="D3" t="str">
            <v>Gujarat rehabilitation work of Mathak village for TWRI</v>
          </cell>
        </row>
      </sheetData>
      <sheetData sheetId="1809">
        <row r="3">
          <cell r="D3" t="str">
            <v>Gujarat rehabilitation work of Mathak village for TWRI</v>
          </cell>
        </row>
      </sheetData>
      <sheetData sheetId="1810">
        <row r="3">
          <cell r="D3" t="str">
            <v>Gujarat rehabilitation work of Mathak village for TWRI</v>
          </cell>
        </row>
      </sheetData>
      <sheetData sheetId="1811">
        <row r="3">
          <cell r="D3" t="str">
            <v>Gujarat rehabilitation work of Mathak village for TWRI</v>
          </cell>
        </row>
      </sheetData>
      <sheetData sheetId="1812">
        <row r="3">
          <cell r="D3" t="str">
            <v>Gujarat rehabilitation work of Mathak village for TWRI</v>
          </cell>
        </row>
      </sheetData>
      <sheetData sheetId="1813">
        <row r="3">
          <cell r="D3" t="str">
            <v>Gujarat rehabilitation work of Mathak village for TWRI</v>
          </cell>
        </row>
      </sheetData>
      <sheetData sheetId="1814">
        <row r="3">
          <cell r="D3" t="str">
            <v>Gujarat rehabilitation work of Mathak village for TWRI</v>
          </cell>
        </row>
      </sheetData>
      <sheetData sheetId="1815"/>
      <sheetData sheetId="1816"/>
      <sheetData sheetId="1817">
        <row r="3">
          <cell r="D3" t="str">
            <v>Gujarat rehabilitation work of Mathak village for TWRI</v>
          </cell>
        </row>
      </sheetData>
      <sheetData sheetId="1818">
        <row r="3">
          <cell r="D3" t="str">
            <v>Gujarat rehabilitation work of Mathak village for TWRI</v>
          </cell>
        </row>
      </sheetData>
      <sheetData sheetId="1819"/>
      <sheetData sheetId="1820">
        <row r="3">
          <cell r="D3" t="str">
            <v>Gujarat rehabilitation work of Mathak village for TWRI</v>
          </cell>
        </row>
      </sheetData>
      <sheetData sheetId="1821"/>
      <sheetData sheetId="1822">
        <row r="3">
          <cell r="D3" t="str">
            <v>Gujarat rehabilitation work of Mathak village for TWRI</v>
          </cell>
        </row>
      </sheetData>
      <sheetData sheetId="1823"/>
      <sheetData sheetId="1824">
        <row r="3">
          <cell r="D3" t="str">
            <v>Gujarat rehabilitation work of Mathak village for TWRI</v>
          </cell>
        </row>
      </sheetData>
      <sheetData sheetId="1825"/>
      <sheetData sheetId="1826">
        <row r="3">
          <cell r="D3" t="str">
            <v>Gujarat rehabilitation work of Mathak village for TWRI</v>
          </cell>
        </row>
      </sheetData>
      <sheetData sheetId="1827"/>
      <sheetData sheetId="1828">
        <row r="3">
          <cell r="D3" t="str">
            <v>Gujarat rehabilitation work of Mathak village for TWRI</v>
          </cell>
        </row>
      </sheetData>
      <sheetData sheetId="1829"/>
      <sheetData sheetId="1830"/>
      <sheetData sheetId="1831"/>
      <sheetData sheetId="1832">
        <row r="3">
          <cell r="D3" t="str">
            <v>Gujarat rehabilitation work of Mathak village for TWRI</v>
          </cell>
        </row>
      </sheetData>
      <sheetData sheetId="1833">
        <row r="3">
          <cell r="D3" t="str">
            <v>Gujarat rehabilitation work of Mathak village for TWRI</v>
          </cell>
        </row>
      </sheetData>
      <sheetData sheetId="1834">
        <row r="3">
          <cell r="D3" t="str">
            <v>Gujarat rehabilitation work of Mathak village for TWRI</v>
          </cell>
        </row>
      </sheetData>
      <sheetData sheetId="1835">
        <row r="3">
          <cell r="D3" t="str">
            <v>Gujarat rehabilitation work of Mathak village for TWRI</v>
          </cell>
        </row>
      </sheetData>
      <sheetData sheetId="1836">
        <row r="3">
          <cell r="D3" t="str">
            <v>Gujarat rehabilitation work of Mathak village for TWRI</v>
          </cell>
        </row>
      </sheetData>
      <sheetData sheetId="1837">
        <row r="3">
          <cell r="D3" t="str">
            <v>Gujarat rehabilitation work of Mathak village for TWRI</v>
          </cell>
        </row>
      </sheetData>
      <sheetData sheetId="1838">
        <row r="3">
          <cell r="D3" t="str">
            <v>Gujarat rehabilitation work of Mathak village for TWRI</v>
          </cell>
        </row>
      </sheetData>
      <sheetData sheetId="1839">
        <row r="3">
          <cell r="D3" t="str">
            <v>Gujarat rehabilitation work of Mathak village for TWRI</v>
          </cell>
        </row>
      </sheetData>
      <sheetData sheetId="1840"/>
      <sheetData sheetId="1841">
        <row r="3">
          <cell r="D3" t="str">
            <v>Gujarat rehabilitation work of Mathak village for TWRI</v>
          </cell>
        </row>
      </sheetData>
      <sheetData sheetId="1842">
        <row r="3">
          <cell r="D3" t="str">
            <v>Gujarat rehabilitation work of Mathak village for TWRI</v>
          </cell>
        </row>
      </sheetData>
      <sheetData sheetId="1843">
        <row r="3">
          <cell r="D3" t="str">
            <v>Gujarat rehabilitation work of Mathak village for TWRI</v>
          </cell>
        </row>
      </sheetData>
      <sheetData sheetId="1844">
        <row r="3">
          <cell r="D3" t="str">
            <v>Gujarat rehabilitation work of Mathak village for TWRI</v>
          </cell>
        </row>
      </sheetData>
      <sheetData sheetId="1845"/>
      <sheetData sheetId="1846"/>
      <sheetData sheetId="1847"/>
      <sheetData sheetId="1848">
        <row r="3">
          <cell r="D3" t="str">
            <v>Gujarat rehabilitation work of Mathak village for TWRI</v>
          </cell>
        </row>
      </sheetData>
      <sheetData sheetId="1849"/>
      <sheetData sheetId="1850"/>
      <sheetData sheetId="1851"/>
      <sheetData sheetId="1852">
        <row r="3">
          <cell r="D3" t="str">
            <v>Gujarat rehabilitation work of Mathak village for TWRI</v>
          </cell>
        </row>
      </sheetData>
      <sheetData sheetId="1853"/>
      <sheetData sheetId="1854"/>
      <sheetData sheetId="1855"/>
      <sheetData sheetId="1856"/>
      <sheetData sheetId="1857"/>
      <sheetData sheetId="1858">
        <row r="3">
          <cell r="D3" t="str">
            <v>Gujarat rehabilitation work of Mathak village for TWRI</v>
          </cell>
        </row>
      </sheetData>
      <sheetData sheetId="1859">
        <row r="3">
          <cell r="D3" t="str">
            <v>Gujarat rehabilitation work of Mathak village for TWRI</v>
          </cell>
        </row>
      </sheetData>
      <sheetData sheetId="1860">
        <row r="3">
          <cell r="D3" t="str">
            <v>Gujarat rehabilitation work of Mathak village for TWRI</v>
          </cell>
        </row>
      </sheetData>
      <sheetData sheetId="1861">
        <row r="3">
          <cell r="D3" t="str">
            <v>Gujarat rehabilitation work of Mathak village for TWRI</v>
          </cell>
        </row>
      </sheetData>
      <sheetData sheetId="1862"/>
      <sheetData sheetId="1863">
        <row r="3">
          <cell r="D3" t="str">
            <v>Gujarat rehabilitation work of Mathak village for TWRI</v>
          </cell>
        </row>
      </sheetData>
      <sheetData sheetId="1864">
        <row r="3">
          <cell r="D3" t="str">
            <v>Gujarat rehabilitation work of Mathak village for TWRI</v>
          </cell>
        </row>
      </sheetData>
      <sheetData sheetId="1865"/>
      <sheetData sheetId="1866"/>
      <sheetData sheetId="1867">
        <row r="3">
          <cell r="D3" t="str">
            <v>Gujarat rehabilitation work of Mathak village for TWRI</v>
          </cell>
        </row>
      </sheetData>
      <sheetData sheetId="1868">
        <row r="3">
          <cell r="D3" t="str">
            <v>Gujarat rehabilitation work of Mathak village for TWRI</v>
          </cell>
        </row>
      </sheetData>
      <sheetData sheetId="1869">
        <row r="3">
          <cell r="D3" t="str">
            <v>Gujarat rehabilitation work of Mathak village for TWRI</v>
          </cell>
        </row>
      </sheetData>
      <sheetData sheetId="1870">
        <row r="3">
          <cell r="D3" t="str">
            <v>Gujarat rehabilitation work of Mathak village for TWRI</v>
          </cell>
        </row>
      </sheetData>
      <sheetData sheetId="1871">
        <row r="3">
          <cell r="D3" t="str">
            <v>Gujarat rehabilitation work of Mathak village for TWRI</v>
          </cell>
        </row>
      </sheetData>
      <sheetData sheetId="1872">
        <row r="3">
          <cell r="D3" t="str">
            <v>Gujarat rehabilitation work of Mathak village for TWRI</v>
          </cell>
        </row>
      </sheetData>
      <sheetData sheetId="1873">
        <row r="3">
          <cell r="D3" t="str">
            <v>Gujarat rehabilitation work of Mathak village for TWRI</v>
          </cell>
        </row>
      </sheetData>
      <sheetData sheetId="1874">
        <row r="3">
          <cell r="D3" t="str">
            <v>Gujarat rehabilitation work of Mathak village for TWRI</v>
          </cell>
        </row>
      </sheetData>
      <sheetData sheetId="1875"/>
      <sheetData sheetId="1876"/>
      <sheetData sheetId="1877"/>
      <sheetData sheetId="1878">
        <row r="3">
          <cell r="D3" t="str">
            <v>Gujarat rehabilitation work of Mathak village for TWRI</v>
          </cell>
        </row>
      </sheetData>
      <sheetData sheetId="1879">
        <row r="3">
          <cell r="D3" t="str">
            <v>Gujarat rehabilitation work of Mathak village for TWRI</v>
          </cell>
        </row>
      </sheetData>
      <sheetData sheetId="1880">
        <row r="3">
          <cell r="D3" t="str">
            <v>Gujarat rehabilitation work of Mathak village for TWRI</v>
          </cell>
        </row>
      </sheetData>
      <sheetData sheetId="1881">
        <row r="3">
          <cell r="D3" t="str">
            <v>Gujarat rehabilitation work of Mathak village for TWRI</v>
          </cell>
        </row>
      </sheetData>
      <sheetData sheetId="1882">
        <row r="3">
          <cell r="D3" t="str">
            <v>Gujarat rehabilitation work of Mathak village for TWRI</v>
          </cell>
        </row>
      </sheetData>
      <sheetData sheetId="1883">
        <row r="3">
          <cell r="D3" t="str">
            <v>Gujarat rehabilitation work of Mathak village for TWRI</v>
          </cell>
        </row>
      </sheetData>
      <sheetData sheetId="1884">
        <row r="3">
          <cell r="D3" t="str">
            <v>Gujarat rehabilitation work of Mathak village for TWRI</v>
          </cell>
        </row>
      </sheetData>
      <sheetData sheetId="1885">
        <row r="3">
          <cell r="D3" t="str">
            <v>Gujarat rehabilitation work of Mathak village for TWRI</v>
          </cell>
        </row>
      </sheetData>
      <sheetData sheetId="1886">
        <row r="3">
          <cell r="D3" t="str">
            <v>Gujarat rehabilitation work of Mathak village for TWRI</v>
          </cell>
        </row>
      </sheetData>
      <sheetData sheetId="1887">
        <row r="3">
          <cell r="D3" t="str">
            <v>Gujarat rehabilitation work of Mathak village for TWRI</v>
          </cell>
        </row>
      </sheetData>
      <sheetData sheetId="1888">
        <row r="3">
          <cell r="D3" t="str">
            <v>Gujarat rehabilitation work of Mathak village for TWRI</v>
          </cell>
        </row>
      </sheetData>
      <sheetData sheetId="1889">
        <row r="3">
          <cell r="D3" t="str">
            <v>Gujarat rehabilitation work of Mathak village for TWRI</v>
          </cell>
        </row>
      </sheetData>
      <sheetData sheetId="1890">
        <row r="3">
          <cell r="D3" t="str">
            <v>Gujarat rehabilitation work of Mathak village for TWRI</v>
          </cell>
        </row>
      </sheetData>
      <sheetData sheetId="1891">
        <row r="3">
          <cell r="D3" t="str">
            <v>Gujarat rehabilitation work of Mathak village for TWRI</v>
          </cell>
        </row>
      </sheetData>
      <sheetData sheetId="1892">
        <row r="3">
          <cell r="D3" t="str">
            <v>Gujarat rehabilitation work of Mathak village for TWRI</v>
          </cell>
        </row>
      </sheetData>
      <sheetData sheetId="1893">
        <row r="3">
          <cell r="D3" t="str">
            <v>Gujarat rehabilitation work of Mathak village for TWRI</v>
          </cell>
        </row>
      </sheetData>
      <sheetData sheetId="1894">
        <row r="3">
          <cell r="D3" t="str">
            <v>Gujarat rehabilitation work of Mathak village for TWRI</v>
          </cell>
        </row>
      </sheetData>
      <sheetData sheetId="1895">
        <row r="3">
          <cell r="D3" t="str">
            <v>Gujarat rehabilitation work of Mathak village for TWRI</v>
          </cell>
        </row>
      </sheetData>
      <sheetData sheetId="1896">
        <row r="3">
          <cell r="D3" t="str">
            <v>Gujarat rehabilitation work of Mathak village for TWRI</v>
          </cell>
        </row>
      </sheetData>
      <sheetData sheetId="1897">
        <row r="3">
          <cell r="D3" t="str">
            <v>Gujarat rehabilitation work of Mathak village for TWRI</v>
          </cell>
        </row>
      </sheetData>
      <sheetData sheetId="1898">
        <row r="3">
          <cell r="D3" t="str">
            <v>Gujarat rehabilitation work of Mathak village for TWRI</v>
          </cell>
        </row>
      </sheetData>
      <sheetData sheetId="1899">
        <row r="3">
          <cell r="D3" t="str">
            <v>Gujarat rehabilitation work of Mathak village for TWRI</v>
          </cell>
        </row>
      </sheetData>
      <sheetData sheetId="1900">
        <row r="3">
          <cell r="D3" t="str">
            <v>Gujarat rehabilitation work of Mathak village for TWRI</v>
          </cell>
        </row>
      </sheetData>
      <sheetData sheetId="1901">
        <row r="3">
          <cell r="D3" t="str">
            <v>Gujarat rehabilitation work of Mathak village for TWRI</v>
          </cell>
        </row>
      </sheetData>
      <sheetData sheetId="1902">
        <row r="3">
          <cell r="D3" t="str">
            <v>Gujarat rehabilitation work of Mathak village for TWRI</v>
          </cell>
        </row>
      </sheetData>
      <sheetData sheetId="1903">
        <row r="3">
          <cell r="D3" t="str">
            <v>Gujarat rehabilitation work of Mathak village for TWRI</v>
          </cell>
        </row>
      </sheetData>
      <sheetData sheetId="1904">
        <row r="3">
          <cell r="D3" t="str">
            <v>Gujarat rehabilitation work of Mathak village for TWRI</v>
          </cell>
        </row>
      </sheetData>
      <sheetData sheetId="1905">
        <row r="3">
          <cell r="D3" t="str">
            <v>Gujarat rehabilitation work of Mathak village for TWRI</v>
          </cell>
        </row>
      </sheetData>
      <sheetData sheetId="1906">
        <row r="3">
          <cell r="D3" t="str">
            <v>Gujarat rehabilitation work of Mathak village for TWRI</v>
          </cell>
        </row>
      </sheetData>
      <sheetData sheetId="1907">
        <row r="3">
          <cell r="D3" t="str">
            <v>Gujarat rehabilitation work of Mathak village for TWRI</v>
          </cell>
        </row>
      </sheetData>
      <sheetData sheetId="1908">
        <row r="3">
          <cell r="D3" t="str">
            <v>Gujarat rehabilitation work of Mathak village for TWRI</v>
          </cell>
        </row>
      </sheetData>
      <sheetData sheetId="1909">
        <row r="3">
          <cell r="D3" t="str">
            <v>Gujarat rehabilitation work of Mathak village for TWRI</v>
          </cell>
        </row>
      </sheetData>
      <sheetData sheetId="1910">
        <row r="3">
          <cell r="D3" t="str">
            <v>Gujarat rehabilitation work of Mathak village for TWRI</v>
          </cell>
        </row>
      </sheetData>
      <sheetData sheetId="1911">
        <row r="3">
          <cell r="D3" t="str">
            <v>Gujarat rehabilitation work of Mathak village for TWRI</v>
          </cell>
        </row>
      </sheetData>
      <sheetData sheetId="1912">
        <row r="3">
          <cell r="D3" t="str">
            <v>Gujarat rehabilitation work of Mathak village for TWRI</v>
          </cell>
        </row>
      </sheetData>
      <sheetData sheetId="1913">
        <row r="3">
          <cell r="D3" t="str">
            <v>Gujarat rehabilitation work of Mathak village for TWRI</v>
          </cell>
        </row>
      </sheetData>
      <sheetData sheetId="1914">
        <row r="3">
          <cell r="D3" t="str">
            <v>Gujarat rehabilitation work of Mathak village for TWRI</v>
          </cell>
        </row>
      </sheetData>
      <sheetData sheetId="1915">
        <row r="3">
          <cell r="D3" t="str">
            <v>Gujarat rehabilitation work of Mathak village for TWRI</v>
          </cell>
        </row>
      </sheetData>
      <sheetData sheetId="1916">
        <row r="3">
          <cell r="D3" t="str">
            <v>Gujarat rehabilitation work of Mathak village for TWRI</v>
          </cell>
        </row>
      </sheetData>
      <sheetData sheetId="1917">
        <row r="3">
          <cell r="D3" t="str">
            <v>Gujarat rehabilitation work of Mathak village for TWRI</v>
          </cell>
        </row>
      </sheetData>
      <sheetData sheetId="1918">
        <row r="3">
          <cell r="D3" t="str">
            <v>Gujarat rehabilitation work of Mathak village for TWRI</v>
          </cell>
        </row>
      </sheetData>
      <sheetData sheetId="1919">
        <row r="3">
          <cell r="D3" t="str">
            <v>Gujarat rehabilitation work of Mathak village for TWRI</v>
          </cell>
        </row>
      </sheetData>
      <sheetData sheetId="1920">
        <row r="3">
          <cell r="D3" t="str">
            <v>Gujarat rehabilitation work of Mathak village for TWRI</v>
          </cell>
        </row>
      </sheetData>
      <sheetData sheetId="1921">
        <row r="3">
          <cell r="D3" t="str">
            <v>Gujarat rehabilitation work of Mathak village for TWRI</v>
          </cell>
        </row>
      </sheetData>
      <sheetData sheetId="1922">
        <row r="3">
          <cell r="D3" t="str">
            <v>Gujarat rehabilitation work of Mathak village for TWRI</v>
          </cell>
        </row>
      </sheetData>
      <sheetData sheetId="1923">
        <row r="3">
          <cell r="D3" t="str">
            <v>Gujarat rehabilitation work of Mathak village for TWRI</v>
          </cell>
        </row>
      </sheetData>
      <sheetData sheetId="1924">
        <row r="3">
          <cell r="D3" t="str">
            <v>Gujarat rehabilitation work of Mathak village for TWRI</v>
          </cell>
        </row>
      </sheetData>
      <sheetData sheetId="1925">
        <row r="3">
          <cell r="D3" t="str">
            <v>Gujarat rehabilitation work of Mathak village for TWRI</v>
          </cell>
        </row>
      </sheetData>
      <sheetData sheetId="1926">
        <row r="3">
          <cell r="D3" t="str">
            <v>Gujarat rehabilitation work of Mathak village for TWRI</v>
          </cell>
        </row>
      </sheetData>
      <sheetData sheetId="1927">
        <row r="3">
          <cell r="D3" t="str">
            <v>Gujarat rehabilitation work of Mathak village for TWRI</v>
          </cell>
        </row>
      </sheetData>
      <sheetData sheetId="1928">
        <row r="3">
          <cell r="D3" t="str">
            <v>Gujarat rehabilitation work of Mathak village for TWRI</v>
          </cell>
        </row>
      </sheetData>
      <sheetData sheetId="1929">
        <row r="3">
          <cell r="D3" t="str">
            <v>Gujarat rehabilitation work of Mathak village for TWRI</v>
          </cell>
        </row>
      </sheetData>
      <sheetData sheetId="1930">
        <row r="3">
          <cell r="D3" t="str">
            <v>Gujarat rehabilitation work of Mathak village for TWRI</v>
          </cell>
        </row>
      </sheetData>
      <sheetData sheetId="1931">
        <row r="3">
          <cell r="D3" t="str">
            <v>Gujarat rehabilitation work of Mathak village for TWRI</v>
          </cell>
        </row>
      </sheetData>
      <sheetData sheetId="1932">
        <row r="3">
          <cell r="D3" t="str">
            <v>Gujarat rehabilitation work of Mathak village for TWRI</v>
          </cell>
        </row>
      </sheetData>
      <sheetData sheetId="1933">
        <row r="3">
          <cell r="D3" t="str">
            <v>Gujarat rehabilitation work of Mathak village for TWRI</v>
          </cell>
        </row>
      </sheetData>
      <sheetData sheetId="1934">
        <row r="3">
          <cell r="D3" t="str">
            <v>Gujarat rehabilitation work of Mathak village for TWRI</v>
          </cell>
        </row>
      </sheetData>
      <sheetData sheetId="1935">
        <row r="3">
          <cell r="D3" t="str">
            <v>Gujarat rehabilitation work of Mathak village for TWRI</v>
          </cell>
        </row>
      </sheetData>
      <sheetData sheetId="1936">
        <row r="3">
          <cell r="D3" t="str">
            <v>Gujarat rehabilitation work of Mathak village for TWRI</v>
          </cell>
        </row>
      </sheetData>
      <sheetData sheetId="1937">
        <row r="3">
          <cell r="D3" t="str">
            <v>Gujarat rehabilitation work of Mathak village for TWRI</v>
          </cell>
        </row>
      </sheetData>
      <sheetData sheetId="1938">
        <row r="3">
          <cell r="D3" t="str">
            <v>Gujarat rehabilitation work of Mathak village for TWRI</v>
          </cell>
        </row>
      </sheetData>
      <sheetData sheetId="1939">
        <row r="3">
          <cell r="D3" t="str">
            <v>Gujarat rehabilitation work of Mathak village for TWRI</v>
          </cell>
        </row>
      </sheetData>
      <sheetData sheetId="1940">
        <row r="3">
          <cell r="D3" t="str">
            <v>Gujarat rehabilitation work of Mathak village for TWRI</v>
          </cell>
        </row>
      </sheetData>
      <sheetData sheetId="1941">
        <row r="3">
          <cell r="D3" t="str">
            <v>Gujarat rehabilitation work of Mathak village for TWRI</v>
          </cell>
        </row>
      </sheetData>
      <sheetData sheetId="1942">
        <row r="3">
          <cell r="D3" t="str">
            <v>Gujarat rehabilitation work of Mathak village for TWRI</v>
          </cell>
        </row>
      </sheetData>
      <sheetData sheetId="1943">
        <row r="3">
          <cell r="D3" t="str">
            <v>Gujarat rehabilitation work of Mathak village for TWRI</v>
          </cell>
        </row>
      </sheetData>
      <sheetData sheetId="1944">
        <row r="3">
          <cell r="D3" t="str">
            <v>Gujarat rehabilitation work of Mathak village for TWRI</v>
          </cell>
        </row>
      </sheetData>
      <sheetData sheetId="1945">
        <row r="3">
          <cell r="D3" t="str">
            <v>Gujarat rehabilitation work of Mathak village for TWRI</v>
          </cell>
        </row>
      </sheetData>
      <sheetData sheetId="1946">
        <row r="3">
          <cell r="D3" t="str">
            <v>Gujarat rehabilitation work of Mathak village for TWRI</v>
          </cell>
        </row>
      </sheetData>
      <sheetData sheetId="1947">
        <row r="3">
          <cell r="D3" t="str">
            <v>Gujarat rehabilitation work of Mathak village for TWRI</v>
          </cell>
        </row>
      </sheetData>
      <sheetData sheetId="1948">
        <row r="3">
          <cell r="D3" t="str">
            <v>Gujarat rehabilitation work of Mathak village for TWRI</v>
          </cell>
        </row>
      </sheetData>
      <sheetData sheetId="1949">
        <row r="3">
          <cell r="D3" t="str">
            <v>Gujarat rehabilitation work of Mathak village for TWRI</v>
          </cell>
        </row>
      </sheetData>
      <sheetData sheetId="1950">
        <row r="3">
          <cell r="D3" t="str">
            <v>Gujarat rehabilitation work of Mathak village for TWRI</v>
          </cell>
        </row>
      </sheetData>
      <sheetData sheetId="1951">
        <row r="3">
          <cell r="D3" t="str">
            <v>Gujarat rehabilitation work of Mathak village for TWRI</v>
          </cell>
        </row>
      </sheetData>
      <sheetData sheetId="1952">
        <row r="3">
          <cell r="D3" t="str">
            <v>Gujarat rehabilitation work of Mathak village for TWRI</v>
          </cell>
        </row>
      </sheetData>
      <sheetData sheetId="1953">
        <row r="3">
          <cell r="D3" t="str">
            <v>Gujarat rehabilitation work of Mathak village for TWRI</v>
          </cell>
        </row>
      </sheetData>
      <sheetData sheetId="1954">
        <row r="3">
          <cell r="D3" t="str">
            <v>Gujarat rehabilitation work of Mathak village for TWRI</v>
          </cell>
        </row>
      </sheetData>
      <sheetData sheetId="1955">
        <row r="3">
          <cell r="D3" t="str">
            <v>Gujarat rehabilitation work of Mathak village for TWRI</v>
          </cell>
        </row>
      </sheetData>
      <sheetData sheetId="1956">
        <row r="3">
          <cell r="D3" t="str">
            <v>Gujarat rehabilitation work of Mathak village for TWRI</v>
          </cell>
        </row>
      </sheetData>
      <sheetData sheetId="1957">
        <row r="3">
          <cell r="D3" t="str">
            <v>Gujarat rehabilitation work of Mathak village for TWRI</v>
          </cell>
        </row>
      </sheetData>
      <sheetData sheetId="1958">
        <row r="3">
          <cell r="D3" t="str">
            <v>Gujarat rehabilitation work of Mathak village for TWRI</v>
          </cell>
        </row>
      </sheetData>
      <sheetData sheetId="1959">
        <row r="3">
          <cell r="D3" t="str">
            <v>Gujarat rehabilitation work of Mathak village for TWRI</v>
          </cell>
        </row>
      </sheetData>
      <sheetData sheetId="1960">
        <row r="3">
          <cell r="D3" t="str">
            <v>Gujarat rehabilitation work of Mathak village for TWRI</v>
          </cell>
        </row>
      </sheetData>
      <sheetData sheetId="1961">
        <row r="3">
          <cell r="D3" t="str">
            <v>Gujarat rehabilitation work of Mathak village for TWRI</v>
          </cell>
        </row>
      </sheetData>
      <sheetData sheetId="1962">
        <row r="3">
          <cell r="D3" t="str">
            <v>Gujarat rehabilitation work of Mathak village for TWRI</v>
          </cell>
        </row>
      </sheetData>
      <sheetData sheetId="1963">
        <row r="3">
          <cell r="D3" t="str">
            <v>Gujarat rehabilitation work of Mathak village for TWRI</v>
          </cell>
        </row>
      </sheetData>
      <sheetData sheetId="1964">
        <row r="3">
          <cell r="D3" t="str">
            <v>Gujarat rehabilitation work of Mathak village for TWRI</v>
          </cell>
        </row>
      </sheetData>
      <sheetData sheetId="1965">
        <row r="3">
          <cell r="D3" t="str">
            <v>Gujarat rehabilitation work of Mathak village for TWRI</v>
          </cell>
        </row>
      </sheetData>
      <sheetData sheetId="1966">
        <row r="3">
          <cell r="D3" t="str">
            <v>Gujarat rehabilitation work of Mathak village for TWRI</v>
          </cell>
        </row>
      </sheetData>
      <sheetData sheetId="1967">
        <row r="3">
          <cell r="D3" t="str">
            <v>Gujarat rehabilitation work of Mathak village for TWRI</v>
          </cell>
        </row>
      </sheetData>
      <sheetData sheetId="1968">
        <row r="3">
          <cell r="D3" t="str">
            <v>Gujarat rehabilitation work of Mathak village for TWRI</v>
          </cell>
        </row>
      </sheetData>
      <sheetData sheetId="1969">
        <row r="3">
          <cell r="D3" t="str">
            <v>Gujarat rehabilitation work of Mathak village for TWRI</v>
          </cell>
        </row>
      </sheetData>
      <sheetData sheetId="1970">
        <row r="3">
          <cell r="D3" t="str">
            <v>Gujarat rehabilitation work of Mathak village for TWRI</v>
          </cell>
        </row>
      </sheetData>
      <sheetData sheetId="1971">
        <row r="3">
          <cell r="D3" t="str">
            <v>Gujarat rehabilitation work of Mathak village for TWRI</v>
          </cell>
        </row>
      </sheetData>
      <sheetData sheetId="1972">
        <row r="3">
          <cell r="D3" t="str">
            <v>Gujarat rehabilitation work of Mathak village for TWRI</v>
          </cell>
        </row>
      </sheetData>
      <sheetData sheetId="1973">
        <row r="3">
          <cell r="D3" t="str">
            <v>Gujarat rehabilitation work of Mathak village for TWRI</v>
          </cell>
        </row>
      </sheetData>
      <sheetData sheetId="1974">
        <row r="3">
          <cell r="D3" t="str">
            <v>Gujarat rehabilitation work of Mathak village for TWRI</v>
          </cell>
        </row>
      </sheetData>
      <sheetData sheetId="1975">
        <row r="3">
          <cell r="D3" t="str">
            <v>Gujarat rehabilitation work of Mathak village for TWRI</v>
          </cell>
        </row>
      </sheetData>
      <sheetData sheetId="1976">
        <row r="3">
          <cell r="D3" t="str">
            <v>Gujarat rehabilitation work of Mathak village for TWRI</v>
          </cell>
        </row>
      </sheetData>
      <sheetData sheetId="1977">
        <row r="3">
          <cell r="D3" t="str">
            <v>Gujarat rehabilitation work of Mathak village for TWRI</v>
          </cell>
        </row>
      </sheetData>
      <sheetData sheetId="1978">
        <row r="3">
          <cell r="D3" t="str">
            <v>Gujarat rehabilitation work of Mathak village for TWRI</v>
          </cell>
        </row>
      </sheetData>
      <sheetData sheetId="1979">
        <row r="3">
          <cell r="D3" t="str">
            <v>Gujarat rehabilitation work of Mathak village for TWRI</v>
          </cell>
        </row>
      </sheetData>
      <sheetData sheetId="1980">
        <row r="3">
          <cell r="D3" t="str">
            <v>Gujarat rehabilitation work of Mathak village for TWRI</v>
          </cell>
        </row>
      </sheetData>
      <sheetData sheetId="1981">
        <row r="3">
          <cell r="D3" t="str">
            <v>Gujarat rehabilitation work of Mathak village for TWRI</v>
          </cell>
        </row>
      </sheetData>
      <sheetData sheetId="1982">
        <row r="3">
          <cell r="D3" t="str">
            <v>Gujarat rehabilitation work of Mathak village for TWRI</v>
          </cell>
        </row>
      </sheetData>
      <sheetData sheetId="1983">
        <row r="3">
          <cell r="D3" t="str">
            <v>Gujarat rehabilitation work of Mathak village for TWRI</v>
          </cell>
        </row>
      </sheetData>
      <sheetData sheetId="1984">
        <row r="3">
          <cell r="D3" t="str">
            <v>Gujarat rehabilitation work of Mathak village for TWRI</v>
          </cell>
        </row>
      </sheetData>
      <sheetData sheetId="1985">
        <row r="3">
          <cell r="D3" t="str">
            <v>Gujarat rehabilitation work of Mathak village for TWRI</v>
          </cell>
        </row>
      </sheetData>
      <sheetData sheetId="1986">
        <row r="3">
          <cell r="D3" t="str">
            <v>Gujarat rehabilitation work of Mathak village for TWRI</v>
          </cell>
        </row>
      </sheetData>
      <sheetData sheetId="1987">
        <row r="3">
          <cell r="D3" t="str">
            <v>Gujarat rehabilitation work of Mathak village for TWRI</v>
          </cell>
        </row>
      </sheetData>
      <sheetData sheetId="1988">
        <row r="3">
          <cell r="D3" t="str">
            <v>Gujarat rehabilitation work of Mathak village for TWRI</v>
          </cell>
        </row>
      </sheetData>
      <sheetData sheetId="1989">
        <row r="3">
          <cell r="D3" t="str">
            <v>Gujarat rehabilitation work of Mathak village for TWRI</v>
          </cell>
        </row>
      </sheetData>
      <sheetData sheetId="1990">
        <row r="3">
          <cell r="D3" t="str">
            <v>Gujarat rehabilitation work of Mathak village for TWRI</v>
          </cell>
        </row>
      </sheetData>
      <sheetData sheetId="1991">
        <row r="3">
          <cell r="D3" t="str">
            <v>Gujarat rehabilitation work of Mathak village for TWRI</v>
          </cell>
        </row>
      </sheetData>
      <sheetData sheetId="1992">
        <row r="3">
          <cell r="D3" t="str">
            <v>Gujarat rehabilitation work of Mathak village for TWRI</v>
          </cell>
        </row>
      </sheetData>
      <sheetData sheetId="1993">
        <row r="3">
          <cell r="D3" t="str">
            <v>Gujarat rehabilitation work of Mathak village for TWRI</v>
          </cell>
        </row>
      </sheetData>
      <sheetData sheetId="1994">
        <row r="3">
          <cell r="D3" t="str">
            <v>Gujarat rehabilitation work of Mathak village for TWRI</v>
          </cell>
        </row>
      </sheetData>
      <sheetData sheetId="1995">
        <row r="3">
          <cell r="D3" t="str">
            <v>Gujarat rehabilitation work of Mathak village for TWRI</v>
          </cell>
        </row>
      </sheetData>
      <sheetData sheetId="1996">
        <row r="3">
          <cell r="D3" t="str">
            <v>Gujarat rehabilitation work of Mathak village for TWRI</v>
          </cell>
        </row>
      </sheetData>
      <sheetData sheetId="1997">
        <row r="3">
          <cell r="D3" t="str">
            <v>Gujarat rehabilitation work of Mathak village for TWRI</v>
          </cell>
        </row>
      </sheetData>
      <sheetData sheetId="1998">
        <row r="3">
          <cell r="D3" t="str">
            <v>Gujarat rehabilitation work of Mathak village for TWRI</v>
          </cell>
        </row>
      </sheetData>
      <sheetData sheetId="1999">
        <row r="3">
          <cell r="D3" t="str">
            <v>Gujarat rehabilitation work of Mathak village for TWRI</v>
          </cell>
        </row>
      </sheetData>
      <sheetData sheetId="2000">
        <row r="3">
          <cell r="D3" t="str">
            <v>Gujarat rehabilitation work of Mathak village for TWRI</v>
          </cell>
        </row>
      </sheetData>
      <sheetData sheetId="2001">
        <row r="3">
          <cell r="D3" t="str">
            <v>Gujarat rehabilitation work of Mathak village for TWRI</v>
          </cell>
        </row>
      </sheetData>
      <sheetData sheetId="2002">
        <row r="3">
          <cell r="D3" t="str">
            <v>Gujarat rehabilitation work of Mathak village for TWRI</v>
          </cell>
        </row>
      </sheetData>
      <sheetData sheetId="2003">
        <row r="3">
          <cell r="D3" t="str">
            <v>Gujarat rehabilitation work of Mathak village for TWRI</v>
          </cell>
        </row>
      </sheetData>
      <sheetData sheetId="2004">
        <row r="3">
          <cell r="D3" t="str">
            <v>Gujarat rehabilitation work of Mathak village for TWRI</v>
          </cell>
        </row>
      </sheetData>
      <sheetData sheetId="2005">
        <row r="3">
          <cell r="D3" t="str">
            <v>Gujarat rehabilitation work of Mathak village for TWRI</v>
          </cell>
        </row>
      </sheetData>
      <sheetData sheetId="2006">
        <row r="3">
          <cell r="D3" t="str">
            <v>Gujarat rehabilitation work of Mathak village for TWRI</v>
          </cell>
        </row>
      </sheetData>
      <sheetData sheetId="2007">
        <row r="3">
          <cell r="D3" t="str">
            <v>Gujarat rehabilitation work of Mathak village for TWRI</v>
          </cell>
        </row>
      </sheetData>
      <sheetData sheetId="2008">
        <row r="3">
          <cell r="D3" t="str">
            <v>Gujarat rehabilitation work of Mathak village for TWRI</v>
          </cell>
        </row>
      </sheetData>
      <sheetData sheetId="2009">
        <row r="3">
          <cell r="D3" t="str">
            <v>Gujarat rehabilitation work of Mathak village for TWRI</v>
          </cell>
        </row>
      </sheetData>
      <sheetData sheetId="2010">
        <row r="3">
          <cell r="D3" t="str">
            <v>Gujarat rehabilitation work of Mathak village for TWRI</v>
          </cell>
        </row>
      </sheetData>
      <sheetData sheetId="2011">
        <row r="3">
          <cell r="D3" t="str">
            <v>Gujarat rehabilitation work of Mathak village for TWRI</v>
          </cell>
        </row>
      </sheetData>
      <sheetData sheetId="2012">
        <row r="3">
          <cell r="D3" t="str">
            <v>Gujarat rehabilitation work of Mathak village for TWRI</v>
          </cell>
        </row>
      </sheetData>
      <sheetData sheetId="2013">
        <row r="3">
          <cell r="D3" t="str">
            <v>Gujarat rehabilitation work of Mathak village for TWRI</v>
          </cell>
        </row>
      </sheetData>
      <sheetData sheetId="2014">
        <row r="3">
          <cell r="D3" t="str">
            <v>Gujarat rehabilitation work of Mathak village for TWRI</v>
          </cell>
        </row>
      </sheetData>
      <sheetData sheetId="2015">
        <row r="3">
          <cell r="D3" t="str">
            <v>Gujarat rehabilitation work of Mathak village for TWRI</v>
          </cell>
        </row>
      </sheetData>
      <sheetData sheetId="2016">
        <row r="3">
          <cell r="D3" t="str">
            <v>Gujarat rehabilitation work of Mathak village for TWRI</v>
          </cell>
        </row>
      </sheetData>
      <sheetData sheetId="2017">
        <row r="3">
          <cell r="D3" t="str">
            <v>Gujarat rehabilitation work of Mathak village for TWRI</v>
          </cell>
        </row>
      </sheetData>
      <sheetData sheetId="2018">
        <row r="3">
          <cell r="D3" t="str">
            <v>Gujarat rehabilitation work of Mathak village for TWRI</v>
          </cell>
        </row>
      </sheetData>
      <sheetData sheetId="2019">
        <row r="3">
          <cell r="D3" t="str">
            <v>Gujarat rehabilitation work of Mathak village for TWRI</v>
          </cell>
        </row>
      </sheetData>
      <sheetData sheetId="2020">
        <row r="3">
          <cell r="D3" t="str">
            <v>Gujarat rehabilitation work of Mathak village for TWRI</v>
          </cell>
        </row>
      </sheetData>
      <sheetData sheetId="2021">
        <row r="3">
          <cell r="D3" t="str">
            <v>Gujarat rehabilitation work of Mathak village for TWRI</v>
          </cell>
        </row>
      </sheetData>
      <sheetData sheetId="2022">
        <row r="3">
          <cell r="D3" t="str">
            <v>Gujarat rehabilitation work of Mathak village for TWRI</v>
          </cell>
        </row>
      </sheetData>
      <sheetData sheetId="2023">
        <row r="3">
          <cell r="D3" t="str">
            <v>Gujarat rehabilitation work of Mathak village for TWRI</v>
          </cell>
        </row>
      </sheetData>
      <sheetData sheetId="2024">
        <row r="3">
          <cell r="D3" t="str">
            <v>Gujarat rehabilitation work of Mathak village for TWRI</v>
          </cell>
        </row>
      </sheetData>
      <sheetData sheetId="2025">
        <row r="3">
          <cell r="D3" t="str">
            <v>Gujarat rehabilitation work of Mathak village for TWRI</v>
          </cell>
        </row>
      </sheetData>
      <sheetData sheetId="2026">
        <row r="3">
          <cell r="D3" t="str">
            <v>Gujarat rehabilitation work of Mathak village for TWRI</v>
          </cell>
        </row>
      </sheetData>
      <sheetData sheetId="2027">
        <row r="3">
          <cell r="D3" t="str">
            <v>Gujarat rehabilitation work of Mathak village for TWRI</v>
          </cell>
        </row>
      </sheetData>
      <sheetData sheetId="2028">
        <row r="3">
          <cell r="D3" t="str">
            <v>Gujarat rehabilitation work of Mathak village for TWRI</v>
          </cell>
        </row>
      </sheetData>
      <sheetData sheetId="2029">
        <row r="3">
          <cell r="D3" t="str">
            <v>Gujarat rehabilitation work of Mathak village for TWRI</v>
          </cell>
        </row>
      </sheetData>
      <sheetData sheetId="2030">
        <row r="3">
          <cell r="D3" t="str">
            <v>Gujarat rehabilitation work of Mathak village for TWRI</v>
          </cell>
        </row>
      </sheetData>
      <sheetData sheetId="2031">
        <row r="3">
          <cell r="D3" t="str">
            <v>Gujarat rehabilitation work of Mathak village for TWRI</v>
          </cell>
        </row>
      </sheetData>
      <sheetData sheetId="2032">
        <row r="3">
          <cell r="D3" t="str">
            <v>Gujarat rehabilitation work of Mathak village for TWRI</v>
          </cell>
        </row>
      </sheetData>
      <sheetData sheetId="2033">
        <row r="3">
          <cell r="D3" t="str">
            <v>Gujarat rehabilitation work of Mathak village for TWRI</v>
          </cell>
        </row>
      </sheetData>
      <sheetData sheetId="2034">
        <row r="3">
          <cell r="D3" t="str">
            <v>Gujarat rehabilitation work of Mathak village for TWRI</v>
          </cell>
        </row>
      </sheetData>
      <sheetData sheetId="2035">
        <row r="3">
          <cell r="D3" t="str">
            <v>Gujarat rehabilitation work of Mathak village for TWRI</v>
          </cell>
        </row>
      </sheetData>
      <sheetData sheetId="2036">
        <row r="3">
          <cell r="D3" t="str">
            <v>Gujarat rehabilitation work of Mathak village for TWRI</v>
          </cell>
        </row>
      </sheetData>
      <sheetData sheetId="2037">
        <row r="3">
          <cell r="D3" t="str">
            <v>Gujarat rehabilitation work of Mathak village for TWRI</v>
          </cell>
        </row>
      </sheetData>
      <sheetData sheetId="2038">
        <row r="3">
          <cell r="D3" t="str">
            <v>Gujarat rehabilitation work of Mathak village for TWRI</v>
          </cell>
        </row>
      </sheetData>
      <sheetData sheetId="2039">
        <row r="3">
          <cell r="D3" t="str">
            <v>Gujarat rehabilitation work of Mathak village for TWRI</v>
          </cell>
        </row>
      </sheetData>
      <sheetData sheetId="2040">
        <row r="3">
          <cell r="D3" t="str">
            <v>Gujarat rehabilitation work of Mathak village for TWRI</v>
          </cell>
        </row>
      </sheetData>
      <sheetData sheetId="2041">
        <row r="3">
          <cell r="D3" t="str">
            <v>Gujarat rehabilitation work of Mathak village for TWRI</v>
          </cell>
        </row>
      </sheetData>
      <sheetData sheetId="2042">
        <row r="3">
          <cell r="D3" t="str">
            <v>Gujarat rehabilitation work of Mathak village for TWRI</v>
          </cell>
        </row>
      </sheetData>
      <sheetData sheetId="2043">
        <row r="3">
          <cell r="D3" t="str">
            <v>Gujarat rehabilitation work of Mathak village for TWRI</v>
          </cell>
        </row>
      </sheetData>
      <sheetData sheetId="2044">
        <row r="3">
          <cell r="D3" t="str">
            <v>Gujarat rehabilitation work of Mathak village for TWRI</v>
          </cell>
        </row>
      </sheetData>
      <sheetData sheetId="2045">
        <row r="3">
          <cell r="D3" t="str">
            <v>Gujarat rehabilitation work of Mathak village for TWRI</v>
          </cell>
        </row>
      </sheetData>
      <sheetData sheetId="2046">
        <row r="3">
          <cell r="D3" t="str">
            <v>Gujarat rehabilitation work of Mathak village for TWRI</v>
          </cell>
        </row>
      </sheetData>
      <sheetData sheetId="2047">
        <row r="3">
          <cell r="D3" t="str">
            <v>Gujarat rehabilitation work of Mathak village for TWRI</v>
          </cell>
        </row>
      </sheetData>
      <sheetData sheetId="2048">
        <row r="3">
          <cell r="D3" t="str">
            <v>Gujarat rehabilitation work of Mathak village for TWRI</v>
          </cell>
        </row>
      </sheetData>
      <sheetData sheetId="2049">
        <row r="3">
          <cell r="D3" t="str">
            <v>Gujarat rehabilitation work of Mathak village for TWRI</v>
          </cell>
        </row>
      </sheetData>
      <sheetData sheetId="2050">
        <row r="3">
          <cell r="D3" t="str">
            <v>Gujarat rehabilitation work of Mathak village for TWRI</v>
          </cell>
        </row>
      </sheetData>
      <sheetData sheetId="2051">
        <row r="3">
          <cell r="D3" t="str">
            <v>Gujarat rehabilitation work of Mathak village for TWRI</v>
          </cell>
        </row>
      </sheetData>
      <sheetData sheetId="2052">
        <row r="3">
          <cell r="D3" t="str">
            <v>Gujarat rehabilitation work of Mathak village for TWRI</v>
          </cell>
        </row>
      </sheetData>
      <sheetData sheetId="2053">
        <row r="3">
          <cell r="D3" t="str">
            <v>Gujarat rehabilitation work of Mathak village for TWRI</v>
          </cell>
        </row>
      </sheetData>
      <sheetData sheetId="2054">
        <row r="3">
          <cell r="D3" t="str">
            <v>Gujarat rehabilitation work of Mathak village for TWRI</v>
          </cell>
        </row>
      </sheetData>
      <sheetData sheetId="2055">
        <row r="3">
          <cell r="D3" t="str">
            <v>Gujarat rehabilitation work of Mathak village for TWRI</v>
          </cell>
        </row>
      </sheetData>
      <sheetData sheetId="2056">
        <row r="3">
          <cell r="D3" t="str">
            <v>Gujarat rehabilitation work of Mathak village for TWRI</v>
          </cell>
        </row>
      </sheetData>
      <sheetData sheetId="2057">
        <row r="3">
          <cell r="D3" t="str">
            <v>Gujarat rehabilitation work of Mathak village for TWRI</v>
          </cell>
        </row>
      </sheetData>
      <sheetData sheetId="2058">
        <row r="3">
          <cell r="D3" t="str">
            <v>Gujarat rehabilitation work of Mathak village for TWRI</v>
          </cell>
        </row>
      </sheetData>
      <sheetData sheetId="2059">
        <row r="3">
          <cell r="D3" t="str">
            <v>Gujarat rehabilitation work of Mathak village for TWRI</v>
          </cell>
        </row>
      </sheetData>
      <sheetData sheetId="2060">
        <row r="3">
          <cell r="D3" t="str">
            <v>Gujarat rehabilitation work of Mathak village for TWRI</v>
          </cell>
        </row>
      </sheetData>
      <sheetData sheetId="2061">
        <row r="3">
          <cell r="D3" t="str">
            <v>Gujarat rehabilitation work of Mathak village for TWRI</v>
          </cell>
        </row>
      </sheetData>
      <sheetData sheetId="2062">
        <row r="3">
          <cell r="D3" t="str">
            <v>Gujarat rehabilitation work of Mathak village for TWRI</v>
          </cell>
        </row>
      </sheetData>
      <sheetData sheetId="2063">
        <row r="3">
          <cell r="D3" t="str">
            <v>Gujarat rehabilitation work of Mathak village for TWRI</v>
          </cell>
        </row>
      </sheetData>
      <sheetData sheetId="2064">
        <row r="3">
          <cell r="D3" t="str">
            <v>Gujarat rehabilitation work of Mathak village for TWRI</v>
          </cell>
        </row>
      </sheetData>
      <sheetData sheetId="2065">
        <row r="3">
          <cell r="D3" t="str">
            <v>Gujarat rehabilitation work of Mathak village for TWRI</v>
          </cell>
        </row>
      </sheetData>
      <sheetData sheetId="2066">
        <row r="3">
          <cell r="D3" t="str">
            <v>Gujarat rehabilitation work of Mathak village for TWRI</v>
          </cell>
        </row>
      </sheetData>
      <sheetData sheetId="2067">
        <row r="3">
          <cell r="D3" t="str">
            <v>Gujarat rehabilitation work of Mathak village for TWRI</v>
          </cell>
        </row>
      </sheetData>
      <sheetData sheetId="2068">
        <row r="3">
          <cell r="D3" t="str">
            <v>Gujarat rehabilitation work of Mathak village for TWRI</v>
          </cell>
        </row>
      </sheetData>
      <sheetData sheetId="2069">
        <row r="3">
          <cell r="D3" t="str">
            <v>Gujarat rehabilitation work of Mathak village for TWRI</v>
          </cell>
        </row>
      </sheetData>
      <sheetData sheetId="2070">
        <row r="3">
          <cell r="D3" t="str">
            <v>Gujarat rehabilitation work of Mathak village for TWRI</v>
          </cell>
        </row>
      </sheetData>
      <sheetData sheetId="2071">
        <row r="3">
          <cell r="D3" t="str">
            <v>Gujarat rehabilitation work of Mathak village for TWRI</v>
          </cell>
        </row>
      </sheetData>
      <sheetData sheetId="2072">
        <row r="3">
          <cell r="D3" t="str">
            <v>Gujarat rehabilitation work of Mathak village for TWRI</v>
          </cell>
        </row>
      </sheetData>
      <sheetData sheetId="2073">
        <row r="3">
          <cell r="D3" t="str">
            <v>Gujarat rehabilitation work of Mathak village for TWRI</v>
          </cell>
        </row>
      </sheetData>
      <sheetData sheetId="2074">
        <row r="3">
          <cell r="D3" t="str">
            <v>Gujarat rehabilitation work of Mathak village for TWRI</v>
          </cell>
        </row>
      </sheetData>
      <sheetData sheetId="2075">
        <row r="3">
          <cell r="D3" t="str">
            <v>Gujarat rehabilitation work of Mathak village for TWRI</v>
          </cell>
        </row>
      </sheetData>
      <sheetData sheetId="2076">
        <row r="3">
          <cell r="D3" t="str">
            <v>Gujarat rehabilitation work of Mathak village for TWRI</v>
          </cell>
        </row>
      </sheetData>
      <sheetData sheetId="2077">
        <row r="3">
          <cell r="D3" t="str">
            <v>Gujarat rehabilitation work of Mathak village for TWRI</v>
          </cell>
        </row>
      </sheetData>
      <sheetData sheetId="2078">
        <row r="3">
          <cell r="D3" t="str">
            <v>Gujarat rehabilitation work of Mathak village for TWRI</v>
          </cell>
        </row>
      </sheetData>
      <sheetData sheetId="2079">
        <row r="3">
          <cell r="D3" t="str">
            <v>Gujarat rehabilitation work of Mathak village for TWRI</v>
          </cell>
        </row>
      </sheetData>
      <sheetData sheetId="2080">
        <row r="3">
          <cell r="D3" t="str">
            <v>Gujarat rehabilitation work of Mathak village for TWRI</v>
          </cell>
        </row>
      </sheetData>
      <sheetData sheetId="2081">
        <row r="3">
          <cell r="D3" t="str">
            <v>Gujarat rehabilitation work of Mathak village for TWRI</v>
          </cell>
        </row>
      </sheetData>
      <sheetData sheetId="2082">
        <row r="3">
          <cell r="D3" t="str">
            <v>Gujarat rehabilitation work of Mathak village for TWRI</v>
          </cell>
        </row>
      </sheetData>
      <sheetData sheetId="2083">
        <row r="3">
          <cell r="D3" t="str">
            <v>Gujarat rehabilitation work of Mathak village for TWRI</v>
          </cell>
        </row>
      </sheetData>
      <sheetData sheetId="2084">
        <row r="3">
          <cell r="D3" t="str">
            <v>Gujarat rehabilitation work of Mathak village for TWRI</v>
          </cell>
        </row>
      </sheetData>
      <sheetData sheetId="2085">
        <row r="3">
          <cell r="D3" t="str">
            <v>Gujarat rehabilitation work of Mathak village for TWRI</v>
          </cell>
        </row>
      </sheetData>
      <sheetData sheetId="2086">
        <row r="3">
          <cell r="D3" t="str">
            <v>Gujarat rehabilitation work of Mathak village for TWRI</v>
          </cell>
        </row>
      </sheetData>
      <sheetData sheetId="2087">
        <row r="3">
          <cell r="D3" t="str">
            <v>Gujarat rehabilitation work of Mathak village for TWRI</v>
          </cell>
        </row>
      </sheetData>
      <sheetData sheetId="2088">
        <row r="3">
          <cell r="D3" t="str">
            <v>Gujarat rehabilitation work of Mathak village for TWRI</v>
          </cell>
        </row>
      </sheetData>
      <sheetData sheetId="2089">
        <row r="3">
          <cell r="D3" t="str">
            <v>Gujarat rehabilitation work of Mathak village for TWRI</v>
          </cell>
        </row>
      </sheetData>
      <sheetData sheetId="2090">
        <row r="3">
          <cell r="D3" t="str">
            <v>Gujarat rehabilitation work of Mathak village for TWRI</v>
          </cell>
        </row>
      </sheetData>
      <sheetData sheetId="2091">
        <row r="3">
          <cell r="D3" t="str">
            <v>Gujarat rehabilitation work of Mathak village for TWRI</v>
          </cell>
        </row>
      </sheetData>
      <sheetData sheetId="2092">
        <row r="3">
          <cell r="D3" t="str">
            <v>Gujarat rehabilitation work of Mathak village for TWRI</v>
          </cell>
        </row>
      </sheetData>
      <sheetData sheetId="2093">
        <row r="3">
          <cell r="D3" t="str">
            <v>Gujarat rehabilitation work of Mathak village for TWRI</v>
          </cell>
        </row>
      </sheetData>
      <sheetData sheetId="2094">
        <row r="3">
          <cell r="D3" t="str">
            <v>Gujarat rehabilitation work of Mathak village for TWRI</v>
          </cell>
        </row>
      </sheetData>
      <sheetData sheetId="2095">
        <row r="3">
          <cell r="D3" t="str">
            <v>Gujarat rehabilitation work of Mathak village for TWRI</v>
          </cell>
        </row>
      </sheetData>
      <sheetData sheetId="2096">
        <row r="3">
          <cell r="D3" t="str">
            <v>Gujarat rehabilitation work of Mathak village for TWRI</v>
          </cell>
        </row>
      </sheetData>
      <sheetData sheetId="2097">
        <row r="3">
          <cell r="D3" t="str">
            <v>Gujarat rehabilitation work of Mathak village for TWRI</v>
          </cell>
        </row>
      </sheetData>
      <sheetData sheetId="2098">
        <row r="3">
          <cell r="D3" t="str">
            <v>Gujarat rehabilitation work of Mathak village for TWRI</v>
          </cell>
        </row>
      </sheetData>
      <sheetData sheetId="2099">
        <row r="3">
          <cell r="D3" t="str">
            <v>Gujarat rehabilitation work of Mathak village for TWRI</v>
          </cell>
        </row>
      </sheetData>
      <sheetData sheetId="2100">
        <row r="3">
          <cell r="D3" t="str">
            <v>Gujarat rehabilitation work of Mathak village for TWRI</v>
          </cell>
        </row>
      </sheetData>
      <sheetData sheetId="2101">
        <row r="3">
          <cell r="D3" t="str">
            <v>Gujarat rehabilitation work of Mathak village for TWRI</v>
          </cell>
        </row>
      </sheetData>
      <sheetData sheetId="2102">
        <row r="3">
          <cell r="D3" t="str">
            <v>Gujarat rehabilitation work of Mathak village for TWRI</v>
          </cell>
        </row>
      </sheetData>
      <sheetData sheetId="2103">
        <row r="3">
          <cell r="D3" t="str">
            <v>Gujarat rehabilitation work of Mathak village for TWRI</v>
          </cell>
        </row>
      </sheetData>
      <sheetData sheetId="2104">
        <row r="3">
          <cell r="D3" t="str">
            <v>Gujarat rehabilitation work of Mathak village for TWRI</v>
          </cell>
        </row>
      </sheetData>
      <sheetData sheetId="2105">
        <row r="3">
          <cell r="D3" t="str">
            <v>Gujarat rehabilitation work of Mathak village for TWRI</v>
          </cell>
        </row>
      </sheetData>
      <sheetData sheetId="2106">
        <row r="3">
          <cell r="D3" t="str">
            <v>Gujarat rehabilitation work of Mathak village for TWRI</v>
          </cell>
        </row>
      </sheetData>
      <sheetData sheetId="2107">
        <row r="3">
          <cell r="D3" t="str">
            <v>Gujarat rehabilitation work of Mathak village for TWRI</v>
          </cell>
        </row>
      </sheetData>
      <sheetData sheetId="2108">
        <row r="3">
          <cell r="D3" t="str">
            <v>Gujarat rehabilitation work of Mathak village for TWRI</v>
          </cell>
        </row>
      </sheetData>
      <sheetData sheetId="2109">
        <row r="3">
          <cell r="D3" t="str">
            <v>Gujarat rehabilitation work of Mathak village for TWRI</v>
          </cell>
        </row>
      </sheetData>
      <sheetData sheetId="2110">
        <row r="3">
          <cell r="D3" t="str">
            <v>Gujarat rehabilitation work of Mathak village for TWRI</v>
          </cell>
        </row>
      </sheetData>
      <sheetData sheetId="2111">
        <row r="3">
          <cell r="D3" t="str">
            <v>Gujarat rehabilitation work of Mathak village for TWRI</v>
          </cell>
        </row>
      </sheetData>
      <sheetData sheetId="2112">
        <row r="3">
          <cell r="D3" t="str">
            <v>Gujarat rehabilitation work of Mathak village for TWRI</v>
          </cell>
        </row>
      </sheetData>
      <sheetData sheetId="2113">
        <row r="3">
          <cell r="D3" t="str">
            <v>Gujarat rehabilitation work of Mathak village for TWRI</v>
          </cell>
        </row>
      </sheetData>
      <sheetData sheetId="2114">
        <row r="3">
          <cell r="D3" t="str">
            <v>Gujarat rehabilitation work of Mathak village for TWRI</v>
          </cell>
        </row>
      </sheetData>
      <sheetData sheetId="2115">
        <row r="3">
          <cell r="D3" t="str">
            <v>Gujarat rehabilitation work of Mathak village for TWRI</v>
          </cell>
        </row>
      </sheetData>
      <sheetData sheetId="2116">
        <row r="3">
          <cell r="D3" t="str">
            <v>Gujarat rehabilitation work of Mathak village for TWRI</v>
          </cell>
        </row>
      </sheetData>
      <sheetData sheetId="2117">
        <row r="3">
          <cell r="D3" t="str">
            <v>Gujarat rehabilitation work of Mathak village for TWRI</v>
          </cell>
        </row>
      </sheetData>
      <sheetData sheetId="2118">
        <row r="3">
          <cell r="D3" t="str">
            <v>Gujarat rehabilitation work of Mathak village for TWRI</v>
          </cell>
        </row>
      </sheetData>
      <sheetData sheetId="2119">
        <row r="3">
          <cell r="D3" t="str">
            <v>Gujarat rehabilitation work of Mathak village for TWRI</v>
          </cell>
        </row>
      </sheetData>
      <sheetData sheetId="2120">
        <row r="3">
          <cell r="D3" t="str">
            <v>Gujarat rehabilitation work of Mathak village for TWRI</v>
          </cell>
        </row>
      </sheetData>
      <sheetData sheetId="2121">
        <row r="3">
          <cell r="D3" t="str">
            <v>Gujarat rehabilitation work of Mathak village for TWRI</v>
          </cell>
        </row>
      </sheetData>
      <sheetData sheetId="2122">
        <row r="3">
          <cell r="D3" t="str">
            <v>Gujarat rehabilitation work of Mathak village for TWRI</v>
          </cell>
        </row>
      </sheetData>
      <sheetData sheetId="2123">
        <row r="3">
          <cell r="D3" t="str">
            <v>Gujarat rehabilitation work of Mathak village for TWRI</v>
          </cell>
        </row>
      </sheetData>
      <sheetData sheetId="2124">
        <row r="3">
          <cell r="D3" t="str">
            <v>Gujarat rehabilitation work of Mathak village for TWRI</v>
          </cell>
        </row>
      </sheetData>
      <sheetData sheetId="2125">
        <row r="3">
          <cell r="D3" t="str">
            <v>Gujarat rehabilitation work of Mathak village for TWRI</v>
          </cell>
        </row>
      </sheetData>
      <sheetData sheetId="2126">
        <row r="3">
          <cell r="D3" t="str">
            <v>Gujarat rehabilitation work of Mathak village for TWRI</v>
          </cell>
        </row>
      </sheetData>
      <sheetData sheetId="2127">
        <row r="3">
          <cell r="D3" t="str">
            <v>Gujarat rehabilitation work of Mathak village for TWRI</v>
          </cell>
        </row>
      </sheetData>
      <sheetData sheetId="2128">
        <row r="3">
          <cell r="D3" t="str">
            <v>Gujarat rehabilitation work of Mathak village for TWRI</v>
          </cell>
        </row>
      </sheetData>
      <sheetData sheetId="2129">
        <row r="3">
          <cell r="D3" t="str">
            <v>Gujarat rehabilitation work of Mathak village for TWRI</v>
          </cell>
        </row>
      </sheetData>
      <sheetData sheetId="2130" refreshError="1"/>
      <sheetData sheetId="2131" refreshError="1"/>
      <sheetData sheetId="2132">
        <row r="3">
          <cell r="D3" t="str">
            <v>Gujarat rehabilitation work of Mathak village for TWRI</v>
          </cell>
        </row>
      </sheetData>
      <sheetData sheetId="2133">
        <row r="3">
          <cell r="D3" t="str">
            <v>Gujarat rehabilitation work of Mathak village for TWRI</v>
          </cell>
        </row>
      </sheetData>
      <sheetData sheetId="2134">
        <row r="3">
          <cell r="D3" t="str">
            <v>Gujarat rehabilitation work of Mathak village for TWRI</v>
          </cell>
        </row>
      </sheetData>
      <sheetData sheetId="2135">
        <row r="3">
          <cell r="D3" t="str">
            <v>Gujarat rehabilitation work of Mathak village for TWRI</v>
          </cell>
        </row>
      </sheetData>
      <sheetData sheetId="2136">
        <row r="3">
          <cell r="D3" t="str">
            <v>Gujarat rehabilitation work of Mathak village for TWRI</v>
          </cell>
        </row>
      </sheetData>
      <sheetData sheetId="2137">
        <row r="3">
          <cell r="D3" t="str">
            <v>Gujarat rehabilitation work of Mathak village for TWRI</v>
          </cell>
        </row>
      </sheetData>
      <sheetData sheetId="2138">
        <row r="3">
          <cell r="D3" t="str">
            <v>Gujarat rehabilitation work of Mathak village for TWRI</v>
          </cell>
        </row>
      </sheetData>
      <sheetData sheetId="2139">
        <row r="3">
          <cell r="D3" t="str">
            <v>Gujarat rehabilitation work of Mathak village for TWRI</v>
          </cell>
        </row>
      </sheetData>
      <sheetData sheetId="2140">
        <row r="3">
          <cell r="D3" t="str">
            <v>Gujarat rehabilitation work of Mathak village for TWRI</v>
          </cell>
        </row>
      </sheetData>
      <sheetData sheetId="2141">
        <row r="3">
          <cell r="D3" t="str">
            <v>Gujarat rehabilitation work of Mathak village for TWRI</v>
          </cell>
        </row>
      </sheetData>
      <sheetData sheetId="2142">
        <row r="3">
          <cell r="D3" t="str">
            <v>Gujarat rehabilitation work of Mathak village for TWRI</v>
          </cell>
        </row>
      </sheetData>
      <sheetData sheetId="2143">
        <row r="3">
          <cell r="D3" t="str">
            <v>Gujarat rehabilitation work of Mathak village for TWRI</v>
          </cell>
        </row>
      </sheetData>
      <sheetData sheetId="2144">
        <row r="3">
          <cell r="D3" t="str">
            <v>Gujarat rehabilitation work of Mathak village for TWRI</v>
          </cell>
        </row>
      </sheetData>
      <sheetData sheetId="2145">
        <row r="3">
          <cell r="D3" t="str">
            <v>Gujarat rehabilitation work of Mathak village for TWRI</v>
          </cell>
        </row>
      </sheetData>
      <sheetData sheetId="2146">
        <row r="3">
          <cell r="D3" t="str">
            <v>Gujarat rehabilitation work of Mathak village for TWRI</v>
          </cell>
        </row>
      </sheetData>
      <sheetData sheetId="2147">
        <row r="3">
          <cell r="D3" t="str">
            <v>Gujarat rehabilitation work of Mathak village for TWRI</v>
          </cell>
        </row>
      </sheetData>
      <sheetData sheetId="2148">
        <row r="3">
          <cell r="D3" t="str">
            <v>Gujarat rehabilitation work of Mathak village for TWRI</v>
          </cell>
        </row>
      </sheetData>
      <sheetData sheetId="2149">
        <row r="3">
          <cell r="D3" t="str">
            <v>Gujarat rehabilitation work of Mathak village for TWRI</v>
          </cell>
        </row>
      </sheetData>
      <sheetData sheetId="2150">
        <row r="3">
          <cell r="D3" t="str">
            <v>Gujarat rehabilitation work of Mathak village for TWRI</v>
          </cell>
        </row>
      </sheetData>
      <sheetData sheetId="2151">
        <row r="3">
          <cell r="D3" t="str">
            <v>Gujarat rehabilitation work of Mathak village for TWRI</v>
          </cell>
        </row>
      </sheetData>
      <sheetData sheetId="2152">
        <row r="3">
          <cell r="D3" t="str">
            <v>Gujarat rehabilitation work of Mathak village for TWRI</v>
          </cell>
        </row>
      </sheetData>
      <sheetData sheetId="2153">
        <row r="3">
          <cell r="D3" t="str">
            <v>Gujarat rehabilitation work of Mathak village for TWRI</v>
          </cell>
        </row>
      </sheetData>
      <sheetData sheetId="2154">
        <row r="3">
          <cell r="D3" t="str">
            <v>Gujarat rehabilitation work of Mathak village for TWRI</v>
          </cell>
        </row>
      </sheetData>
      <sheetData sheetId="2155">
        <row r="3">
          <cell r="D3" t="str">
            <v>Gujarat rehabilitation work of Mathak village for TWRI</v>
          </cell>
        </row>
      </sheetData>
      <sheetData sheetId="2156">
        <row r="3">
          <cell r="D3" t="str">
            <v>Gujarat rehabilitation work of Mathak village for TWRI</v>
          </cell>
        </row>
      </sheetData>
      <sheetData sheetId="2157">
        <row r="3">
          <cell r="D3" t="str">
            <v>Gujarat rehabilitation work of Mathak village for TWRI</v>
          </cell>
        </row>
      </sheetData>
      <sheetData sheetId="2158">
        <row r="3">
          <cell r="D3" t="str">
            <v>Gujarat rehabilitation work of Mathak village for TWRI</v>
          </cell>
        </row>
      </sheetData>
      <sheetData sheetId="2159">
        <row r="3">
          <cell r="D3" t="str">
            <v>Gujarat rehabilitation work of Mathak village for TWRI</v>
          </cell>
        </row>
      </sheetData>
      <sheetData sheetId="2160">
        <row r="3">
          <cell r="D3" t="str">
            <v>Gujarat rehabilitation work of Mathak village for TWRI</v>
          </cell>
        </row>
      </sheetData>
      <sheetData sheetId="2161">
        <row r="3">
          <cell r="D3" t="str">
            <v>Gujarat rehabilitation work of Mathak village for TWRI</v>
          </cell>
        </row>
      </sheetData>
      <sheetData sheetId="2162">
        <row r="3">
          <cell r="D3" t="str">
            <v>Gujarat rehabilitation work of Mathak village for TWRI</v>
          </cell>
        </row>
      </sheetData>
      <sheetData sheetId="2163">
        <row r="3">
          <cell r="D3" t="str">
            <v>Gujarat rehabilitation work of Mathak village for TWRI</v>
          </cell>
        </row>
      </sheetData>
      <sheetData sheetId="2164">
        <row r="3">
          <cell r="D3" t="str">
            <v>Gujarat rehabilitation work of Mathak village for TWRI</v>
          </cell>
        </row>
      </sheetData>
      <sheetData sheetId="2165">
        <row r="3">
          <cell r="D3" t="str">
            <v>Gujarat rehabilitation work of Mathak village for TWRI</v>
          </cell>
        </row>
      </sheetData>
      <sheetData sheetId="2166">
        <row r="3">
          <cell r="D3" t="str">
            <v>Gujarat rehabilitation work of Mathak village for TWRI</v>
          </cell>
        </row>
      </sheetData>
      <sheetData sheetId="2167">
        <row r="3">
          <cell r="D3" t="str">
            <v>Gujarat rehabilitation work of Mathak village for TWRI</v>
          </cell>
        </row>
      </sheetData>
      <sheetData sheetId="2168">
        <row r="3">
          <cell r="D3" t="str">
            <v>Gujarat rehabilitation work of Mathak village for TWRI</v>
          </cell>
        </row>
      </sheetData>
      <sheetData sheetId="2169">
        <row r="3">
          <cell r="D3" t="str">
            <v>Gujarat rehabilitation work of Mathak village for TWRI</v>
          </cell>
        </row>
      </sheetData>
      <sheetData sheetId="2170">
        <row r="3">
          <cell r="D3" t="str">
            <v>Gujarat rehabilitation work of Mathak village for TWRI</v>
          </cell>
        </row>
      </sheetData>
      <sheetData sheetId="2171">
        <row r="3">
          <cell r="D3" t="str">
            <v>Gujarat rehabilitation work of Mathak village for TWRI</v>
          </cell>
        </row>
      </sheetData>
      <sheetData sheetId="2172">
        <row r="3">
          <cell r="D3" t="str">
            <v>Gujarat rehabilitation work of Mathak village for TWRI</v>
          </cell>
        </row>
      </sheetData>
      <sheetData sheetId="2173">
        <row r="3">
          <cell r="D3" t="str">
            <v>Gujarat rehabilitation work of Mathak village for TWRI</v>
          </cell>
        </row>
      </sheetData>
      <sheetData sheetId="2174">
        <row r="3">
          <cell r="D3" t="str">
            <v>Gujarat rehabilitation work of Mathak village for TWRI</v>
          </cell>
        </row>
      </sheetData>
      <sheetData sheetId="2175">
        <row r="3">
          <cell r="D3" t="str">
            <v>Gujarat rehabilitation work of Mathak village for TWRI</v>
          </cell>
        </row>
      </sheetData>
      <sheetData sheetId="2176">
        <row r="3">
          <cell r="D3" t="str">
            <v>Gujarat rehabilitation work of Mathak village for TWRI</v>
          </cell>
        </row>
      </sheetData>
      <sheetData sheetId="2177">
        <row r="3">
          <cell r="D3" t="str">
            <v>Gujarat rehabilitation work of Mathak village for TWRI</v>
          </cell>
        </row>
      </sheetData>
      <sheetData sheetId="2178">
        <row r="3">
          <cell r="D3" t="str">
            <v>Gujarat rehabilitation work of Mathak village for TWRI</v>
          </cell>
        </row>
      </sheetData>
      <sheetData sheetId="2179">
        <row r="3">
          <cell r="D3" t="str">
            <v>Gujarat rehabilitation work of Mathak village for TWRI</v>
          </cell>
        </row>
      </sheetData>
      <sheetData sheetId="2180">
        <row r="3">
          <cell r="D3" t="str">
            <v>Gujarat rehabilitation work of Mathak village for TWRI</v>
          </cell>
        </row>
      </sheetData>
      <sheetData sheetId="2181">
        <row r="3">
          <cell r="D3" t="str">
            <v>Gujarat rehabilitation work of Mathak village for TWRI</v>
          </cell>
        </row>
      </sheetData>
      <sheetData sheetId="2182">
        <row r="3">
          <cell r="D3" t="str">
            <v>Gujarat rehabilitation work of Mathak village for TWRI</v>
          </cell>
        </row>
      </sheetData>
      <sheetData sheetId="2183">
        <row r="3">
          <cell r="D3" t="str">
            <v>Gujarat rehabilitation work of Mathak village for TWRI</v>
          </cell>
        </row>
      </sheetData>
      <sheetData sheetId="2184">
        <row r="3">
          <cell r="D3" t="str">
            <v>Gujarat rehabilitation work of Mathak village for TWRI</v>
          </cell>
        </row>
      </sheetData>
      <sheetData sheetId="2185">
        <row r="3">
          <cell r="D3" t="str">
            <v>Gujarat rehabilitation work of Mathak village for TWRI</v>
          </cell>
        </row>
      </sheetData>
      <sheetData sheetId="2186">
        <row r="3">
          <cell r="D3" t="str">
            <v>Gujarat rehabilitation work of Mathak village for TWRI</v>
          </cell>
        </row>
      </sheetData>
      <sheetData sheetId="2187">
        <row r="3">
          <cell r="D3" t="str">
            <v>Gujarat rehabilitation work of Mathak village for TWRI</v>
          </cell>
        </row>
      </sheetData>
      <sheetData sheetId="2188">
        <row r="3">
          <cell r="D3" t="str">
            <v>Gujarat rehabilitation work of Mathak village for TWRI</v>
          </cell>
        </row>
      </sheetData>
      <sheetData sheetId="2189">
        <row r="3">
          <cell r="D3" t="str">
            <v>Gujarat rehabilitation work of Mathak village for TWRI</v>
          </cell>
        </row>
      </sheetData>
      <sheetData sheetId="2190">
        <row r="3">
          <cell r="D3" t="str">
            <v>Gujarat rehabilitation work of Mathak village for TWRI</v>
          </cell>
        </row>
      </sheetData>
      <sheetData sheetId="2191">
        <row r="3">
          <cell r="D3" t="str">
            <v>Gujarat rehabilitation work of Mathak village for TWRI</v>
          </cell>
        </row>
      </sheetData>
      <sheetData sheetId="2192">
        <row r="3">
          <cell r="D3" t="str">
            <v>Gujarat rehabilitation work of Mathak village for TWRI</v>
          </cell>
        </row>
      </sheetData>
      <sheetData sheetId="2193">
        <row r="3">
          <cell r="D3" t="str">
            <v>Gujarat rehabilitation work of Mathak village for TWRI</v>
          </cell>
        </row>
      </sheetData>
      <sheetData sheetId="2194">
        <row r="3">
          <cell r="D3" t="str">
            <v>Gujarat rehabilitation work of Mathak village for TWRI</v>
          </cell>
        </row>
      </sheetData>
      <sheetData sheetId="2195">
        <row r="3">
          <cell r="D3" t="str">
            <v>Gujarat rehabilitation work of Mathak village for TWRI</v>
          </cell>
        </row>
      </sheetData>
      <sheetData sheetId="2196"/>
      <sheetData sheetId="2197">
        <row r="3">
          <cell r="D3" t="str">
            <v>Gujarat rehabilitation work of Mathak village for TWRI</v>
          </cell>
        </row>
      </sheetData>
      <sheetData sheetId="2198">
        <row r="3">
          <cell r="D3" t="str">
            <v>Gujarat rehabilitation work of Mathak village for TWRI</v>
          </cell>
        </row>
      </sheetData>
      <sheetData sheetId="2199">
        <row r="3">
          <cell r="D3" t="str">
            <v>Gujarat rehabilitation work of Mathak village for TWRI</v>
          </cell>
        </row>
      </sheetData>
      <sheetData sheetId="2200">
        <row r="3">
          <cell r="D3" t="str">
            <v>Gujarat rehabilitation work of Mathak village for TWRI</v>
          </cell>
        </row>
      </sheetData>
      <sheetData sheetId="2201"/>
      <sheetData sheetId="2202">
        <row r="3">
          <cell r="D3" t="str">
            <v>Gujarat rehabilitation work of Mathak village for TWRI</v>
          </cell>
        </row>
      </sheetData>
      <sheetData sheetId="2203">
        <row r="3">
          <cell r="D3" t="str">
            <v>Gujarat rehabilitation work of Mathak village for TWRI</v>
          </cell>
        </row>
      </sheetData>
      <sheetData sheetId="2204">
        <row r="3">
          <cell r="D3" t="str">
            <v>Gujarat rehabilitation work of Mathak village for TWRI</v>
          </cell>
        </row>
      </sheetData>
      <sheetData sheetId="2205">
        <row r="3">
          <cell r="D3" t="str">
            <v>Gujarat rehabilitation work of Mathak village for TWRI</v>
          </cell>
        </row>
      </sheetData>
      <sheetData sheetId="2206">
        <row r="3">
          <cell r="D3" t="str">
            <v>Gujarat rehabilitation work of Mathak village for TWRI</v>
          </cell>
        </row>
      </sheetData>
      <sheetData sheetId="2207">
        <row r="3">
          <cell r="D3" t="str">
            <v>Gujarat rehabilitation work of Mathak village for TWRI</v>
          </cell>
        </row>
      </sheetData>
      <sheetData sheetId="2208">
        <row r="3">
          <cell r="D3" t="str">
            <v>Gujarat rehabilitation work of Mathak village for TWRI</v>
          </cell>
        </row>
      </sheetData>
      <sheetData sheetId="2209">
        <row r="3">
          <cell r="D3" t="str">
            <v>Gujarat rehabilitation work of Mathak village for TWRI</v>
          </cell>
        </row>
      </sheetData>
      <sheetData sheetId="2210">
        <row r="3">
          <cell r="D3" t="str">
            <v>Gujarat rehabilitation work of Mathak village for TWRI</v>
          </cell>
        </row>
      </sheetData>
      <sheetData sheetId="2211">
        <row r="3">
          <cell r="D3" t="str">
            <v>Gujarat rehabilitation work of Mathak village for TWRI</v>
          </cell>
        </row>
      </sheetData>
      <sheetData sheetId="2212">
        <row r="3">
          <cell r="D3" t="str">
            <v>Gujarat rehabilitation work of Mathak village for TWRI</v>
          </cell>
        </row>
      </sheetData>
      <sheetData sheetId="2213">
        <row r="3">
          <cell r="D3" t="str">
            <v>Gujarat rehabilitation work of Mathak village for TWRI</v>
          </cell>
        </row>
      </sheetData>
      <sheetData sheetId="2214">
        <row r="3">
          <cell r="D3" t="str">
            <v>Gujarat rehabilitation work of Mathak village for TWRI</v>
          </cell>
        </row>
      </sheetData>
      <sheetData sheetId="2215">
        <row r="3">
          <cell r="D3" t="str">
            <v>Gujarat rehabilitation work of Mathak village for TWRI</v>
          </cell>
        </row>
      </sheetData>
      <sheetData sheetId="2216">
        <row r="3">
          <cell r="D3" t="str">
            <v>Gujarat rehabilitation work of Mathak village for TWRI</v>
          </cell>
        </row>
      </sheetData>
      <sheetData sheetId="2217">
        <row r="3">
          <cell r="D3" t="str">
            <v>Gujarat rehabilitation work of Mathak village for TWRI</v>
          </cell>
        </row>
      </sheetData>
      <sheetData sheetId="2218">
        <row r="3">
          <cell r="D3" t="str">
            <v>Gujarat rehabilitation work of Mathak village for TWRI</v>
          </cell>
        </row>
      </sheetData>
      <sheetData sheetId="2219">
        <row r="3">
          <cell r="D3" t="str">
            <v>Gujarat rehabilitation work of Mathak village for TWRI</v>
          </cell>
        </row>
      </sheetData>
      <sheetData sheetId="2220">
        <row r="3">
          <cell r="D3" t="str">
            <v>Gujarat rehabilitation work of Mathak village for TWRI</v>
          </cell>
        </row>
      </sheetData>
      <sheetData sheetId="2221">
        <row r="3">
          <cell r="D3" t="str">
            <v>Gujarat rehabilitation work of Mathak village for TWRI</v>
          </cell>
        </row>
      </sheetData>
      <sheetData sheetId="2222">
        <row r="3">
          <cell r="D3" t="str">
            <v>Gujarat rehabilitation work of Mathak village for TWRI</v>
          </cell>
        </row>
      </sheetData>
      <sheetData sheetId="2223">
        <row r="3">
          <cell r="D3" t="str">
            <v>Gujarat rehabilitation work of Mathak village for TWRI</v>
          </cell>
        </row>
      </sheetData>
      <sheetData sheetId="2224">
        <row r="3">
          <cell r="D3" t="str">
            <v>Gujarat rehabilitation work of Mathak village for TWRI</v>
          </cell>
        </row>
      </sheetData>
      <sheetData sheetId="2225">
        <row r="3">
          <cell r="D3" t="str">
            <v>Gujarat rehabilitation work of Mathak village for TWRI</v>
          </cell>
        </row>
      </sheetData>
      <sheetData sheetId="2226">
        <row r="3">
          <cell r="D3" t="str">
            <v>Gujarat rehabilitation work of Mathak village for TWRI</v>
          </cell>
        </row>
      </sheetData>
      <sheetData sheetId="2227">
        <row r="3">
          <cell r="D3" t="str">
            <v>Gujarat rehabilitation work of Mathak village for TWRI</v>
          </cell>
        </row>
      </sheetData>
      <sheetData sheetId="2228">
        <row r="3">
          <cell r="D3" t="str">
            <v>Gujarat rehabilitation work of Mathak village for TWRI</v>
          </cell>
        </row>
      </sheetData>
      <sheetData sheetId="2229"/>
      <sheetData sheetId="2230">
        <row r="3">
          <cell r="D3" t="str">
            <v>Gujarat rehabilitation work of Mathak village for TWRI</v>
          </cell>
        </row>
      </sheetData>
      <sheetData sheetId="2231">
        <row r="3">
          <cell r="D3" t="str">
            <v>Gujarat rehabilitation work of Mathak village for TWRI</v>
          </cell>
        </row>
      </sheetData>
      <sheetData sheetId="2232">
        <row r="3">
          <cell r="D3" t="str">
            <v>Gujarat rehabilitation work of Mathak village for TWRI</v>
          </cell>
        </row>
      </sheetData>
      <sheetData sheetId="2233">
        <row r="3">
          <cell r="D3" t="str">
            <v>Gujarat rehabilitation work of Mathak village for TWRI</v>
          </cell>
        </row>
      </sheetData>
      <sheetData sheetId="2234">
        <row r="3">
          <cell r="D3" t="str">
            <v>Gujarat rehabilitation work of Mathak village for TWRI</v>
          </cell>
        </row>
      </sheetData>
      <sheetData sheetId="2235">
        <row r="3">
          <cell r="D3" t="str">
            <v>Gujarat rehabilitation work of Mathak village for TWRI</v>
          </cell>
        </row>
      </sheetData>
      <sheetData sheetId="2236">
        <row r="3">
          <cell r="D3" t="str">
            <v>Gujarat rehabilitation work of Mathak village for TWRI</v>
          </cell>
        </row>
      </sheetData>
      <sheetData sheetId="2237">
        <row r="3">
          <cell r="D3" t="str">
            <v>Gujarat rehabilitation work of Mathak village for TWRI</v>
          </cell>
        </row>
      </sheetData>
      <sheetData sheetId="2238">
        <row r="3">
          <cell r="D3" t="str">
            <v>Gujarat rehabilitation work of Mathak village for TWRI</v>
          </cell>
        </row>
      </sheetData>
      <sheetData sheetId="2239">
        <row r="3">
          <cell r="D3" t="str">
            <v>Gujarat rehabilitation work of Mathak village for TWRI</v>
          </cell>
        </row>
      </sheetData>
      <sheetData sheetId="2240">
        <row r="3">
          <cell r="D3" t="str">
            <v>Gujarat rehabilitation work of Mathak village for TWRI</v>
          </cell>
        </row>
      </sheetData>
      <sheetData sheetId="2241">
        <row r="3">
          <cell r="D3" t="str">
            <v>Gujarat rehabilitation work of Mathak village for TWRI</v>
          </cell>
        </row>
      </sheetData>
      <sheetData sheetId="2242">
        <row r="3">
          <cell r="D3" t="str">
            <v>Gujarat rehabilitation work of Mathak village for TWRI</v>
          </cell>
        </row>
      </sheetData>
      <sheetData sheetId="2243">
        <row r="3">
          <cell r="D3" t="str">
            <v>Gujarat rehabilitation work of Mathak village for TWRI</v>
          </cell>
        </row>
      </sheetData>
      <sheetData sheetId="2244">
        <row r="3">
          <cell r="D3" t="str">
            <v>Gujarat rehabilitation work of Mathak village for TWRI</v>
          </cell>
        </row>
      </sheetData>
      <sheetData sheetId="2245">
        <row r="3">
          <cell r="D3" t="str">
            <v>Gujarat rehabilitation work of Mathak village for TWRI</v>
          </cell>
        </row>
      </sheetData>
      <sheetData sheetId="2246">
        <row r="3">
          <cell r="D3" t="str">
            <v>Gujarat rehabilitation work of Mathak village for TWRI</v>
          </cell>
        </row>
      </sheetData>
      <sheetData sheetId="2247">
        <row r="3">
          <cell r="D3" t="str">
            <v>Gujarat rehabilitation work of Mathak village for TWRI</v>
          </cell>
        </row>
      </sheetData>
      <sheetData sheetId="2248">
        <row r="3">
          <cell r="D3" t="str">
            <v>Gujarat rehabilitation work of Mathak village for TWRI</v>
          </cell>
        </row>
      </sheetData>
      <sheetData sheetId="2249">
        <row r="3">
          <cell r="D3" t="str">
            <v>Gujarat rehabilitation work of Mathak village for TWRI</v>
          </cell>
        </row>
      </sheetData>
      <sheetData sheetId="2250">
        <row r="3">
          <cell r="D3" t="str">
            <v>Gujarat rehabilitation work of Mathak village for TWRI</v>
          </cell>
        </row>
      </sheetData>
      <sheetData sheetId="2251">
        <row r="3">
          <cell r="D3" t="str">
            <v>Gujarat rehabilitation work of Mathak village for TWRI</v>
          </cell>
        </row>
      </sheetData>
      <sheetData sheetId="2252">
        <row r="3">
          <cell r="D3" t="str">
            <v>Gujarat rehabilitation work of Mathak village for TWRI</v>
          </cell>
        </row>
      </sheetData>
      <sheetData sheetId="2253">
        <row r="3">
          <cell r="D3" t="str">
            <v>Gujarat rehabilitation work of Mathak village for TWRI</v>
          </cell>
        </row>
      </sheetData>
      <sheetData sheetId="2254">
        <row r="3">
          <cell r="D3" t="str">
            <v>Gujarat rehabilitation work of Mathak village for TWRI</v>
          </cell>
        </row>
      </sheetData>
      <sheetData sheetId="2255">
        <row r="3">
          <cell r="D3" t="str">
            <v>Gujarat rehabilitation work of Mathak village for TWRI</v>
          </cell>
        </row>
      </sheetData>
      <sheetData sheetId="2256">
        <row r="3">
          <cell r="D3" t="str">
            <v>Gujarat rehabilitation work of Mathak village for TWRI</v>
          </cell>
        </row>
      </sheetData>
      <sheetData sheetId="2257">
        <row r="3">
          <cell r="D3" t="str">
            <v>Gujarat rehabilitation work of Mathak village for TWRI</v>
          </cell>
        </row>
      </sheetData>
      <sheetData sheetId="2258">
        <row r="3">
          <cell r="D3" t="str">
            <v>Gujarat rehabilitation work of Mathak village for TWRI</v>
          </cell>
        </row>
      </sheetData>
      <sheetData sheetId="2259">
        <row r="3">
          <cell r="D3" t="str">
            <v>Gujarat rehabilitation work of Mathak village for TWRI</v>
          </cell>
        </row>
      </sheetData>
      <sheetData sheetId="2260">
        <row r="3">
          <cell r="D3" t="str">
            <v>Gujarat rehabilitation work of Mathak village for TWRI</v>
          </cell>
        </row>
      </sheetData>
      <sheetData sheetId="2261">
        <row r="3">
          <cell r="D3" t="str">
            <v>Gujarat rehabilitation work of Mathak village for TWRI</v>
          </cell>
        </row>
      </sheetData>
      <sheetData sheetId="2262"/>
      <sheetData sheetId="2263">
        <row r="3">
          <cell r="D3" t="str">
            <v>Gujarat rehabilitation work of Mathak village for TWRI</v>
          </cell>
        </row>
      </sheetData>
      <sheetData sheetId="2264"/>
      <sheetData sheetId="2265">
        <row r="3">
          <cell r="D3" t="str">
            <v>Gujarat rehabilitation work of Mathak village for TWRI</v>
          </cell>
        </row>
      </sheetData>
      <sheetData sheetId="2266">
        <row r="3">
          <cell r="D3" t="str">
            <v>Gujarat rehabilitation work of Mathak village for TWRI</v>
          </cell>
        </row>
      </sheetData>
      <sheetData sheetId="2267">
        <row r="3">
          <cell r="D3" t="str">
            <v>Gujarat rehabilitation work of Mathak village for TWRI</v>
          </cell>
        </row>
      </sheetData>
      <sheetData sheetId="2268">
        <row r="3">
          <cell r="D3" t="str">
            <v>Gujarat rehabilitation work of Mathak village for TWRI</v>
          </cell>
        </row>
      </sheetData>
      <sheetData sheetId="2269">
        <row r="3">
          <cell r="D3" t="str">
            <v>Gujarat rehabilitation work of Mathak village for TWRI</v>
          </cell>
        </row>
      </sheetData>
      <sheetData sheetId="2270">
        <row r="3">
          <cell r="D3" t="str">
            <v>Gujarat rehabilitation work of Mathak village for TWRI</v>
          </cell>
        </row>
      </sheetData>
      <sheetData sheetId="2271">
        <row r="3">
          <cell r="D3" t="str">
            <v>Gujarat rehabilitation work of Mathak village for TWRI</v>
          </cell>
        </row>
      </sheetData>
      <sheetData sheetId="2272">
        <row r="3">
          <cell r="D3" t="str">
            <v>Gujarat rehabilitation work of Mathak village for TWRI</v>
          </cell>
        </row>
      </sheetData>
      <sheetData sheetId="2273">
        <row r="3">
          <cell r="D3" t="str">
            <v>Gujarat rehabilitation work of Mathak village for TWRI</v>
          </cell>
        </row>
      </sheetData>
      <sheetData sheetId="2274">
        <row r="3">
          <cell r="D3" t="str">
            <v>Gujarat rehabilitation work of Mathak village for TWRI</v>
          </cell>
        </row>
      </sheetData>
      <sheetData sheetId="2275">
        <row r="3">
          <cell r="D3" t="str">
            <v>Gujarat rehabilitation work of Mathak village for TWRI</v>
          </cell>
        </row>
      </sheetData>
      <sheetData sheetId="2276">
        <row r="3">
          <cell r="D3" t="str">
            <v>Gujarat rehabilitation work of Mathak village for TWRI</v>
          </cell>
        </row>
      </sheetData>
      <sheetData sheetId="2277">
        <row r="3">
          <cell r="D3" t="str">
            <v>Gujarat rehabilitation work of Mathak village for TWRI</v>
          </cell>
        </row>
      </sheetData>
      <sheetData sheetId="2278">
        <row r="3">
          <cell r="D3" t="str">
            <v>Gujarat rehabilitation work of Mathak village for TWRI</v>
          </cell>
        </row>
      </sheetData>
      <sheetData sheetId="2279">
        <row r="3">
          <cell r="D3" t="str">
            <v>Gujarat rehabilitation work of Mathak village for TWRI</v>
          </cell>
        </row>
      </sheetData>
      <sheetData sheetId="2280"/>
      <sheetData sheetId="2281"/>
      <sheetData sheetId="2282"/>
      <sheetData sheetId="2283"/>
      <sheetData sheetId="2284"/>
      <sheetData sheetId="2285"/>
      <sheetData sheetId="2286"/>
      <sheetData sheetId="2287">
        <row r="3">
          <cell r="D3" t="str">
            <v>Gujarat rehabilitation work of Mathak village for TWRI</v>
          </cell>
        </row>
      </sheetData>
      <sheetData sheetId="2288"/>
      <sheetData sheetId="2289">
        <row r="3">
          <cell r="D3" t="str">
            <v>Gujarat rehabilitation work of Mathak village for TWRI</v>
          </cell>
        </row>
      </sheetData>
      <sheetData sheetId="2290">
        <row r="3">
          <cell r="D3" t="str">
            <v>Gujarat rehabilitation work of Mathak village for TWRI</v>
          </cell>
        </row>
      </sheetData>
      <sheetData sheetId="2291">
        <row r="3">
          <cell r="D3" t="str">
            <v>Gujarat rehabilitation work of Mathak village for TWRI</v>
          </cell>
        </row>
      </sheetData>
      <sheetData sheetId="2292">
        <row r="3">
          <cell r="D3" t="str">
            <v>Gujarat rehabilitation work of Mathak village for TWRI</v>
          </cell>
        </row>
      </sheetData>
      <sheetData sheetId="2293">
        <row r="3">
          <cell r="D3" t="str">
            <v>Gujarat rehabilitation work of Mathak village for TWRI</v>
          </cell>
        </row>
      </sheetData>
      <sheetData sheetId="2294">
        <row r="3">
          <cell r="D3" t="str">
            <v>Gujarat rehabilitation work of Mathak village for TWRI</v>
          </cell>
        </row>
      </sheetData>
      <sheetData sheetId="2295">
        <row r="3">
          <cell r="D3" t="str">
            <v>Gujarat rehabilitation work of Mathak village for TWRI</v>
          </cell>
        </row>
      </sheetData>
      <sheetData sheetId="2296">
        <row r="3">
          <cell r="D3" t="str">
            <v>Gujarat rehabilitation work of Mathak village for TWRI</v>
          </cell>
        </row>
      </sheetData>
      <sheetData sheetId="2297">
        <row r="3">
          <cell r="D3" t="str">
            <v>Gujarat rehabilitation work of Mathak village for TWRI</v>
          </cell>
        </row>
      </sheetData>
      <sheetData sheetId="2298">
        <row r="3">
          <cell r="D3" t="str">
            <v>Gujarat rehabilitation work of Mathak village for TWRI</v>
          </cell>
        </row>
      </sheetData>
      <sheetData sheetId="2299">
        <row r="3">
          <cell r="D3" t="str">
            <v>Gujarat rehabilitation work of Mathak village for TWRI</v>
          </cell>
        </row>
      </sheetData>
      <sheetData sheetId="2300">
        <row r="3">
          <cell r="D3" t="str">
            <v>Gujarat rehabilitation work of Mathak village for TWRI</v>
          </cell>
        </row>
      </sheetData>
      <sheetData sheetId="2301">
        <row r="3">
          <cell r="D3" t="str">
            <v>Gujarat rehabilitation work of Mathak village for TWRI</v>
          </cell>
        </row>
      </sheetData>
      <sheetData sheetId="2302">
        <row r="3">
          <cell r="D3" t="str">
            <v>Gujarat rehabilitation work of Mathak village for TWRI</v>
          </cell>
        </row>
      </sheetData>
      <sheetData sheetId="2303">
        <row r="3">
          <cell r="D3" t="str">
            <v>Gujarat rehabilitation work of Mathak village for TWRI</v>
          </cell>
        </row>
      </sheetData>
      <sheetData sheetId="2304">
        <row r="3">
          <cell r="D3" t="str">
            <v>Gujarat rehabilitation work of Mathak village for TWRI</v>
          </cell>
        </row>
      </sheetData>
      <sheetData sheetId="2305">
        <row r="3">
          <cell r="D3" t="str">
            <v>Gujarat rehabilitation work of Mathak village for TWRI</v>
          </cell>
        </row>
      </sheetData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>
        <row r="3">
          <cell r="D3" t="str">
            <v>Gujarat rehabilitation work of Mathak village for TWRI</v>
          </cell>
        </row>
      </sheetData>
      <sheetData sheetId="2313">
        <row r="3">
          <cell r="D3" t="str">
            <v>Gujarat rehabilitation work of Mathak village for TWRI</v>
          </cell>
        </row>
      </sheetData>
      <sheetData sheetId="2314">
        <row r="3">
          <cell r="D3" t="str">
            <v>Gujarat rehabilitation work of Mathak village for TWRI</v>
          </cell>
        </row>
      </sheetData>
      <sheetData sheetId="2315">
        <row r="3">
          <cell r="D3" t="str">
            <v>Gujarat rehabilitation work of Mathak village for TWRI</v>
          </cell>
        </row>
      </sheetData>
      <sheetData sheetId="2316">
        <row r="3">
          <cell r="D3" t="str">
            <v>Gujarat rehabilitation work of Mathak village for TWRI</v>
          </cell>
        </row>
      </sheetData>
      <sheetData sheetId="2317">
        <row r="3">
          <cell r="D3" t="str">
            <v>Gujarat rehabilitation work of Mathak village for TWRI</v>
          </cell>
        </row>
      </sheetData>
      <sheetData sheetId="2318">
        <row r="3">
          <cell r="D3" t="str">
            <v>Gujarat rehabilitation work of Mathak village for TWRI</v>
          </cell>
        </row>
      </sheetData>
      <sheetData sheetId="2319">
        <row r="3">
          <cell r="D3" t="str">
            <v>Gujarat rehabilitation work of Mathak village for TWRI</v>
          </cell>
        </row>
      </sheetData>
      <sheetData sheetId="2320">
        <row r="3">
          <cell r="D3" t="str">
            <v>Gujarat rehabilitation work of Mathak village for TWRI</v>
          </cell>
        </row>
      </sheetData>
      <sheetData sheetId="2321">
        <row r="3">
          <cell r="D3" t="str">
            <v>Gujarat rehabilitation work of Mathak village for TWRI</v>
          </cell>
        </row>
      </sheetData>
      <sheetData sheetId="2322">
        <row r="3">
          <cell r="D3" t="str">
            <v>Gujarat rehabilitation work of Mathak village for TWRI</v>
          </cell>
        </row>
      </sheetData>
      <sheetData sheetId="2323">
        <row r="3">
          <cell r="D3" t="str">
            <v>Gujarat rehabilitation work of Mathak village for TWRI</v>
          </cell>
        </row>
      </sheetData>
      <sheetData sheetId="2324">
        <row r="3">
          <cell r="D3" t="str">
            <v>Gujarat rehabilitation work of Mathak village for TWRI</v>
          </cell>
        </row>
      </sheetData>
      <sheetData sheetId="2325">
        <row r="3">
          <cell r="D3" t="str">
            <v>Gujarat rehabilitation work of Mathak village for TWRI</v>
          </cell>
        </row>
      </sheetData>
      <sheetData sheetId="2326">
        <row r="3">
          <cell r="D3" t="str">
            <v>Gujarat rehabilitation work of Mathak village for TWRI</v>
          </cell>
        </row>
      </sheetData>
      <sheetData sheetId="2327">
        <row r="3">
          <cell r="D3" t="str">
            <v>Gujarat rehabilitation work of Mathak village for TWRI</v>
          </cell>
        </row>
      </sheetData>
      <sheetData sheetId="2328">
        <row r="3">
          <cell r="D3" t="str">
            <v>Gujarat rehabilitation work of Mathak village for TWRI</v>
          </cell>
        </row>
      </sheetData>
      <sheetData sheetId="2329">
        <row r="3">
          <cell r="D3" t="str">
            <v>Gujarat rehabilitation work of Mathak village for TWRI</v>
          </cell>
        </row>
      </sheetData>
      <sheetData sheetId="2330">
        <row r="3">
          <cell r="D3" t="str">
            <v>Gujarat rehabilitation work of Mathak village for TWRI</v>
          </cell>
        </row>
      </sheetData>
      <sheetData sheetId="2331">
        <row r="3">
          <cell r="D3" t="str">
            <v>Gujarat rehabilitation work of Mathak village for TWRI</v>
          </cell>
        </row>
      </sheetData>
      <sheetData sheetId="2332">
        <row r="3">
          <cell r="D3" t="str">
            <v>Gujarat rehabilitation work of Mathak village for TWRI</v>
          </cell>
        </row>
      </sheetData>
      <sheetData sheetId="2333">
        <row r="3">
          <cell r="D3" t="str">
            <v>Gujarat rehabilitation work of Mathak village for TWRI</v>
          </cell>
        </row>
      </sheetData>
      <sheetData sheetId="2334">
        <row r="3">
          <cell r="D3" t="str">
            <v>Gujarat rehabilitation work of Mathak village for TWRI</v>
          </cell>
        </row>
      </sheetData>
      <sheetData sheetId="2335">
        <row r="3">
          <cell r="D3" t="str">
            <v>Gujarat rehabilitation work of Mathak village for TWRI</v>
          </cell>
        </row>
      </sheetData>
      <sheetData sheetId="2336">
        <row r="3">
          <cell r="D3" t="str">
            <v>Gujarat rehabilitation work of Mathak village for TWRI</v>
          </cell>
        </row>
      </sheetData>
      <sheetData sheetId="2337">
        <row r="3">
          <cell r="D3" t="str">
            <v>Gujarat rehabilitation work of Mathak village for TWRI</v>
          </cell>
        </row>
      </sheetData>
      <sheetData sheetId="2338">
        <row r="3">
          <cell r="D3" t="str">
            <v>Gujarat rehabilitation work of Mathak village for TWRI</v>
          </cell>
        </row>
      </sheetData>
      <sheetData sheetId="2339">
        <row r="3">
          <cell r="D3" t="str">
            <v>Gujarat rehabilitation work of Mathak village for TWRI</v>
          </cell>
        </row>
      </sheetData>
      <sheetData sheetId="2340">
        <row r="3">
          <cell r="D3" t="str">
            <v>Gujarat rehabilitation work of Mathak village for TWRI</v>
          </cell>
        </row>
      </sheetData>
      <sheetData sheetId="2341">
        <row r="3">
          <cell r="D3" t="str">
            <v>Gujarat rehabilitation work of Mathak village for TWRI</v>
          </cell>
        </row>
      </sheetData>
      <sheetData sheetId="2342">
        <row r="3">
          <cell r="D3" t="str">
            <v>Gujarat rehabilitation work of Mathak village for TWRI</v>
          </cell>
        </row>
      </sheetData>
      <sheetData sheetId="2343">
        <row r="3">
          <cell r="D3" t="str">
            <v>Gujarat rehabilitation work of Mathak village for TWRI</v>
          </cell>
        </row>
      </sheetData>
      <sheetData sheetId="2344">
        <row r="3">
          <cell r="D3" t="str">
            <v>Gujarat rehabilitation work of Mathak village for TWRI</v>
          </cell>
        </row>
      </sheetData>
      <sheetData sheetId="2345">
        <row r="3">
          <cell r="D3" t="str">
            <v>Gujarat rehabilitation work of Mathak village for TWRI</v>
          </cell>
        </row>
      </sheetData>
      <sheetData sheetId="2346">
        <row r="3">
          <cell r="D3" t="str">
            <v>Gujarat rehabilitation work of Mathak village for TWRI</v>
          </cell>
        </row>
      </sheetData>
      <sheetData sheetId="2347">
        <row r="3">
          <cell r="D3" t="str">
            <v>Gujarat rehabilitation work of Mathak village for TWRI</v>
          </cell>
        </row>
      </sheetData>
      <sheetData sheetId="2348">
        <row r="3">
          <cell r="D3" t="str">
            <v>Gujarat rehabilitation work of Mathak village for TWRI</v>
          </cell>
        </row>
      </sheetData>
      <sheetData sheetId="2349">
        <row r="3">
          <cell r="D3" t="str">
            <v>Gujarat rehabilitation work of Mathak village for TWRI</v>
          </cell>
        </row>
      </sheetData>
      <sheetData sheetId="2350">
        <row r="3">
          <cell r="D3" t="str">
            <v>Gujarat rehabilitation work of Mathak village for TWRI</v>
          </cell>
        </row>
      </sheetData>
      <sheetData sheetId="2351">
        <row r="3">
          <cell r="D3" t="str">
            <v>Gujarat rehabilitation work of Mathak village for TWRI</v>
          </cell>
        </row>
      </sheetData>
      <sheetData sheetId="2352">
        <row r="3">
          <cell r="D3" t="str">
            <v>Gujarat rehabilitation work of Mathak village for TWRI</v>
          </cell>
        </row>
      </sheetData>
      <sheetData sheetId="2353">
        <row r="3">
          <cell r="D3" t="str">
            <v>Gujarat rehabilitation work of Mathak village for TWRI</v>
          </cell>
        </row>
      </sheetData>
      <sheetData sheetId="2354">
        <row r="3">
          <cell r="D3" t="str">
            <v>Gujarat rehabilitation work of Mathak village for TWRI</v>
          </cell>
        </row>
      </sheetData>
      <sheetData sheetId="2355">
        <row r="3">
          <cell r="D3" t="str">
            <v>Gujarat rehabilitation work of Mathak village for TWRI</v>
          </cell>
        </row>
      </sheetData>
      <sheetData sheetId="2356">
        <row r="3">
          <cell r="D3" t="str">
            <v>Gujarat rehabilitation work of Mathak village for TWRI</v>
          </cell>
        </row>
      </sheetData>
      <sheetData sheetId="2357">
        <row r="3">
          <cell r="D3" t="str">
            <v>Gujarat rehabilitation work of Mathak village for TWRI</v>
          </cell>
        </row>
      </sheetData>
      <sheetData sheetId="2358">
        <row r="3">
          <cell r="D3" t="str">
            <v>Gujarat rehabilitation work of Mathak village for TWRI</v>
          </cell>
        </row>
      </sheetData>
      <sheetData sheetId="2359">
        <row r="3">
          <cell r="D3" t="str">
            <v>Gujarat rehabilitation work of Mathak village for TWRI</v>
          </cell>
        </row>
      </sheetData>
      <sheetData sheetId="2360">
        <row r="3">
          <cell r="D3" t="str">
            <v>Gujarat rehabilitation work of Mathak village for TWRI</v>
          </cell>
        </row>
      </sheetData>
      <sheetData sheetId="2361">
        <row r="3">
          <cell r="D3" t="str">
            <v>Gujarat rehabilitation work of Mathak village for TWRI</v>
          </cell>
        </row>
      </sheetData>
      <sheetData sheetId="2362">
        <row r="3">
          <cell r="D3" t="str">
            <v>Gujarat rehabilitation work of Mathak village for TWRI</v>
          </cell>
        </row>
      </sheetData>
      <sheetData sheetId="2363">
        <row r="3">
          <cell r="D3" t="str">
            <v>Gujarat rehabilitation work of Mathak village for TWRI</v>
          </cell>
        </row>
      </sheetData>
      <sheetData sheetId="2364">
        <row r="3">
          <cell r="D3" t="str">
            <v>Gujarat rehabilitation work of Mathak village for TWRI</v>
          </cell>
        </row>
      </sheetData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>
        <row r="3">
          <cell r="D3" t="str">
            <v>Gujarat rehabilitation work of Mathak village for TWRI</v>
          </cell>
        </row>
      </sheetData>
      <sheetData sheetId="2381">
        <row r="3">
          <cell r="D3" t="str">
            <v>Gujarat rehabilitation work of Mathak village for TWRI</v>
          </cell>
        </row>
      </sheetData>
      <sheetData sheetId="2382">
        <row r="3">
          <cell r="D3" t="str">
            <v>Gujarat rehabilitation work of Mathak village for TWRI</v>
          </cell>
        </row>
      </sheetData>
      <sheetData sheetId="2383"/>
      <sheetData sheetId="2384"/>
      <sheetData sheetId="2385">
        <row r="3">
          <cell r="D3" t="str">
            <v>Gujarat rehabilitation work of Mathak village for TWRI</v>
          </cell>
        </row>
      </sheetData>
      <sheetData sheetId="2386">
        <row r="3">
          <cell r="D3" t="str">
            <v>Gujarat rehabilitation work of Mathak village for TWRI</v>
          </cell>
        </row>
      </sheetData>
      <sheetData sheetId="2387">
        <row r="3">
          <cell r="D3" t="str">
            <v>Gujarat rehabilitation work of Mathak village for TWRI</v>
          </cell>
        </row>
      </sheetData>
      <sheetData sheetId="2388">
        <row r="3">
          <cell r="D3" t="str">
            <v>Gujarat rehabilitation work of Mathak village for TWRI</v>
          </cell>
        </row>
      </sheetData>
      <sheetData sheetId="2389"/>
      <sheetData sheetId="2390">
        <row r="3">
          <cell r="D3" t="str">
            <v>Gujarat rehabilitation work of Mathak village for TWRI</v>
          </cell>
        </row>
      </sheetData>
      <sheetData sheetId="2391">
        <row r="3">
          <cell r="D3" t="str">
            <v>Gujarat rehabilitation work of Mathak village for TWRI</v>
          </cell>
        </row>
      </sheetData>
      <sheetData sheetId="2392">
        <row r="3">
          <cell r="D3" t="str">
            <v>Gujarat rehabilitation work of Mathak village for TWRI</v>
          </cell>
        </row>
      </sheetData>
      <sheetData sheetId="2393">
        <row r="3">
          <cell r="D3" t="str">
            <v>Gujarat rehabilitation work of Mathak village for TWRI</v>
          </cell>
        </row>
      </sheetData>
      <sheetData sheetId="2394">
        <row r="3">
          <cell r="D3" t="str">
            <v>Gujarat rehabilitation work of Mathak village for TWRI</v>
          </cell>
        </row>
      </sheetData>
      <sheetData sheetId="2395">
        <row r="3">
          <cell r="D3" t="str">
            <v>Gujarat rehabilitation work of Mathak village for TWRI</v>
          </cell>
        </row>
      </sheetData>
      <sheetData sheetId="2396">
        <row r="3">
          <cell r="D3" t="str">
            <v>Gujarat rehabilitation work of Mathak village for TWRI</v>
          </cell>
        </row>
      </sheetData>
      <sheetData sheetId="2397">
        <row r="3">
          <cell r="D3" t="str">
            <v>Gujarat rehabilitation work of Mathak village for TWRI</v>
          </cell>
        </row>
      </sheetData>
      <sheetData sheetId="2398">
        <row r="3">
          <cell r="D3" t="str">
            <v>Gujarat rehabilitation work of Mathak village for TWRI</v>
          </cell>
        </row>
      </sheetData>
      <sheetData sheetId="2399">
        <row r="3">
          <cell r="D3" t="str">
            <v>Gujarat rehabilitation work of Mathak village for TWRI</v>
          </cell>
        </row>
      </sheetData>
      <sheetData sheetId="2400">
        <row r="3">
          <cell r="D3" t="str">
            <v>Gujarat rehabilitation work of Mathak village for TWRI</v>
          </cell>
        </row>
      </sheetData>
      <sheetData sheetId="2401">
        <row r="3">
          <cell r="D3" t="str">
            <v>Gujarat rehabilitation work of Mathak village for TWRI</v>
          </cell>
        </row>
      </sheetData>
      <sheetData sheetId="2402">
        <row r="3">
          <cell r="D3" t="str">
            <v>Gujarat rehabilitation work of Mathak village for TWRI</v>
          </cell>
        </row>
      </sheetData>
      <sheetData sheetId="2403">
        <row r="3">
          <cell r="D3" t="str">
            <v>Gujarat rehabilitation work of Mathak village for TWRI</v>
          </cell>
        </row>
      </sheetData>
      <sheetData sheetId="2404">
        <row r="3">
          <cell r="D3" t="str">
            <v>Gujarat rehabilitation work of Mathak village for TWRI</v>
          </cell>
        </row>
      </sheetData>
      <sheetData sheetId="2405">
        <row r="3">
          <cell r="D3" t="str">
            <v>Gujarat rehabilitation work of Mathak village for TWRI</v>
          </cell>
        </row>
      </sheetData>
      <sheetData sheetId="2406">
        <row r="3">
          <cell r="D3" t="str">
            <v>Gujarat rehabilitation work of Mathak village for TWRI</v>
          </cell>
        </row>
      </sheetData>
      <sheetData sheetId="2407">
        <row r="3">
          <cell r="D3" t="str">
            <v>Gujarat rehabilitation work of Mathak village for TWRI</v>
          </cell>
        </row>
      </sheetData>
      <sheetData sheetId="2408">
        <row r="3">
          <cell r="D3" t="str">
            <v>Gujarat rehabilitation work of Mathak village for TWRI</v>
          </cell>
        </row>
      </sheetData>
      <sheetData sheetId="2409">
        <row r="3">
          <cell r="D3" t="str">
            <v>Gujarat rehabilitation work of Mathak village for TWRI</v>
          </cell>
        </row>
      </sheetData>
      <sheetData sheetId="2410">
        <row r="3">
          <cell r="D3" t="str">
            <v>Gujarat rehabilitation work of Mathak village for TWRI</v>
          </cell>
        </row>
      </sheetData>
      <sheetData sheetId="2411">
        <row r="3">
          <cell r="D3" t="str">
            <v>Gujarat rehabilitation work of Mathak village for TWRI</v>
          </cell>
        </row>
      </sheetData>
      <sheetData sheetId="2412">
        <row r="3">
          <cell r="D3" t="str">
            <v>Gujarat rehabilitation work of Mathak village for TWRI</v>
          </cell>
        </row>
      </sheetData>
      <sheetData sheetId="2413">
        <row r="3">
          <cell r="D3" t="str">
            <v>Gujarat rehabilitation work of Mathak village for TWRI</v>
          </cell>
        </row>
      </sheetData>
      <sheetData sheetId="2414">
        <row r="3">
          <cell r="D3" t="str">
            <v>Gujarat rehabilitation work of Mathak village for TWRI</v>
          </cell>
        </row>
      </sheetData>
      <sheetData sheetId="2415">
        <row r="3">
          <cell r="D3" t="str">
            <v>Gujarat rehabilitation work of Mathak village for TWRI</v>
          </cell>
        </row>
      </sheetData>
      <sheetData sheetId="2416">
        <row r="3">
          <cell r="D3" t="str">
            <v>Gujarat rehabilitation work of Mathak village for TWRI</v>
          </cell>
        </row>
      </sheetData>
      <sheetData sheetId="2417">
        <row r="3">
          <cell r="D3" t="str">
            <v>Gujarat rehabilitation work of Mathak village for TWRI</v>
          </cell>
        </row>
      </sheetData>
      <sheetData sheetId="2418">
        <row r="3">
          <cell r="D3" t="str">
            <v>Gujarat rehabilitation work of Mathak village for TWRI</v>
          </cell>
        </row>
      </sheetData>
      <sheetData sheetId="2419">
        <row r="3">
          <cell r="D3" t="str">
            <v>Gujarat rehabilitation work of Mathak village for TWRI</v>
          </cell>
        </row>
      </sheetData>
      <sheetData sheetId="2420">
        <row r="3">
          <cell r="D3" t="str">
            <v>Gujarat rehabilitation work of Mathak village for TWRI</v>
          </cell>
        </row>
      </sheetData>
      <sheetData sheetId="2421">
        <row r="3">
          <cell r="D3" t="str">
            <v>Gujarat rehabilitation work of Mathak village for TWRI</v>
          </cell>
        </row>
      </sheetData>
      <sheetData sheetId="2422">
        <row r="3">
          <cell r="D3" t="str">
            <v>Gujarat rehabilitation work of Mathak village for TWRI</v>
          </cell>
        </row>
      </sheetData>
      <sheetData sheetId="2423">
        <row r="3">
          <cell r="D3" t="str">
            <v>Gujarat rehabilitation work of Mathak village for TWRI</v>
          </cell>
        </row>
      </sheetData>
      <sheetData sheetId="2424">
        <row r="3">
          <cell r="D3" t="str">
            <v>Gujarat rehabilitation work of Mathak village for TWRI</v>
          </cell>
        </row>
      </sheetData>
      <sheetData sheetId="2425">
        <row r="3">
          <cell r="D3" t="str">
            <v>Gujarat rehabilitation work of Mathak village for TWRI</v>
          </cell>
        </row>
      </sheetData>
      <sheetData sheetId="2426">
        <row r="3">
          <cell r="D3" t="str">
            <v>Gujarat rehabilitation work of Mathak village for TWRI</v>
          </cell>
        </row>
      </sheetData>
      <sheetData sheetId="2427">
        <row r="3">
          <cell r="D3" t="str">
            <v>Gujarat rehabilitation work of Mathak village for TWRI</v>
          </cell>
        </row>
      </sheetData>
      <sheetData sheetId="2428">
        <row r="3">
          <cell r="D3" t="str">
            <v>Gujarat rehabilitation work of Mathak village for TWRI</v>
          </cell>
        </row>
      </sheetData>
      <sheetData sheetId="2429">
        <row r="3">
          <cell r="D3" t="str">
            <v>Gujarat rehabilitation work of Mathak village for TWRI</v>
          </cell>
        </row>
      </sheetData>
      <sheetData sheetId="2430">
        <row r="3">
          <cell r="D3" t="str">
            <v>Gujarat rehabilitation work of Mathak village for TWRI</v>
          </cell>
        </row>
      </sheetData>
      <sheetData sheetId="2431">
        <row r="3">
          <cell r="D3" t="str">
            <v>Gujarat rehabilitation work of Mathak village for TWRI</v>
          </cell>
        </row>
      </sheetData>
      <sheetData sheetId="2432">
        <row r="3">
          <cell r="D3" t="str">
            <v>Gujarat rehabilitation work of Mathak village for TWRI</v>
          </cell>
        </row>
      </sheetData>
      <sheetData sheetId="2433">
        <row r="3">
          <cell r="D3" t="str">
            <v>Gujarat rehabilitation work of Mathak village for TWRI</v>
          </cell>
        </row>
      </sheetData>
      <sheetData sheetId="2434">
        <row r="3">
          <cell r="D3" t="str">
            <v>Gujarat rehabilitation work of Mathak village for TWRI</v>
          </cell>
        </row>
      </sheetData>
      <sheetData sheetId="2435">
        <row r="3">
          <cell r="D3" t="str">
            <v>Gujarat rehabilitation work of Mathak village for TWRI</v>
          </cell>
        </row>
      </sheetData>
      <sheetData sheetId="2436">
        <row r="3">
          <cell r="D3" t="str">
            <v>Gujarat rehabilitation work of Mathak village for TWRI</v>
          </cell>
        </row>
      </sheetData>
      <sheetData sheetId="2437">
        <row r="3">
          <cell r="D3" t="str">
            <v>Gujarat rehabilitation work of Mathak village for TWRI</v>
          </cell>
        </row>
      </sheetData>
      <sheetData sheetId="2438">
        <row r="3">
          <cell r="D3" t="str">
            <v>Gujarat rehabilitation work of Mathak village for TWRI</v>
          </cell>
        </row>
      </sheetData>
      <sheetData sheetId="2439">
        <row r="3">
          <cell r="D3" t="str">
            <v>Gujarat rehabilitation work of Mathak village for TWRI</v>
          </cell>
        </row>
      </sheetData>
      <sheetData sheetId="2440">
        <row r="3">
          <cell r="D3" t="str">
            <v>Gujarat rehabilitation work of Mathak village for TWRI</v>
          </cell>
        </row>
      </sheetData>
      <sheetData sheetId="2441">
        <row r="3">
          <cell r="D3" t="str">
            <v>Gujarat rehabilitation work of Mathak village for TWRI</v>
          </cell>
        </row>
      </sheetData>
      <sheetData sheetId="2442">
        <row r="3">
          <cell r="D3" t="str">
            <v>Gujarat rehabilitation work of Mathak village for TWRI</v>
          </cell>
        </row>
      </sheetData>
      <sheetData sheetId="2443">
        <row r="3">
          <cell r="D3" t="str">
            <v>Gujarat rehabilitation work of Mathak village for TWRI</v>
          </cell>
        </row>
      </sheetData>
      <sheetData sheetId="2444">
        <row r="3">
          <cell r="D3" t="str">
            <v>Gujarat rehabilitation work of Mathak village for TWRI</v>
          </cell>
        </row>
      </sheetData>
      <sheetData sheetId="2445">
        <row r="3">
          <cell r="D3" t="str">
            <v>Gujarat rehabilitation work of Mathak village for TWRI</v>
          </cell>
        </row>
      </sheetData>
      <sheetData sheetId="2446">
        <row r="3">
          <cell r="D3" t="str">
            <v>Gujarat rehabilitation work of Mathak village for TWRI</v>
          </cell>
        </row>
      </sheetData>
      <sheetData sheetId="2447">
        <row r="3">
          <cell r="D3" t="str">
            <v>Gujarat rehabilitation work of Mathak village for TWRI</v>
          </cell>
        </row>
      </sheetData>
      <sheetData sheetId="2448">
        <row r="3">
          <cell r="D3" t="str">
            <v>Gujarat rehabilitation work of Mathak village for TWRI</v>
          </cell>
        </row>
      </sheetData>
      <sheetData sheetId="2449">
        <row r="3">
          <cell r="D3" t="str">
            <v>Gujarat rehabilitation work of Mathak village for TWRI</v>
          </cell>
        </row>
      </sheetData>
      <sheetData sheetId="2450">
        <row r="3">
          <cell r="D3" t="str">
            <v>Gujarat rehabilitation work of Mathak village for TWRI</v>
          </cell>
        </row>
      </sheetData>
      <sheetData sheetId="2451">
        <row r="3">
          <cell r="D3" t="str">
            <v>Gujarat rehabilitation work of Mathak village for TWRI</v>
          </cell>
        </row>
      </sheetData>
      <sheetData sheetId="2452">
        <row r="3">
          <cell r="D3" t="str">
            <v>Gujarat rehabilitation work of Mathak village for TWRI</v>
          </cell>
        </row>
      </sheetData>
      <sheetData sheetId="2453">
        <row r="3">
          <cell r="D3" t="str">
            <v>Gujarat rehabilitation work of Mathak village for TWRI</v>
          </cell>
        </row>
      </sheetData>
      <sheetData sheetId="2454">
        <row r="3">
          <cell r="D3" t="str">
            <v>Gujarat rehabilitation work of Mathak village for TWRI</v>
          </cell>
        </row>
      </sheetData>
      <sheetData sheetId="2455">
        <row r="3">
          <cell r="D3" t="str">
            <v>Gujarat rehabilitation work of Mathak village for TWRI</v>
          </cell>
        </row>
      </sheetData>
      <sheetData sheetId="2456">
        <row r="3">
          <cell r="D3" t="str">
            <v>Gujarat rehabilitation work of Mathak village for TWRI</v>
          </cell>
        </row>
      </sheetData>
      <sheetData sheetId="2457">
        <row r="3">
          <cell r="D3" t="str">
            <v>Gujarat rehabilitation work of Mathak village for TWRI</v>
          </cell>
        </row>
      </sheetData>
      <sheetData sheetId="2458">
        <row r="3">
          <cell r="D3" t="str">
            <v>Gujarat rehabilitation work of Mathak village for TWRI</v>
          </cell>
        </row>
      </sheetData>
      <sheetData sheetId="2459">
        <row r="3">
          <cell r="D3" t="str">
            <v>Gujarat rehabilitation work of Mathak village for TWRI</v>
          </cell>
        </row>
      </sheetData>
      <sheetData sheetId="2460">
        <row r="3">
          <cell r="D3" t="str">
            <v>Gujarat rehabilitation work of Mathak village for TWRI</v>
          </cell>
        </row>
      </sheetData>
      <sheetData sheetId="2461">
        <row r="3">
          <cell r="D3" t="str">
            <v>Gujarat rehabilitation work of Mathak village for TWRI</v>
          </cell>
        </row>
      </sheetData>
      <sheetData sheetId="2462">
        <row r="3">
          <cell r="D3" t="str">
            <v>Gujarat rehabilitation work of Mathak village for TWRI</v>
          </cell>
        </row>
      </sheetData>
      <sheetData sheetId="2463">
        <row r="3">
          <cell r="D3" t="str">
            <v>Gujarat rehabilitation work of Mathak village for TWRI</v>
          </cell>
        </row>
      </sheetData>
      <sheetData sheetId="2464">
        <row r="3">
          <cell r="D3" t="str">
            <v>Gujarat rehabilitation work of Mathak village for TWRI</v>
          </cell>
        </row>
      </sheetData>
      <sheetData sheetId="2465">
        <row r="3">
          <cell r="D3" t="str">
            <v>Gujarat rehabilitation work of Mathak village for TWRI</v>
          </cell>
        </row>
      </sheetData>
      <sheetData sheetId="2466">
        <row r="3">
          <cell r="D3" t="str">
            <v>Gujarat rehabilitation work of Mathak village for TWRI</v>
          </cell>
        </row>
      </sheetData>
      <sheetData sheetId="2467">
        <row r="3">
          <cell r="D3" t="str">
            <v>Gujarat rehabilitation work of Mathak village for TWRI</v>
          </cell>
        </row>
      </sheetData>
      <sheetData sheetId="2468">
        <row r="3">
          <cell r="D3" t="str">
            <v>Gujarat rehabilitation work of Mathak village for TWRI</v>
          </cell>
        </row>
      </sheetData>
      <sheetData sheetId="2469">
        <row r="3">
          <cell r="D3" t="str">
            <v>Gujarat rehabilitation work of Mathak village for TWRI</v>
          </cell>
        </row>
      </sheetData>
      <sheetData sheetId="2470">
        <row r="3">
          <cell r="D3" t="str">
            <v>Gujarat rehabilitation work of Mathak village for TWRI</v>
          </cell>
        </row>
      </sheetData>
      <sheetData sheetId="2471">
        <row r="3">
          <cell r="D3" t="str">
            <v>Gujarat rehabilitation work of Mathak village for TWRI</v>
          </cell>
        </row>
      </sheetData>
      <sheetData sheetId="2472">
        <row r="3">
          <cell r="D3" t="str">
            <v>Gujarat rehabilitation work of Mathak village for TWRI</v>
          </cell>
        </row>
      </sheetData>
      <sheetData sheetId="2473">
        <row r="3">
          <cell r="D3" t="str">
            <v>Gujarat rehabilitation work of Mathak village for TWRI</v>
          </cell>
        </row>
      </sheetData>
      <sheetData sheetId="2474">
        <row r="3">
          <cell r="D3" t="str">
            <v>Gujarat rehabilitation work of Mathak village for TWRI</v>
          </cell>
        </row>
      </sheetData>
      <sheetData sheetId="2475">
        <row r="3">
          <cell r="D3" t="str">
            <v>Gujarat rehabilitation work of Mathak village for TWRI</v>
          </cell>
        </row>
      </sheetData>
      <sheetData sheetId="2476">
        <row r="3">
          <cell r="D3" t="str">
            <v>Gujarat rehabilitation work of Mathak village for TWRI</v>
          </cell>
        </row>
      </sheetData>
      <sheetData sheetId="2477">
        <row r="3">
          <cell r="D3" t="str">
            <v>Gujarat rehabilitation work of Mathak village for TWRI</v>
          </cell>
        </row>
      </sheetData>
      <sheetData sheetId="2478">
        <row r="3">
          <cell r="D3" t="str">
            <v>Gujarat rehabilitation work of Mathak village for TWRI</v>
          </cell>
        </row>
      </sheetData>
      <sheetData sheetId="2479">
        <row r="3">
          <cell r="D3" t="str">
            <v>Gujarat rehabilitation work of Mathak village for TWRI</v>
          </cell>
        </row>
      </sheetData>
      <sheetData sheetId="2480">
        <row r="3">
          <cell r="D3" t="str">
            <v>Gujarat rehabilitation work of Mathak village for TWRI</v>
          </cell>
        </row>
      </sheetData>
      <sheetData sheetId="2481">
        <row r="3">
          <cell r="D3" t="str">
            <v>Gujarat rehabilitation work of Mathak village for TWRI</v>
          </cell>
        </row>
      </sheetData>
      <sheetData sheetId="2482">
        <row r="3">
          <cell r="D3" t="str">
            <v>Gujarat rehabilitation work of Mathak village for TWRI</v>
          </cell>
        </row>
      </sheetData>
      <sheetData sheetId="2483">
        <row r="3">
          <cell r="D3" t="str">
            <v>Gujarat rehabilitation work of Mathak village for TWRI</v>
          </cell>
        </row>
      </sheetData>
      <sheetData sheetId="2484">
        <row r="3">
          <cell r="D3" t="str">
            <v>Gujarat rehabilitation work of Mathak village for TWRI</v>
          </cell>
        </row>
      </sheetData>
      <sheetData sheetId="2485">
        <row r="3">
          <cell r="D3" t="str">
            <v>Gujarat rehabilitation work of Mathak village for TWRI</v>
          </cell>
        </row>
      </sheetData>
      <sheetData sheetId="2486">
        <row r="3">
          <cell r="D3" t="str">
            <v>Gujarat rehabilitation work of Mathak village for TWRI</v>
          </cell>
        </row>
      </sheetData>
      <sheetData sheetId="2487">
        <row r="3">
          <cell r="D3" t="str">
            <v>Gujarat rehabilitation work of Mathak village for TWRI</v>
          </cell>
        </row>
      </sheetData>
      <sheetData sheetId="2488">
        <row r="3">
          <cell r="D3" t="str">
            <v>Gujarat rehabilitation work of Mathak village for TWRI</v>
          </cell>
        </row>
      </sheetData>
      <sheetData sheetId="2489">
        <row r="3">
          <cell r="D3" t="str">
            <v>Gujarat rehabilitation work of Mathak village for TWRI</v>
          </cell>
        </row>
      </sheetData>
      <sheetData sheetId="2490">
        <row r="3">
          <cell r="D3" t="str">
            <v>Gujarat rehabilitation work of Mathak village for TWRI</v>
          </cell>
        </row>
      </sheetData>
      <sheetData sheetId="2491">
        <row r="3">
          <cell r="D3" t="str">
            <v>Gujarat rehabilitation work of Mathak village for TWRI</v>
          </cell>
        </row>
      </sheetData>
      <sheetData sheetId="2492">
        <row r="3">
          <cell r="D3" t="str">
            <v>Gujarat rehabilitation work of Mathak village for TWRI</v>
          </cell>
        </row>
      </sheetData>
      <sheetData sheetId="2493">
        <row r="3">
          <cell r="D3" t="str">
            <v>Gujarat rehabilitation work of Mathak village for TWRI</v>
          </cell>
        </row>
      </sheetData>
      <sheetData sheetId="2494">
        <row r="3">
          <cell r="D3" t="str">
            <v>Gujarat rehabilitation work of Mathak village for TWRI</v>
          </cell>
        </row>
      </sheetData>
      <sheetData sheetId="2495">
        <row r="3">
          <cell r="D3" t="str">
            <v>Gujarat rehabilitation work of Mathak village for TWRI</v>
          </cell>
        </row>
      </sheetData>
      <sheetData sheetId="2496">
        <row r="3">
          <cell r="D3" t="str">
            <v>Gujarat rehabilitation work of Mathak village for TWRI</v>
          </cell>
        </row>
      </sheetData>
      <sheetData sheetId="2497">
        <row r="3">
          <cell r="D3" t="str">
            <v>Gujarat rehabilitation work of Mathak village for TWRI</v>
          </cell>
        </row>
      </sheetData>
      <sheetData sheetId="2498">
        <row r="3">
          <cell r="D3" t="str">
            <v>Gujarat rehabilitation work of Mathak village for TWRI</v>
          </cell>
        </row>
      </sheetData>
      <sheetData sheetId="2499">
        <row r="3">
          <cell r="D3" t="str">
            <v>Gujarat rehabilitation work of Mathak village for TWRI</v>
          </cell>
        </row>
      </sheetData>
      <sheetData sheetId="2500">
        <row r="3">
          <cell r="D3" t="str">
            <v>Gujarat rehabilitation work of Mathak village for TWRI</v>
          </cell>
        </row>
      </sheetData>
      <sheetData sheetId="2501">
        <row r="3">
          <cell r="D3" t="str">
            <v>Gujarat rehabilitation work of Mathak village for TWRI</v>
          </cell>
        </row>
      </sheetData>
      <sheetData sheetId="2502">
        <row r="3">
          <cell r="D3" t="str">
            <v>Gujarat rehabilitation work of Mathak village for TWRI</v>
          </cell>
        </row>
      </sheetData>
      <sheetData sheetId="2503">
        <row r="3">
          <cell r="D3" t="str">
            <v>Gujarat rehabilitation work of Mathak village for TWRI</v>
          </cell>
        </row>
      </sheetData>
      <sheetData sheetId="2504">
        <row r="3">
          <cell r="D3" t="str">
            <v>Gujarat rehabilitation work of Mathak village for TWRI</v>
          </cell>
        </row>
      </sheetData>
      <sheetData sheetId="2505">
        <row r="3">
          <cell r="D3" t="str">
            <v>Gujarat rehabilitation work of Mathak village for TWRI</v>
          </cell>
        </row>
      </sheetData>
      <sheetData sheetId="2506">
        <row r="3">
          <cell r="D3" t="str">
            <v>Gujarat rehabilitation work of Mathak village for TWRI</v>
          </cell>
        </row>
      </sheetData>
      <sheetData sheetId="2507">
        <row r="3">
          <cell r="D3" t="str">
            <v>Gujarat rehabilitation work of Mathak village for TWRI</v>
          </cell>
        </row>
      </sheetData>
      <sheetData sheetId="2508">
        <row r="3">
          <cell r="D3" t="str">
            <v>Gujarat rehabilitation work of Mathak village for TWRI</v>
          </cell>
        </row>
      </sheetData>
      <sheetData sheetId="2509">
        <row r="3">
          <cell r="D3" t="str">
            <v>Gujarat rehabilitation work of Mathak village for TWRI</v>
          </cell>
        </row>
      </sheetData>
      <sheetData sheetId="2510">
        <row r="3">
          <cell r="D3" t="str">
            <v>Gujarat rehabilitation work of Mathak village for TWRI</v>
          </cell>
        </row>
      </sheetData>
      <sheetData sheetId="2511">
        <row r="3">
          <cell r="D3" t="str">
            <v>Gujarat rehabilitation work of Mathak village for TWRI</v>
          </cell>
        </row>
      </sheetData>
      <sheetData sheetId="2512">
        <row r="3">
          <cell r="D3" t="str">
            <v>Gujarat rehabilitation work of Mathak village for TWRI</v>
          </cell>
        </row>
      </sheetData>
      <sheetData sheetId="2513">
        <row r="3">
          <cell r="D3" t="str">
            <v>Gujarat rehabilitation work of Mathak village for TWRI</v>
          </cell>
        </row>
      </sheetData>
      <sheetData sheetId="2514">
        <row r="3">
          <cell r="D3" t="str">
            <v>Gujarat rehabilitation work of Mathak village for TWRI</v>
          </cell>
        </row>
      </sheetData>
      <sheetData sheetId="2515">
        <row r="3">
          <cell r="D3" t="str">
            <v>Gujarat rehabilitation work of Mathak village for TWRI</v>
          </cell>
        </row>
      </sheetData>
      <sheetData sheetId="2516">
        <row r="3">
          <cell r="D3" t="str">
            <v>Gujarat rehabilitation work of Mathak village for TWRI</v>
          </cell>
        </row>
      </sheetData>
      <sheetData sheetId="2517">
        <row r="3">
          <cell r="D3" t="str">
            <v>Gujarat rehabilitation work of Mathak village for TWRI</v>
          </cell>
        </row>
      </sheetData>
      <sheetData sheetId="2518">
        <row r="3">
          <cell r="D3" t="str">
            <v>Gujarat rehabilitation work of Mathak village for TWRI</v>
          </cell>
        </row>
      </sheetData>
      <sheetData sheetId="2519">
        <row r="3">
          <cell r="D3" t="str">
            <v>Gujarat rehabilitation work of Mathak village for TWRI</v>
          </cell>
        </row>
      </sheetData>
      <sheetData sheetId="2520">
        <row r="3">
          <cell r="D3" t="str">
            <v>Gujarat rehabilitation work of Mathak village for TWRI</v>
          </cell>
        </row>
      </sheetData>
      <sheetData sheetId="2521">
        <row r="3">
          <cell r="D3" t="str">
            <v>Gujarat rehabilitation work of Mathak village for TWRI</v>
          </cell>
        </row>
      </sheetData>
      <sheetData sheetId="2522">
        <row r="3">
          <cell r="D3" t="str">
            <v>Gujarat rehabilitation work of Mathak village for TWRI</v>
          </cell>
        </row>
      </sheetData>
      <sheetData sheetId="2523">
        <row r="3">
          <cell r="D3" t="str">
            <v>Gujarat rehabilitation work of Mathak village for TWRI</v>
          </cell>
        </row>
      </sheetData>
      <sheetData sheetId="2524">
        <row r="3">
          <cell r="D3" t="str">
            <v>Gujarat rehabilitation work of Mathak village for TWRI</v>
          </cell>
        </row>
      </sheetData>
      <sheetData sheetId="2525">
        <row r="3">
          <cell r="D3" t="str">
            <v>Gujarat rehabilitation work of Mathak village for TWRI</v>
          </cell>
        </row>
      </sheetData>
      <sheetData sheetId="2526">
        <row r="3">
          <cell r="D3" t="str">
            <v>Gujarat rehabilitation work of Mathak village for TWRI</v>
          </cell>
        </row>
      </sheetData>
      <sheetData sheetId="2527">
        <row r="3">
          <cell r="D3" t="str">
            <v>Gujarat rehabilitation work of Mathak village for TWRI</v>
          </cell>
        </row>
      </sheetData>
      <sheetData sheetId="2528">
        <row r="3">
          <cell r="D3" t="str">
            <v>Gujarat rehabilitation work of Mathak village for TWRI</v>
          </cell>
        </row>
      </sheetData>
      <sheetData sheetId="2529">
        <row r="3">
          <cell r="D3" t="str">
            <v>Gujarat rehabilitation work of Mathak village for TWRI</v>
          </cell>
        </row>
      </sheetData>
      <sheetData sheetId="2530">
        <row r="3">
          <cell r="D3" t="str">
            <v>Gujarat rehabilitation work of Mathak village for TWRI</v>
          </cell>
        </row>
      </sheetData>
      <sheetData sheetId="2531">
        <row r="3">
          <cell r="D3" t="str">
            <v>Gujarat rehabilitation work of Mathak village for TWRI</v>
          </cell>
        </row>
      </sheetData>
      <sheetData sheetId="2532">
        <row r="3">
          <cell r="D3" t="str">
            <v>Gujarat rehabilitation work of Mathak village for TWRI</v>
          </cell>
        </row>
      </sheetData>
      <sheetData sheetId="2533">
        <row r="3">
          <cell r="D3" t="str">
            <v>Gujarat rehabilitation work of Mathak village for TWRI</v>
          </cell>
        </row>
      </sheetData>
      <sheetData sheetId="2534">
        <row r="3">
          <cell r="D3" t="str">
            <v>Gujarat rehabilitation work of Mathak village for TWRI</v>
          </cell>
        </row>
      </sheetData>
      <sheetData sheetId="2535">
        <row r="3">
          <cell r="D3" t="str">
            <v>Gujarat rehabilitation work of Mathak village for TWRI</v>
          </cell>
        </row>
      </sheetData>
      <sheetData sheetId="2536">
        <row r="3">
          <cell r="D3" t="str">
            <v>Gujarat rehabilitation work of Mathak village for TWRI</v>
          </cell>
        </row>
      </sheetData>
      <sheetData sheetId="2537">
        <row r="3">
          <cell r="D3" t="str">
            <v>Gujarat rehabilitation work of Mathak village for TWRI</v>
          </cell>
        </row>
      </sheetData>
      <sheetData sheetId="2538">
        <row r="3">
          <cell r="D3" t="str">
            <v>Gujarat rehabilitation work of Mathak village for TWRI</v>
          </cell>
        </row>
      </sheetData>
      <sheetData sheetId="2539">
        <row r="3">
          <cell r="D3" t="str">
            <v>Gujarat rehabilitation work of Mathak village for TWRI</v>
          </cell>
        </row>
      </sheetData>
      <sheetData sheetId="2540">
        <row r="3">
          <cell r="D3" t="str">
            <v>Gujarat rehabilitation work of Mathak village for TWRI</v>
          </cell>
        </row>
      </sheetData>
      <sheetData sheetId="2541">
        <row r="3">
          <cell r="D3" t="str">
            <v>Gujarat rehabilitation work of Mathak village for TWRI</v>
          </cell>
        </row>
      </sheetData>
      <sheetData sheetId="2542">
        <row r="3">
          <cell r="D3" t="str">
            <v>Gujarat rehabilitation work of Mathak village for TWRI</v>
          </cell>
        </row>
      </sheetData>
      <sheetData sheetId="2543">
        <row r="3">
          <cell r="D3" t="str">
            <v>Gujarat rehabilitation work of Mathak village for TWRI</v>
          </cell>
        </row>
      </sheetData>
      <sheetData sheetId="2544">
        <row r="3">
          <cell r="D3" t="str">
            <v>Gujarat rehabilitation work of Mathak village for TWRI</v>
          </cell>
        </row>
      </sheetData>
      <sheetData sheetId="2545">
        <row r="3">
          <cell r="D3" t="str">
            <v>Gujarat rehabilitation work of Mathak village for TWRI</v>
          </cell>
        </row>
      </sheetData>
      <sheetData sheetId="2546">
        <row r="3">
          <cell r="D3" t="str">
            <v>Gujarat rehabilitation work of Mathak village for TWRI</v>
          </cell>
        </row>
      </sheetData>
      <sheetData sheetId="2547">
        <row r="3">
          <cell r="D3" t="str">
            <v>Gujarat rehabilitation work of Mathak village for TWRI</v>
          </cell>
        </row>
      </sheetData>
      <sheetData sheetId="2548">
        <row r="3">
          <cell r="D3" t="str">
            <v>Gujarat rehabilitation work of Mathak village for TWRI</v>
          </cell>
        </row>
      </sheetData>
      <sheetData sheetId="2549">
        <row r="3">
          <cell r="D3" t="str">
            <v>Gujarat rehabilitation work of Mathak village for TWRI</v>
          </cell>
        </row>
      </sheetData>
      <sheetData sheetId="2550">
        <row r="3">
          <cell r="D3" t="str">
            <v>Gujarat rehabilitation work of Mathak village for TWRI</v>
          </cell>
        </row>
      </sheetData>
      <sheetData sheetId="2551">
        <row r="3">
          <cell r="D3" t="str">
            <v>Gujarat rehabilitation work of Mathak village for TWRI</v>
          </cell>
        </row>
      </sheetData>
      <sheetData sheetId="2552">
        <row r="3">
          <cell r="D3" t="str">
            <v>Gujarat rehabilitation work of Mathak village for TWRI</v>
          </cell>
        </row>
      </sheetData>
      <sheetData sheetId="2553">
        <row r="3">
          <cell r="D3" t="str">
            <v>Gujarat rehabilitation work of Mathak village for TWRI</v>
          </cell>
        </row>
      </sheetData>
      <sheetData sheetId="2554">
        <row r="3">
          <cell r="D3" t="str">
            <v>Gujarat rehabilitation work of Mathak village for TWRI</v>
          </cell>
        </row>
      </sheetData>
      <sheetData sheetId="2555">
        <row r="3">
          <cell r="D3" t="str">
            <v>Gujarat rehabilitation work of Mathak village for TWRI</v>
          </cell>
        </row>
      </sheetData>
      <sheetData sheetId="2556">
        <row r="3">
          <cell r="D3" t="str">
            <v>Gujarat rehabilitation work of Mathak village for TWRI</v>
          </cell>
        </row>
      </sheetData>
      <sheetData sheetId="2557">
        <row r="3">
          <cell r="D3" t="str">
            <v>Gujarat rehabilitation work of Mathak village for TWRI</v>
          </cell>
        </row>
      </sheetData>
      <sheetData sheetId="2558">
        <row r="3">
          <cell r="D3" t="str">
            <v>Gujarat rehabilitation work of Mathak village for TWRI</v>
          </cell>
        </row>
      </sheetData>
      <sheetData sheetId="2559">
        <row r="3">
          <cell r="D3" t="str">
            <v>Gujarat rehabilitation work of Mathak village for TWRI</v>
          </cell>
        </row>
      </sheetData>
      <sheetData sheetId="2560">
        <row r="3">
          <cell r="D3" t="str">
            <v>Gujarat rehabilitation work of Mathak village for TWRI</v>
          </cell>
        </row>
      </sheetData>
      <sheetData sheetId="2561">
        <row r="3">
          <cell r="D3" t="str">
            <v>Gujarat rehabilitation work of Mathak village for TWRI</v>
          </cell>
        </row>
      </sheetData>
      <sheetData sheetId="2562">
        <row r="3">
          <cell r="D3" t="str">
            <v>Gujarat rehabilitation work of Mathak village for TWRI</v>
          </cell>
        </row>
      </sheetData>
      <sheetData sheetId="2563">
        <row r="3">
          <cell r="D3" t="str">
            <v>Gujarat rehabilitation work of Mathak village for TWRI</v>
          </cell>
        </row>
      </sheetData>
      <sheetData sheetId="2564">
        <row r="3">
          <cell r="D3" t="str">
            <v>Gujarat rehabilitation work of Mathak village for TWRI</v>
          </cell>
        </row>
      </sheetData>
      <sheetData sheetId="2565">
        <row r="3">
          <cell r="D3" t="str">
            <v>Gujarat rehabilitation work of Mathak village for TWRI</v>
          </cell>
        </row>
      </sheetData>
      <sheetData sheetId="2566">
        <row r="3">
          <cell r="D3" t="str">
            <v>Gujarat rehabilitation work of Mathak village for TWRI</v>
          </cell>
        </row>
      </sheetData>
      <sheetData sheetId="2567">
        <row r="3">
          <cell r="D3" t="str">
            <v>Gujarat rehabilitation work of Mathak village for TWRI</v>
          </cell>
        </row>
      </sheetData>
      <sheetData sheetId="2568">
        <row r="3">
          <cell r="D3" t="str">
            <v>Gujarat rehabilitation work of Mathak village for TWRI</v>
          </cell>
        </row>
      </sheetData>
      <sheetData sheetId="2569">
        <row r="3">
          <cell r="D3" t="str">
            <v>Gujarat rehabilitation work of Mathak village for TWRI</v>
          </cell>
        </row>
      </sheetData>
      <sheetData sheetId="2570">
        <row r="3">
          <cell r="D3" t="str">
            <v>Gujarat rehabilitation work of Mathak village for TWRI</v>
          </cell>
        </row>
      </sheetData>
      <sheetData sheetId="2571">
        <row r="3">
          <cell r="D3" t="str">
            <v>Gujarat rehabilitation work of Mathak village for TWRI</v>
          </cell>
        </row>
      </sheetData>
      <sheetData sheetId="2572">
        <row r="3">
          <cell r="D3" t="str">
            <v>Gujarat rehabilitation work of Mathak village for TWRI</v>
          </cell>
        </row>
      </sheetData>
      <sheetData sheetId="2573">
        <row r="3">
          <cell r="D3" t="str">
            <v>Gujarat rehabilitation work of Mathak village for TWRI</v>
          </cell>
        </row>
      </sheetData>
      <sheetData sheetId="2574">
        <row r="3">
          <cell r="D3" t="str">
            <v>Gujarat rehabilitation work of Mathak village for TWRI</v>
          </cell>
        </row>
      </sheetData>
      <sheetData sheetId="2575">
        <row r="3">
          <cell r="D3" t="str">
            <v>Gujarat rehabilitation work of Mathak village for TWRI</v>
          </cell>
        </row>
      </sheetData>
      <sheetData sheetId="2576">
        <row r="3">
          <cell r="D3" t="str">
            <v>Gujarat rehabilitation work of Mathak village for TWRI</v>
          </cell>
        </row>
      </sheetData>
      <sheetData sheetId="2577">
        <row r="3">
          <cell r="D3" t="str">
            <v>Gujarat rehabilitation work of Mathak village for TWRI</v>
          </cell>
        </row>
      </sheetData>
      <sheetData sheetId="2578">
        <row r="3">
          <cell r="D3" t="str">
            <v>Gujarat rehabilitation work of Mathak village for TWRI</v>
          </cell>
        </row>
      </sheetData>
      <sheetData sheetId="2579">
        <row r="3">
          <cell r="D3" t="str">
            <v>Gujarat rehabilitation work of Mathak village for TWRI</v>
          </cell>
        </row>
      </sheetData>
      <sheetData sheetId="2580">
        <row r="3">
          <cell r="D3" t="str">
            <v>Gujarat rehabilitation work of Mathak village for TWRI</v>
          </cell>
        </row>
      </sheetData>
      <sheetData sheetId="2581">
        <row r="3">
          <cell r="D3" t="str">
            <v>Gujarat rehabilitation work of Mathak village for TWRI</v>
          </cell>
        </row>
      </sheetData>
      <sheetData sheetId="2582">
        <row r="3">
          <cell r="D3" t="str">
            <v>Gujarat rehabilitation work of Mathak village for TWRI</v>
          </cell>
        </row>
      </sheetData>
      <sheetData sheetId="2583">
        <row r="3">
          <cell r="D3" t="str">
            <v>Gujarat rehabilitation work of Mathak village for TWRI</v>
          </cell>
        </row>
      </sheetData>
      <sheetData sheetId="2584">
        <row r="3">
          <cell r="D3" t="str">
            <v>Gujarat rehabilitation work of Mathak village for TWRI</v>
          </cell>
        </row>
      </sheetData>
      <sheetData sheetId="2585">
        <row r="3">
          <cell r="D3" t="str">
            <v>Gujarat rehabilitation work of Mathak village for TWRI</v>
          </cell>
        </row>
      </sheetData>
      <sheetData sheetId="2586">
        <row r="3">
          <cell r="D3" t="str">
            <v>Gujarat rehabilitation work of Mathak village for TWRI</v>
          </cell>
        </row>
      </sheetData>
      <sheetData sheetId="2587">
        <row r="3">
          <cell r="D3" t="str">
            <v>Gujarat rehabilitation work of Mathak village for TWRI</v>
          </cell>
        </row>
      </sheetData>
      <sheetData sheetId="2588">
        <row r="3">
          <cell r="D3" t="str">
            <v>Gujarat rehabilitation work of Mathak village for TWRI</v>
          </cell>
        </row>
      </sheetData>
      <sheetData sheetId="2589">
        <row r="3">
          <cell r="D3" t="str">
            <v>Gujarat rehabilitation work of Mathak village for TWRI</v>
          </cell>
        </row>
      </sheetData>
      <sheetData sheetId="2590">
        <row r="3">
          <cell r="D3" t="str">
            <v>Gujarat rehabilitation work of Mathak village for TWRI</v>
          </cell>
        </row>
      </sheetData>
      <sheetData sheetId="2591">
        <row r="3">
          <cell r="D3" t="str">
            <v>Gujarat rehabilitation work of Mathak village for TWRI</v>
          </cell>
        </row>
      </sheetData>
      <sheetData sheetId="2592">
        <row r="3">
          <cell r="D3" t="str">
            <v>Gujarat rehabilitation work of Mathak village for TWRI</v>
          </cell>
        </row>
      </sheetData>
      <sheetData sheetId="2593">
        <row r="3">
          <cell r="D3" t="str">
            <v>Gujarat rehabilitation work of Mathak village for TWRI</v>
          </cell>
        </row>
      </sheetData>
      <sheetData sheetId="2594">
        <row r="3">
          <cell r="D3" t="str">
            <v>Gujarat rehabilitation work of Mathak village for TWRI</v>
          </cell>
        </row>
      </sheetData>
      <sheetData sheetId="2595">
        <row r="3">
          <cell r="D3" t="str">
            <v>Gujarat rehabilitation work of Mathak village for TWRI</v>
          </cell>
        </row>
      </sheetData>
      <sheetData sheetId="2596">
        <row r="3">
          <cell r="D3" t="str">
            <v>Gujarat rehabilitation work of Mathak village for TWRI</v>
          </cell>
        </row>
      </sheetData>
      <sheetData sheetId="2597">
        <row r="3">
          <cell r="D3" t="str">
            <v>Gujarat rehabilitation work of Mathak village for TWRI</v>
          </cell>
        </row>
      </sheetData>
      <sheetData sheetId="2598">
        <row r="3">
          <cell r="D3" t="str">
            <v>Gujarat rehabilitation work of Mathak village for TWRI</v>
          </cell>
        </row>
      </sheetData>
      <sheetData sheetId="2599">
        <row r="3">
          <cell r="D3" t="str">
            <v>Gujarat rehabilitation work of Mathak village for TWRI</v>
          </cell>
        </row>
      </sheetData>
      <sheetData sheetId="2600">
        <row r="3">
          <cell r="D3" t="str">
            <v>Gujarat rehabilitation work of Mathak village for TWRI</v>
          </cell>
        </row>
      </sheetData>
      <sheetData sheetId="2601">
        <row r="3">
          <cell r="D3" t="str">
            <v>Gujarat rehabilitation work of Mathak village for TWRI</v>
          </cell>
        </row>
      </sheetData>
      <sheetData sheetId="2602">
        <row r="3">
          <cell r="D3" t="str">
            <v>Gujarat rehabilitation work of Mathak village for TWRI</v>
          </cell>
        </row>
      </sheetData>
      <sheetData sheetId="2603">
        <row r="3">
          <cell r="D3" t="str">
            <v>Gujarat rehabilitation work of Mathak village for TWRI</v>
          </cell>
        </row>
      </sheetData>
      <sheetData sheetId="2604">
        <row r="3">
          <cell r="D3" t="str">
            <v>Gujarat rehabilitation work of Mathak village for TWRI</v>
          </cell>
        </row>
      </sheetData>
      <sheetData sheetId="2605">
        <row r="3">
          <cell r="D3" t="str">
            <v>Gujarat rehabilitation work of Mathak village for TWRI</v>
          </cell>
        </row>
      </sheetData>
      <sheetData sheetId="2606">
        <row r="3">
          <cell r="D3" t="str">
            <v>Gujarat rehabilitation work of Mathak village for TWRI</v>
          </cell>
        </row>
      </sheetData>
      <sheetData sheetId="2607">
        <row r="3">
          <cell r="D3" t="str">
            <v>Gujarat rehabilitation work of Mathak village for TWRI</v>
          </cell>
        </row>
      </sheetData>
      <sheetData sheetId="2608">
        <row r="3">
          <cell r="D3" t="str">
            <v>Gujarat rehabilitation work of Mathak village for TWRI</v>
          </cell>
        </row>
      </sheetData>
      <sheetData sheetId="2609">
        <row r="3">
          <cell r="D3" t="str">
            <v>Gujarat rehabilitation work of Mathak village for TWRI</v>
          </cell>
        </row>
      </sheetData>
      <sheetData sheetId="2610">
        <row r="3">
          <cell r="D3" t="str">
            <v>Gujarat rehabilitation work of Mathak village for TWRI</v>
          </cell>
        </row>
      </sheetData>
      <sheetData sheetId="2611">
        <row r="3">
          <cell r="D3" t="str">
            <v>Gujarat rehabilitation work of Mathak village for TWRI</v>
          </cell>
        </row>
      </sheetData>
      <sheetData sheetId="2612">
        <row r="3">
          <cell r="D3" t="str">
            <v>Gujarat rehabilitation work of Mathak village for TWRI</v>
          </cell>
        </row>
      </sheetData>
      <sheetData sheetId="2613">
        <row r="3">
          <cell r="D3" t="str">
            <v>Gujarat rehabilitation work of Mathak village for TWRI</v>
          </cell>
        </row>
      </sheetData>
      <sheetData sheetId="2614">
        <row r="3">
          <cell r="D3" t="str">
            <v>Gujarat rehabilitation work of Mathak village for TWRI</v>
          </cell>
        </row>
      </sheetData>
      <sheetData sheetId="2615">
        <row r="3">
          <cell r="D3" t="str">
            <v>Gujarat rehabilitation work of Mathak village for TWRI</v>
          </cell>
        </row>
      </sheetData>
      <sheetData sheetId="2616">
        <row r="3">
          <cell r="D3" t="str">
            <v>Gujarat rehabilitation work of Mathak village for TWRI</v>
          </cell>
        </row>
      </sheetData>
      <sheetData sheetId="2617">
        <row r="3">
          <cell r="D3" t="str">
            <v>Gujarat rehabilitation work of Mathak village for TWRI</v>
          </cell>
        </row>
      </sheetData>
      <sheetData sheetId="2618">
        <row r="3">
          <cell r="D3" t="str">
            <v>Gujarat rehabilitation work of Mathak village for TWRI</v>
          </cell>
        </row>
      </sheetData>
      <sheetData sheetId="2619">
        <row r="3">
          <cell r="D3" t="str">
            <v>Gujarat rehabilitation work of Mathak village for TWRI</v>
          </cell>
        </row>
      </sheetData>
      <sheetData sheetId="2620">
        <row r="3">
          <cell r="D3" t="str">
            <v>Gujarat rehabilitation work of Mathak village for TWRI</v>
          </cell>
        </row>
      </sheetData>
      <sheetData sheetId="2621">
        <row r="3">
          <cell r="D3" t="str">
            <v>Gujarat rehabilitation work of Mathak village for TWRI</v>
          </cell>
        </row>
      </sheetData>
      <sheetData sheetId="2622">
        <row r="3">
          <cell r="D3" t="str">
            <v>Gujarat rehabilitation work of Mathak village for TWRI</v>
          </cell>
        </row>
      </sheetData>
      <sheetData sheetId="2623">
        <row r="3">
          <cell r="D3" t="str">
            <v>Gujarat rehabilitation work of Mathak village for TWRI</v>
          </cell>
        </row>
      </sheetData>
      <sheetData sheetId="2624">
        <row r="3">
          <cell r="D3" t="str">
            <v>Gujarat rehabilitation work of Mathak village for TWRI</v>
          </cell>
        </row>
      </sheetData>
      <sheetData sheetId="2625">
        <row r="3">
          <cell r="D3" t="str">
            <v>Gujarat rehabilitation work of Mathak village for TWRI</v>
          </cell>
        </row>
      </sheetData>
      <sheetData sheetId="2626">
        <row r="3">
          <cell r="D3" t="str">
            <v>Gujarat rehabilitation work of Mathak village for TWRI</v>
          </cell>
        </row>
      </sheetData>
      <sheetData sheetId="2627">
        <row r="3">
          <cell r="D3" t="str">
            <v>Gujarat rehabilitation work of Mathak village for TWRI</v>
          </cell>
        </row>
      </sheetData>
      <sheetData sheetId="2628">
        <row r="3">
          <cell r="D3" t="str">
            <v>Gujarat rehabilitation work of Mathak village for TWRI</v>
          </cell>
        </row>
      </sheetData>
      <sheetData sheetId="2629">
        <row r="3">
          <cell r="D3" t="str">
            <v>Gujarat rehabilitation work of Mathak village for TWRI</v>
          </cell>
        </row>
      </sheetData>
      <sheetData sheetId="2630">
        <row r="3">
          <cell r="D3" t="str">
            <v>Gujarat rehabilitation work of Mathak village for TWRI</v>
          </cell>
        </row>
      </sheetData>
      <sheetData sheetId="2631">
        <row r="3">
          <cell r="D3" t="str">
            <v>Gujarat rehabilitation work of Mathak village for TWRI</v>
          </cell>
        </row>
      </sheetData>
      <sheetData sheetId="2632">
        <row r="3">
          <cell r="D3" t="str">
            <v>Gujarat rehabilitation work of Mathak village for TWRI</v>
          </cell>
        </row>
      </sheetData>
      <sheetData sheetId="2633">
        <row r="3">
          <cell r="D3" t="str">
            <v>Gujarat rehabilitation work of Mathak village for TWRI</v>
          </cell>
        </row>
      </sheetData>
      <sheetData sheetId="2634">
        <row r="3">
          <cell r="D3" t="str">
            <v>Gujarat rehabilitation work of Mathak village for TWRI</v>
          </cell>
        </row>
      </sheetData>
      <sheetData sheetId="2635">
        <row r="3">
          <cell r="D3" t="str">
            <v>Gujarat rehabilitation work of Mathak village for TWRI</v>
          </cell>
        </row>
      </sheetData>
      <sheetData sheetId="2636">
        <row r="3">
          <cell r="D3" t="str">
            <v>Gujarat rehabilitation work of Mathak village for TWRI</v>
          </cell>
        </row>
      </sheetData>
      <sheetData sheetId="2637">
        <row r="3">
          <cell r="D3" t="str">
            <v>Gujarat rehabilitation work of Mathak village for TWRI</v>
          </cell>
        </row>
      </sheetData>
      <sheetData sheetId="2638">
        <row r="3">
          <cell r="D3" t="str">
            <v>Gujarat rehabilitation work of Mathak village for TWRI</v>
          </cell>
        </row>
      </sheetData>
      <sheetData sheetId="2639">
        <row r="3">
          <cell r="D3" t="str">
            <v>Gujarat rehabilitation work of Mathak village for TWRI</v>
          </cell>
        </row>
      </sheetData>
      <sheetData sheetId="2640">
        <row r="3">
          <cell r="D3" t="str">
            <v>Gujarat rehabilitation work of Mathak village for TWRI</v>
          </cell>
        </row>
      </sheetData>
      <sheetData sheetId="2641">
        <row r="3">
          <cell r="D3" t="str">
            <v>Gujarat rehabilitation work of Mathak village for TWRI</v>
          </cell>
        </row>
      </sheetData>
      <sheetData sheetId="2642">
        <row r="3">
          <cell r="D3" t="str">
            <v>Gujarat rehabilitation work of Mathak village for TWRI</v>
          </cell>
        </row>
      </sheetData>
      <sheetData sheetId="2643">
        <row r="3">
          <cell r="D3" t="str">
            <v>Gujarat rehabilitation work of Mathak village for TWRI</v>
          </cell>
        </row>
      </sheetData>
      <sheetData sheetId="2644">
        <row r="3">
          <cell r="D3" t="str">
            <v>Gujarat rehabilitation work of Mathak village for TWRI</v>
          </cell>
        </row>
      </sheetData>
      <sheetData sheetId="2645">
        <row r="3">
          <cell r="D3" t="str">
            <v>Gujarat rehabilitation work of Mathak village for TWRI</v>
          </cell>
        </row>
      </sheetData>
      <sheetData sheetId="2646">
        <row r="3">
          <cell r="D3" t="str">
            <v>Gujarat rehabilitation work of Mathak village for TWRI</v>
          </cell>
        </row>
      </sheetData>
      <sheetData sheetId="2647">
        <row r="3">
          <cell r="D3" t="str">
            <v>Gujarat rehabilitation work of Mathak village for TWRI</v>
          </cell>
        </row>
      </sheetData>
      <sheetData sheetId="2648">
        <row r="3">
          <cell r="D3" t="str">
            <v>Gujarat rehabilitation work of Mathak village for TWRI</v>
          </cell>
        </row>
      </sheetData>
      <sheetData sheetId="2649"/>
      <sheetData sheetId="2650">
        <row r="3">
          <cell r="D3" t="str">
            <v>Gujarat rehabilitation work of Mathak village for TWRI</v>
          </cell>
        </row>
      </sheetData>
      <sheetData sheetId="2651">
        <row r="3">
          <cell r="D3" t="str">
            <v>Gujarat rehabilitation work of Mathak village for TWRI</v>
          </cell>
        </row>
      </sheetData>
      <sheetData sheetId="2652">
        <row r="3">
          <cell r="D3" t="str">
            <v>Gujarat rehabilitation work of Mathak village for TWRI</v>
          </cell>
        </row>
      </sheetData>
      <sheetData sheetId="2653">
        <row r="3">
          <cell r="D3" t="str">
            <v>Gujarat rehabilitation work of Mathak village for TWRI</v>
          </cell>
        </row>
      </sheetData>
      <sheetData sheetId="2654"/>
      <sheetData sheetId="2655">
        <row r="3">
          <cell r="D3" t="str">
            <v>Gujarat rehabilitation work of Mathak village for TWRI</v>
          </cell>
        </row>
      </sheetData>
      <sheetData sheetId="2656">
        <row r="3">
          <cell r="D3" t="str">
            <v>Gujarat rehabilitation work of Mathak village for TWRI</v>
          </cell>
        </row>
      </sheetData>
      <sheetData sheetId="2657">
        <row r="3">
          <cell r="D3" t="str">
            <v>Gujarat rehabilitation work of Mathak village for TWRI</v>
          </cell>
        </row>
      </sheetData>
      <sheetData sheetId="2658">
        <row r="3">
          <cell r="D3" t="str">
            <v>Gujarat rehabilitation work of Mathak village for TWRI</v>
          </cell>
        </row>
      </sheetData>
      <sheetData sheetId="2659">
        <row r="3">
          <cell r="D3" t="str">
            <v>Gujarat rehabilitation work of Mathak village for TWRI</v>
          </cell>
        </row>
      </sheetData>
      <sheetData sheetId="2660">
        <row r="3">
          <cell r="D3" t="str">
            <v>Gujarat rehabilitation work of Mathak village for TWRI</v>
          </cell>
        </row>
      </sheetData>
      <sheetData sheetId="2661">
        <row r="3">
          <cell r="D3" t="str">
            <v>Gujarat rehabilitation work of Mathak village for TWRI</v>
          </cell>
        </row>
      </sheetData>
      <sheetData sheetId="2662">
        <row r="3">
          <cell r="D3" t="str">
            <v>Gujarat rehabilitation work of Mathak village for TWRI</v>
          </cell>
        </row>
      </sheetData>
      <sheetData sheetId="2663">
        <row r="3">
          <cell r="D3" t="str">
            <v>Gujarat rehabilitation work of Mathak village for TWRI</v>
          </cell>
        </row>
      </sheetData>
      <sheetData sheetId="2664">
        <row r="3">
          <cell r="D3" t="str">
            <v>Gujarat rehabilitation work of Mathak village for TWRI</v>
          </cell>
        </row>
      </sheetData>
      <sheetData sheetId="2665">
        <row r="3">
          <cell r="D3" t="str">
            <v>Gujarat rehabilitation work of Mathak village for TWRI</v>
          </cell>
        </row>
      </sheetData>
      <sheetData sheetId="2666">
        <row r="3">
          <cell r="D3" t="str">
            <v>Gujarat rehabilitation work of Mathak village for TWRI</v>
          </cell>
        </row>
      </sheetData>
      <sheetData sheetId="2667">
        <row r="3">
          <cell r="D3" t="str">
            <v>Gujarat rehabilitation work of Mathak village for TWRI</v>
          </cell>
        </row>
      </sheetData>
      <sheetData sheetId="2668">
        <row r="3">
          <cell r="D3" t="str">
            <v>Gujarat rehabilitation work of Mathak village for TWRI</v>
          </cell>
        </row>
      </sheetData>
      <sheetData sheetId="2669">
        <row r="3">
          <cell r="D3" t="str">
            <v>Gujarat rehabilitation work of Mathak village for TWRI</v>
          </cell>
        </row>
      </sheetData>
      <sheetData sheetId="2670">
        <row r="3">
          <cell r="D3" t="str">
            <v>Gujarat rehabilitation work of Mathak village for TWRI</v>
          </cell>
        </row>
      </sheetData>
      <sheetData sheetId="2671">
        <row r="3">
          <cell r="D3" t="str">
            <v>Gujarat rehabilitation work of Mathak village for TWRI</v>
          </cell>
        </row>
      </sheetData>
      <sheetData sheetId="2672">
        <row r="3">
          <cell r="D3" t="str">
            <v>Gujarat rehabilitation work of Mathak village for TWRI</v>
          </cell>
        </row>
      </sheetData>
      <sheetData sheetId="2673"/>
      <sheetData sheetId="2674">
        <row r="3">
          <cell r="D3" t="str">
            <v>Gujarat rehabilitation work of Mathak village for TWRI</v>
          </cell>
        </row>
      </sheetData>
      <sheetData sheetId="2675">
        <row r="3">
          <cell r="D3" t="str">
            <v>Gujarat rehabilitation work of Mathak village for TWRI</v>
          </cell>
        </row>
      </sheetData>
      <sheetData sheetId="2676">
        <row r="3">
          <cell r="D3" t="str">
            <v>Gujarat rehabilitation work of Mathak village for TWRI</v>
          </cell>
        </row>
      </sheetData>
      <sheetData sheetId="2677">
        <row r="3">
          <cell r="D3" t="str">
            <v>Gujarat rehabilitation work of Mathak village for TWRI</v>
          </cell>
        </row>
      </sheetData>
      <sheetData sheetId="2678">
        <row r="3">
          <cell r="D3" t="str">
            <v>Gujarat rehabilitation work of Mathak village for TWRI</v>
          </cell>
        </row>
      </sheetData>
      <sheetData sheetId="2679"/>
      <sheetData sheetId="2680"/>
      <sheetData sheetId="2681"/>
      <sheetData sheetId="2682"/>
      <sheetData sheetId="2683"/>
      <sheetData sheetId="2684">
        <row r="3">
          <cell r="D3" t="str">
            <v>Gujarat rehabilitation work of Mathak village for TWRI</v>
          </cell>
        </row>
      </sheetData>
      <sheetData sheetId="2685"/>
      <sheetData sheetId="2686"/>
      <sheetData sheetId="2687">
        <row r="3">
          <cell r="D3" t="str">
            <v>Gujarat rehabilitation work of Mathak village for TWRI</v>
          </cell>
        </row>
      </sheetData>
      <sheetData sheetId="2688"/>
      <sheetData sheetId="2689"/>
      <sheetData sheetId="2690"/>
      <sheetData sheetId="2691"/>
      <sheetData sheetId="2692"/>
      <sheetData sheetId="2693">
        <row r="3">
          <cell r="D3" t="str">
            <v>Gujarat rehabilitation work of Mathak village for TWRI</v>
          </cell>
        </row>
      </sheetData>
      <sheetData sheetId="2694">
        <row r="3">
          <cell r="D3" t="str">
            <v>Gujarat rehabilitation work of Mathak village for TWRI</v>
          </cell>
        </row>
      </sheetData>
      <sheetData sheetId="2695"/>
      <sheetData sheetId="2696">
        <row r="3">
          <cell r="D3" t="str">
            <v>Gujarat rehabilitation work of Mathak village for TWRI</v>
          </cell>
        </row>
      </sheetData>
      <sheetData sheetId="2697"/>
      <sheetData sheetId="2698"/>
      <sheetData sheetId="2699"/>
      <sheetData sheetId="2700"/>
      <sheetData sheetId="2701"/>
      <sheetData sheetId="2702"/>
      <sheetData sheetId="2703">
        <row r="3">
          <cell r="D3" t="str">
            <v>Gujarat rehabilitation work of Mathak village for TWRI</v>
          </cell>
        </row>
      </sheetData>
      <sheetData sheetId="2704"/>
      <sheetData sheetId="2705">
        <row r="3">
          <cell r="D3" t="str">
            <v>Gujarat rehabilitation work of Mathak village for TWRI</v>
          </cell>
        </row>
      </sheetData>
      <sheetData sheetId="2706">
        <row r="3">
          <cell r="D3" t="str">
            <v>Gujarat rehabilitation work of Mathak village for TWRI</v>
          </cell>
        </row>
      </sheetData>
      <sheetData sheetId="2707"/>
      <sheetData sheetId="2708"/>
      <sheetData sheetId="2709"/>
      <sheetData sheetId="2710"/>
      <sheetData sheetId="2711"/>
      <sheetData sheetId="2712">
        <row r="3">
          <cell r="D3" t="str">
            <v>Gujarat rehabilitation work of Mathak village for TWRI</v>
          </cell>
        </row>
      </sheetData>
      <sheetData sheetId="2713"/>
      <sheetData sheetId="2714"/>
      <sheetData sheetId="2715">
        <row r="3">
          <cell r="D3" t="str">
            <v>Gujarat rehabilitation work of Mathak village for TWRI</v>
          </cell>
        </row>
      </sheetData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>
        <row r="3">
          <cell r="D3" t="str">
            <v>Gujarat rehabilitation work of Mathak village for TWRI</v>
          </cell>
        </row>
      </sheetData>
      <sheetData sheetId="2733">
        <row r="3">
          <cell r="D3" t="str">
            <v>Gujarat rehabilitation work of Mathak village for TWRI</v>
          </cell>
        </row>
      </sheetData>
      <sheetData sheetId="2734">
        <row r="3">
          <cell r="D3" t="str">
            <v>Gujarat rehabilitation work of Mathak village for TWRI</v>
          </cell>
        </row>
      </sheetData>
      <sheetData sheetId="2735"/>
      <sheetData sheetId="2736"/>
      <sheetData sheetId="2737">
        <row r="3">
          <cell r="D3" t="str">
            <v>Gujarat rehabilitation work of Mathak village for TWRI</v>
          </cell>
        </row>
      </sheetData>
      <sheetData sheetId="2738">
        <row r="3">
          <cell r="D3" t="str">
            <v>Gujarat rehabilitation work of Mathak village for TWRI</v>
          </cell>
        </row>
      </sheetData>
      <sheetData sheetId="2739">
        <row r="3">
          <cell r="D3" t="str">
            <v>Gujarat rehabilitation work of Mathak village for TWRI</v>
          </cell>
        </row>
      </sheetData>
      <sheetData sheetId="2740">
        <row r="3">
          <cell r="D3" t="str">
            <v>Gujarat rehabilitation work of Mathak village for TWRI</v>
          </cell>
        </row>
      </sheetData>
      <sheetData sheetId="2741"/>
      <sheetData sheetId="2742">
        <row r="3">
          <cell r="D3" t="str">
            <v>Gujarat rehabilitation work of Mathak village for TWRI</v>
          </cell>
        </row>
      </sheetData>
      <sheetData sheetId="2743">
        <row r="3">
          <cell r="D3" t="str">
            <v>Gujarat rehabilitation work of Mathak village for TWRI</v>
          </cell>
        </row>
      </sheetData>
      <sheetData sheetId="2744">
        <row r="3">
          <cell r="D3" t="str">
            <v>Gujarat rehabilitation work of Mathak village for TWRI</v>
          </cell>
        </row>
      </sheetData>
      <sheetData sheetId="2745">
        <row r="3">
          <cell r="D3" t="str">
            <v>Gujarat rehabilitation work of Mathak village for TWRI</v>
          </cell>
        </row>
      </sheetData>
      <sheetData sheetId="2746">
        <row r="3">
          <cell r="D3" t="str">
            <v>Gujarat rehabilitation work of Mathak village for TWRI</v>
          </cell>
        </row>
      </sheetData>
      <sheetData sheetId="2747">
        <row r="3">
          <cell r="D3" t="str">
            <v>Gujarat rehabilitation work of Mathak village for TWRI</v>
          </cell>
        </row>
      </sheetData>
      <sheetData sheetId="2748">
        <row r="3">
          <cell r="D3" t="str">
            <v>Gujarat rehabilitation work of Mathak village for TWRI</v>
          </cell>
        </row>
      </sheetData>
      <sheetData sheetId="2749">
        <row r="3">
          <cell r="D3" t="str">
            <v>Gujarat rehabilitation work of Mathak village for TWRI</v>
          </cell>
        </row>
      </sheetData>
      <sheetData sheetId="2750">
        <row r="3">
          <cell r="D3" t="str">
            <v>Gujarat rehabilitation work of Mathak village for TWRI</v>
          </cell>
        </row>
      </sheetData>
      <sheetData sheetId="2751">
        <row r="3">
          <cell r="D3" t="str">
            <v>Gujarat rehabilitation work of Mathak village for TWRI</v>
          </cell>
        </row>
      </sheetData>
      <sheetData sheetId="2752">
        <row r="3">
          <cell r="D3" t="str">
            <v>Gujarat rehabilitation work of Mathak village for TWRI</v>
          </cell>
        </row>
      </sheetData>
      <sheetData sheetId="2753">
        <row r="3">
          <cell r="D3" t="str">
            <v>Gujarat rehabilitation work of Mathak village for TWRI</v>
          </cell>
        </row>
      </sheetData>
      <sheetData sheetId="2754">
        <row r="3">
          <cell r="D3" t="str">
            <v>Gujarat rehabilitation work of Mathak village for TWRI</v>
          </cell>
        </row>
      </sheetData>
      <sheetData sheetId="2755">
        <row r="3">
          <cell r="D3" t="str">
            <v>Gujarat rehabilitation work of Mathak village for TWRI</v>
          </cell>
        </row>
      </sheetData>
      <sheetData sheetId="2756">
        <row r="3">
          <cell r="D3" t="str">
            <v>Gujarat rehabilitation work of Mathak village for TWRI</v>
          </cell>
        </row>
      </sheetData>
      <sheetData sheetId="2757">
        <row r="3">
          <cell r="D3" t="str">
            <v>Gujarat rehabilitation work of Mathak village for TWRI</v>
          </cell>
        </row>
      </sheetData>
      <sheetData sheetId="2758">
        <row r="3">
          <cell r="D3" t="str">
            <v>Gujarat rehabilitation work of Mathak village for TWRI</v>
          </cell>
        </row>
      </sheetData>
      <sheetData sheetId="2759">
        <row r="3">
          <cell r="D3" t="str">
            <v>Gujarat rehabilitation work of Mathak village for TWRI</v>
          </cell>
        </row>
      </sheetData>
      <sheetData sheetId="2760">
        <row r="3">
          <cell r="D3" t="str">
            <v>Gujarat rehabilitation work of Mathak village for TWRI</v>
          </cell>
        </row>
      </sheetData>
      <sheetData sheetId="2761">
        <row r="3">
          <cell r="D3" t="str">
            <v>Gujarat rehabilitation work of Mathak village for TWRI</v>
          </cell>
        </row>
      </sheetData>
      <sheetData sheetId="2762">
        <row r="3">
          <cell r="D3" t="str">
            <v>Gujarat rehabilitation work of Mathak village for TWRI</v>
          </cell>
        </row>
      </sheetData>
      <sheetData sheetId="2763">
        <row r="3">
          <cell r="D3" t="str">
            <v>Gujarat rehabilitation work of Mathak village for TWRI</v>
          </cell>
        </row>
      </sheetData>
      <sheetData sheetId="2764">
        <row r="3">
          <cell r="D3" t="str">
            <v>Gujarat rehabilitation work of Mathak village for TWRI</v>
          </cell>
        </row>
      </sheetData>
      <sheetData sheetId="2765">
        <row r="3">
          <cell r="D3" t="str">
            <v>Gujarat rehabilitation work of Mathak village for TWRI</v>
          </cell>
        </row>
      </sheetData>
      <sheetData sheetId="2766">
        <row r="3">
          <cell r="D3" t="str">
            <v>Gujarat rehabilitation work of Mathak village for TWRI</v>
          </cell>
        </row>
      </sheetData>
      <sheetData sheetId="2767">
        <row r="3">
          <cell r="D3" t="str">
            <v>Gujarat rehabilitation work of Mathak village for TWRI</v>
          </cell>
        </row>
      </sheetData>
      <sheetData sheetId="2768">
        <row r="3">
          <cell r="D3" t="str">
            <v>Gujarat rehabilitation work of Mathak village for TWRI</v>
          </cell>
        </row>
      </sheetData>
      <sheetData sheetId="2769">
        <row r="3">
          <cell r="D3" t="str">
            <v>Gujarat rehabilitation work of Mathak village for TWRI</v>
          </cell>
        </row>
      </sheetData>
      <sheetData sheetId="2770">
        <row r="3">
          <cell r="D3" t="str">
            <v>Gujarat rehabilitation work of Mathak village for TWRI</v>
          </cell>
        </row>
      </sheetData>
      <sheetData sheetId="2771">
        <row r="3">
          <cell r="D3" t="str">
            <v>Gujarat rehabilitation work of Mathak village for TWRI</v>
          </cell>
        </row>
      </sheetData>
      <sheetData sheetId="2772">
        <row r="3">
          <cell r="D3" t="str">
            <v>Gujarat rehabilitation work of Mathak village for TWRI</v>
          </cell>
        </row>
      </sheetData>
      <sheetData sheetId="2773">
        <row r="3">
          <cell r="D3" t="str">
            <v>Gujarat rehabilitation work of Mathak village for TWRI</v>
          </cell>
        </row>
      </sheetData>
      <sheetData sheetId="2774">
        <row r="3">
          <cell r="D3" t="str">
            <v>Gujarat rehabilitation work of Mathak village for TWRI</v>
          </cell>
        </row>
      </sheetData>
      <sheetData sheetId="2775">
        <row r="3">
          <cell r="D3" t="str">
            <v>Gujarat rehabilitation work of Mathak village for TWRI</v>
          </cell>
        </row>
      </sheetData>
      <sheetData sheetId="2776">
        <row r="3">
          <cell r="D3" t="str">
            <v>Gujarat rehabilitation work of Mathak village for TWRI</v>
          </cell>
        </row>
      </sheetData>
      <sheetData sheetId="2777">
        <row r="3">
          <cell r="D3" t="str">
            <v>Gujarat rehabilitation work of Mathak village for TWRI</v>
          </cell>
        </row>
      </sheetData>
      <sheetData sheetId="2778">
        <row r="3">
          <cell r="D3" t="str">
            <v>Gujarat rehabilitation work of Mathak village for TWRI</v>
          </cell>
        </row>
      </sheetData>
      <sheetData sheetId="2779">
        <row r="3">
          <cell r="D3" t="str">
            <v>Gujarat rehabilitation work of Mathak village for TWRI</v>
          </cell>
        </row>
      </sheetData>
      <sheetData sheetId="2780">
        <row r="3">
          <cell r="D3" t="str">
            <v>Gujarat rehabilitation work of Mathak village for TWRI</v>
          </cell>
        </row>
      </sheetData>
      <sheetData sheetId="2781">
        <row r="3">
          <cell r="D3" t="str">
            <v>Gujarat rehabilitation work of Mathak village for TWRI</v>
          </cell>
        </row>
      </sheetData>
      <sheetData sheetId="2782">
        <row r="3">
          <cell r="D3" t="str">
            <v>Gujarat rehabilitation work of Mathak village for TWRI</v>
          </cell>
        </row>
      </sheetData>
      <sheetData sheetId="2783">
        <row r="3">
          <cell r="D3" t="str">
            <v>Gujarat rehabilitation work of Mathak village for TWRI</v>
          </cell>
        </row>
      </sheetData>
      <sheetData sheetId="2784">
        <row r="3">
          <cell r="D3" t="str">
            <v>Gujarat rehabilitation work of Mathak village for TWRI</v>
          </cell>
        </row>
      </sheetData>
      <sheetData sheetId="2785">
        <row r="3">
          <cell r="D3" t="str">
            <v>Gujarat rehabilitation work of Mathak village for TWRI</v>
          </cell>
        </row>
      </sheetData>
      <sheetData sheetId="2786">
        <row r="3">
          <cell r="D3" t="str">
            <v>Gujarat rehabilitation work of Mathak village for TWRI</v>
          </cell>
        </row>
      </sheetData>
      <sheetData sheetId="2787">
        <row r="3">
          <cell r="D3" t="str">
            <v>Gujarat rehabilitation work of Mathak village for TWRI</v>
          </cell>
        </row>
      </sheetData>
      <sheetData sheetId="2788">
        <row r="3">
          <cell r="D3" t="str">
            <v>Gujarat rehabilitation work of Mathak village for TWRI</v>
          </cell>
        </row>
      </sheetData>
      <sheetData sheetId="2789">
        <row r="3">
          <cell r="D3" t="str">
            <v>Gujarat rehabilitation work of Mathak village for TWRI</v>
          </cell>
        </row>
      </sheetData>
      <sheetData sheetId="2790">
        <row r="3">
          <cell r="D3" t="str">
            <v>Gujarat rehabilitation work of Mathak village for TWRI</v>
          </cell>
        </row>
      </sheetData>
      <sheetData sheetId="2791">
        <row r="3">
          <cell r="D3" t="str">
            <v>Gujarat rehabilitation work of Mathak village for TWRI</v>
          </cell>
        </row>
      </sheetData>
      <sheetData sheetId="2792">
        <row r="3">
          <cell r="D3" t="str">
            <v>Gujarat rehabilitation work of Mathak village for TWRI</v>
          </cell>
        </row>
      </sheetData>
      <sheetData sheetId="2793">
        <row r="3">
          <cell r="D3" t="str">
            <v>Gujarat rehabilitation work of Mathak village for TWRI</v>
          </cell>
        </row>
      </sheetData>
      <sheetData sheetId="2794">
        <row r="3">
          <cell r="D3" t="str">
            <v>Gujarat rehabilitation work of Mathak village for TWRI</v>
          </cell>
        </row>
      </sheetData>
      <sheetData sheetId="2795">
        <row r="3">
          <cell r="D3" t="str">
            <v>Gujarat rehabilitation work of Mathak village for TWRI</v>
          </cell>
        </row>
      </sheetData>
      <sheetData sheetId="2796">
        <row r="3">
          <cell r="D3" t="str">
            <v>Gujarat rehabilitation work of Mathak village for TWRI</v>
          </cell>
        </row>
      </sheetData>
      <sheetData sheetId="2797">
        <row r="3">
          <cell r="D3" t="str">
            <v>Gujarat rehabilitation work of Mathak village for TWRI</v>
          </cell>
        </row>
      </sheetData>
      <sheetData sheetId="2798">
        <row r="3">
          <cell r="D3" t="str">
            <v>Gujarat rehabilitation work of Mathak village for TWRI</v>
          </cell>
        </row>
      </sheetData>
      <sheetData sheetId="2799">
        <row r="3">
          <cell r="D3" t="str">
            <v>Gujarat rehabilitation work of Mathak village for TWRI</v>
          </cell>
        </row>
      </sheetData>
      <sheetData sheetId="2800">
        <row r="3">
          <cell r="D3" t="str">
            <v>Gujarat rehabilitation work of Mathak village for TWRI</v>
          </cell>
        </row>
      </sheetData>
      <sheetData sheetId="2801">
        <row r="3">
          <cell r="D3" t="str">
            <v>Gujarat rehabilitation work of Mathak village for TWRI</v>
          </cell>
        </row>
      </sheetData>
      <sheetData sheetId="2802">
        <row r="3">
          <cell r="D3" t="str">
            <v>Gujarat rehabilitation work of Mathak village for TWRI</v>
          </cell>
        </row>
      </sheetData>
      <sheetData sheetId="2803">
        <row r="3">
          <cell r="D3" t="str">
            <v>Gujarat rehabilitation work of Mathak village for TWRI</v>
          </cell>
        </row>
      </sheetData>
      <sheetData sheetId="2804">
        <row r="3">
          <cell r="D3" t="str">
            <v>Gujarat rehabilitation work of Mathak village for TWRI</v>
          </cell>
        </row>
      </sheetData>
      <sheetData sheetId="2805">
        <row r="3">
          <cell r="D3" t="str">
            <v>Gujarat rehabilitation work of Mathak village for TWRI</v>
          </cell>
        </row>
      </sheetData>
      <sheetData sheetId="2806">
        <row r="3">
          <cell r="D3" t="str">
            <v>Gujarat rehabilitation work of Mathak village for TWRI</v>
          </cell>
        </row>
      </sheetData>
      <sheetData sheetId="2807">
        <row r="3">
          <cell r="D3" t="str">
            <v>Gujarat rehabilitation work of Mathak village for TWRI</v>
          </cell>
        </row>
      </sheetData>
      <sheetData sheetId="2808">
        <row r="3">
          <cell r="D3" t="str">
            <v>Gujarat rehabilitation work of Mathak village for TWRI</v>
          </cell>
        </row>
      </sheetData>
      <sheetData sheetId="2809">
        <row r="3">
          <cell r="D3" t="str">
            <v>Gujarat rehabilitation work of Mathak village for TWRI</v>
          </cell>
        </row>
      </sheetData>
      <sheetData sheetId="2810">
        <row r="3">
          <cell r="D3" t="str">
            <v>Gujarat rehabilitation work of Mathak village for TWRI</v>
          </cell>
        </row>
      </sheetData>
      <sheetData sheetId="2811"/>
      <sheetData sheetId="2812">
        <row r="3">
          <cell r="D3" t="str">
            <v>Gujarat rehabilitation work of Mathak village for TWRI</v>
          </cell>
        </row>
      </sheetData>
      <sheetData sheetId="2813">
        <row r="3">
          <cell r="D3" t="str">
            <v>Gujarat rehabilitation work of Mathak village for TWRI</v>
          </cell>
        </row>
      </sheetData>
      <sheetData sheetId="2814">
        <row r="3">
          <cell r="D3" t="str">
            <v>Gujarat rehabilitation work of Mathak village for TWRI</v>
          </cell>
        </row>
      </sheetData>
      <sheetData sheetId="2815">
        <row r="3">
          <cell r="D3" t="str">
            <v>Gujarat rehabilitation work of Mathak village for TWRI</v>
          </cell>
        </row>
      </sheetData>
      <sheetData sheetId="2816">
        <row r="3">
          <cell r="D3" t="str">
            <v>Gujarat rehabilitation work of Mathak village for TWRI</v>
          </cell>
        </row>
      </sheetData>
      <sheetData sheetId="2817"/>
      <sheetData sheetId="2818">
        <row r="3">
          <cell r="D3" t="str">
            <v>Gujarat rehabilitation work of Mathak village for TWRI</v>
          </cell>
        </row>
      </sheetData>
      <sheetData sheetId="2819">
        <row r="3">
          <cell r="D3" t="str">
            <v>Gujarat rehabilitation work of Mathak village for TWRI</v>
          </cell>
        </row>
      </sheetData>
      <sheetData sheetId="2820">
        <row r="3">
          <cell r="D3" t="str">
            <v>Gujarat rehabilitation work of Mathak village for TWRI</v>
          </cell>
        </row>
      </sheetData>
      <sheetData sheetId="2821">
        <row r="3">
          <cell r="D3" t="str">
            <v>Gujarat rehabilitation work of Mathak village for TWRI</v>
          </cell>
        </row>
      </sheetData>
      <sheetData sheetId="2822">
        <row r="3">
          <cell r="D3" t="str">
            <v>Gujarat rehabilitation work of Mathak village for TWRI</v>
          </cell>
        </row>
      </sheetData>
      <sheetData sheetId="2823"/>
      <sheetData sheetId="2824">
        <row r="3">
          <cell r="D3" t="str">
            <v>Gujarat rehabilitation work of Mathak village for TWRI</v>
          </cell>
        </row>
      </sheetData>
      <sheetData sheetId="2825">
        <row r="3">
          <cell r="D3" t="str">
            <v>Gujarat rehabilitation work of Mathak village for TWRI</v>
          </cell>
        </row>
      </sheetData>
      <sheetData sheetId="2826">
        <row r="3">
          <cell r="D3" t="str">
            <v>Gujarat rehabilitation work of Mathak village for TWRI</v>
          </cell>
        </row>
      </sheetData>
      <sheetData sheetId="2827">
        <row r="3">
          <cell r="D3" t="str">
            <v>Gujarat rehabilitation work of Mathak village for TWRI</v>
          </cell>
        </row>
      </sheetData>
      <sheetData sheetId="2828">
        <row r="3">
          <cell r="D3" t="str">
            <v>Gujarat rehabilitation work of Mathak village for TWRI</v>
          </cell>
        </row>
      </sheetData>
      <sheetData sheetId="2829">
        <row r="3">
          <cell r="D3" t="str">
            <v>Gujarat rehabilitation work of Mathak village for TWRI</v>
          </cell>
        </row>
      </sheetData>
      <sheetData sheetId="2830">
        <row r="3">
          <cell r="D3" t="str">
            <v>Gujarat rehabilitation work of Mathak village for TWRI</v>
          </cell>
        </row>
      </sheetData>
      <sheetData sheetId="2831">
        <row r="3">
          <cell r="D3" t="str">
            <v>Gujarat rehabilitation work of Mathak village for TWRI</v>
          </cell>
        </row>
      </sheetData>
      <sheetData sheetId="2832"/>
      <sheetData sheetId="2833">
        <row r="3">
          <cell r="D3" t="str">
            <v>Gujarat rehabilitation work of Mathak village for TWRI</v>
          </cell>
        </row>
      </sheetData>
      <sheetData sheetId="2834">
        <row r="3">
          <cell r="D3" t="str">
            <v>Gujarat rehabilitation work of Mathak village for TWRI</v>
          </cell>
        </row>
      </sheetData>
      <sheetData sheetId="2835">
        <row r="3">
          <cell r="D3" t="str">
            <v>Gujarat rehabilitation work of Mathak village for TWRI</v>
          </cell>
        </row>
      </sheetData>
      <sheetData sheetId="2836">
        <row r="3">
          <cell r="D3" t="str">
            <v>Gujarat rehabilitation work of Mathak village for TWRI</v>
          </cell>
        </row>
      </sheetData>
      <sheetData sheetId="2837"/>
      <sheetData sheetId="2838">
        <row r="3">
          <cell r="D3" t="str">
            <v>Gujarat rehabilitation work of Mathak village for TWRI</v>
          </cell>
        </row>
      </sheetData>
      <sheetData sheetId="2839">
        <row r="3">
          <cell r="D3" t="str">
            <v>Gujarat rehabilitation work of Mathak village for TWRI</v>
          </cell>
        </row>
      </sheetData>
      <sheetData sheetId="2840">
        <row r="3">
          <cell r="D3" t="str">
            <v>Gujarat rehabilitation work of Mathak village for TWRI</v>
          </cell>
        </row>
      </sheetData>
      <sheetData sheetId="2841">
        <row r="3">
          <cell r="D3" t="str">
            <v>Gujarat rehabilitation work of Mathak village for TWRI</v>
          </cell>
        </row>
      </sheetData>
      <sheetData sheetId="2842">
        <row r="3">
          <cell r="D3" t="str">
            <v>Gujarat rehabilitation work of Mathak village for TWRI</v>
          </cell>
        </row>
      </sheetData>
      <sheetData sheetId="2843">
        <row r="3">
          <cell r="D3" t="str">
            <v>Gujarat rehabilitation work of Mathak village for TWRI</v>
          </cell>
        </row>
      </sheetData>
      <sheetData sheetId="2844">
        <row r="3">
          <cell r="D3" t="str">
            <v>Gujarat rehabilitation work of Mathak village for TWRI</v>
          </cell>
        </row>
      </sheetData>
      <sheetData sheetId="2845">
        <row r="3">
          <cell r="D3" t="str">
            <v>Gujarat rehabilitation work of Mathak village for TWRI</v>
          </cell>
        </row>
      </sheetData>
      <sheetData sheetId="2846"/>
      <sheetData sheetId="2847">
        <row r="3">
          <cell r="D3" t="str">
            <v>Gujarat rehabilitation work of Mathak village for TWRI</v>
          </cell>
        </row>
      </sheetData>
      <sheetData sheetId="2848">
        <row r="3">
          <cell r="D3" t="str">
            <v>Gujarat rehabilitation work of Mathak village for TWRI</v>
          </cell>
        </row>
      </sheetData>
      <sheetData sheetId="2849">
        <row r="3">
          <cell r="D3" t="str">
            <v>Gujarat rehabilitation work of Mathak village for TWRI</v>
          </cell>
        </row>
      </sheetData>
      <sheetData sheetId="2850">
        <row r="3">
          <cell r="D3" t="str">
            <v>Gujarat rehabilitation work of Mathak village for TWRI</v>
          </cell>
        </row>
      </sheetData>
      <sheetData sheetId="2851">
        <row r="3">
          <cell r="D3" t="str">
            <v>Gujarat rehabilitation work of Mathak village for TWRI</v>
          </cell>
        </row>
      </sheetData>
      <sheetData sheetId="2852">
        <row r="3">
          <cell r="D3" t="str">
            <v>Gujarat rehabilitation work of Mathak village for TWRI</v>
          </cell>
        </row>
      </sheetData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>
        <row r="3">
          <cell r="D3" t="str">
            <v>Gujarat rehabilitation work of Mathak village for TWRI</v>
          </cell>
        </row>
      </sheetData>
      <sheetData sheetId="2878"/>
      <sheetData sheetId="2879"/>
      <sheetData sheetId="2880"/>
      <sheetData sheetId="2881">
        <row r="3">
          <cell r="D3" t="str">
            <v>Gujarat rehabilitation work of Mathak village for TWRI</v>
          </cell>
        </row>
      </sheetData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>
        <row r="3">
          <cell r="D3" t="str">
            <v>Gujarat rehabilitation work of Mathak village for TWRI</v>
          </cell>
        </row>
      </sheetData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>
        <row r="3">
          <cell r="D3" t="str">
            <v>Gujarat rehabilitation work of Mathak village for TWRI</v>
          </cell>
        </row>
      </sheetData>
      <sheetData sheetId="2990">
        <row r="3">
          <cell r="D3" t="str">
            <v>Gujarat rehabilitation work of Mathak village for TWRI</v>
          </cell>
        </row>
      </sheetData>
      <sheetData sheetId="299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>
        <row r="3">
          <cell r="D3" t="str">
            <v>Gujarat rehabilitation work of Mathak village for TWRI</v>
          </cell>
        </row>
      </sheetData>
      <sheetData sheetId="3078">
        <row r="3">
          <cell r="D3" t="str">
            <v>Gujarat rehabilitation work of Mathak village for TWRI</v>
          </cell>
        </row>
      </sheetData>
      <sheetData sheetId="3079">
        <row r="3">
          <cell r="D3" t="str">
            <v>Gujarat rehabilitation work of Mathak village for TWRI</v>
          </cell>
        </row>
      </sheetData>
      <sheetData sheetId="3080">
        <row r="3">
          <cell r="D3" t="str">
            <v>Gujarat rehabilitation work of Mathak village for TWRI</v>
          </cell>
        </row>
      </sheetData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>
        <row r="3">
          <cell r="D3" t="str">
            <v>Gujarat rehabilitation work of Mathak village for TWRI</v>
          </cell>
        </row>
      </sheetData>
      <sheetData sheetId="3179">
        <row r="3">
          <cell r="D3" t="str">
            <v>Gujarat rehabilitation work of Mathak village for TWRI</v>
          </cell>
        </row>
      </sheetData>
      <sheetData sheetId="3180">
        <row r="3">
          <cell r="D3" t="str">
            <v>Gujarat rehabilitation work of Mathak village for TWRI</v>
          </cell>
        </row>
      </sheetData>
      <sheetData sheetId="3181">
        <row r="3">
          <cell r="D3" t="str">
            <v>Gujarat rehabilitation work of Mathak village for TWRI</v>
          </cell>
        </row>
      </sheetData>
      <sheetData sheetId="3182">
        <row r="3">
          <cell r="D3" t="str">
            <v>Gujarat rehabilitation work of Mathak village for TWRI</v>
          </cell>
        </row>
      </sheetData>
      <sheetData sheetId="3183">
        <row r="3">
          <cell r="D3" t="str">
            <v>Gujarat rehabilitation work of Mathak village for TWRI</v>
          </cell>
        </row>
      </sheetData>
      <sheetData sheetId="3184" refreshError="1"/>
      <sheetData sheetId="3185" refreshError="1"/>
      <sheetData sheetId="3186" refreshError="1"/>
      <sheetData sheetId="3187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/>
      <sheetData sheetId="3209" refreshError="1"/>
      <sheetData sheetId="3210" refreshError="1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 refreshError="1"/>
      <sheetData sheetId="3335" refreshError="1"/>
      <sheetData sheetId="3336"/>
      <sheetData sheetId="3337"/>
      <sheetData sheetId="3338"/>
      <sheetData sheetId="3339"/>
      <sheetData sheetId="3340"/>
      <sheetData sheetId="3341"/>
      <sheetData sheetId="3342"/>
      <sheetData sheetId="3343">
        <row r="3">
          <cell r="D3" t="str">
            <v>Gujarat rehabilitation work of Mathak village for TWRI</v>
          </cell>
        </row>
      </sheetData>
      <sheetData sheetId="3344">
        <row r="3">
          <cell r="D3" t="str">
            <v>Gujarat rehabilitation work of Mathak village for TWRI</v>
          </cell>
        </row>
      </sheetData>
      <sheetData sheetId="3345"/>
      <sheetData sheetId="3346" refreshError="1"/>
      <sheetData sheetId="3347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>
        <row r="3">
          <cell r="D3" t="str">
            <v>Gujarat rehabilitation work of Mathak village for TWRI</v>
          </cell>
        </row>
      </sheetData>
      <sheetData sheetId="3547">
        <row r="3">
          <cell r="D3" t="str">
            <v>Gujarat rehabilitation work of Mathak village for TWRI</v>
          </cell>
        </row>
      </sheetData>
      <sheetData sheetId="3548">
        <row r="3">
          <cell r="D3" t="str">
            <v>Gujarat rehabilitation work of Mathak village for TWRI</v>
          </cell>
        </row>
      </sheetData>
      <sheetData sheetId="3549">
        <row r="3">
          <cell r="D3" t="str">
            <v>Gujarat rehabilitation work of Mathak village for TWRI</v>
          </cell>
        </row>
      </sheetData>
      <sheetData sheetId="3550"/>
      <sheetData sheetId="3551"/>
      <sheetData sheetId="3552"/>
      <sheetData sheetId="3553">
        <row r="3">
          <cell r="D3" t="str">
            <v>Gujarat rehabilitation work of Mathak village for TWRI</v>
          </cell>
        </row>
      </sheetData>
      <sheetData sheetId="3554"/>
      <sheetData sheetId="3555">
        <row r="3">
          <cell r="D3" t="str">
            <v>Gujarat rehabilitation work of Mathak village for TWRI</v>
          </cell>
        </row>
      </sheetData>
      <sheetData sheetId="3556"/>
      <sheetData sheetId="3557"/>
      <sheetData sheetId="3558"/>
      <sheetData sheetId="3559"/>
      <sheetData sheetId="3560">
        <row r="3">
          <cell r="D3" t="str">
            <v>Gujarat rehabilitation work of Mathak village for TWRI</v>
          </cell>
        </row>
      </sheetData>
      <sheetData sheetId="3561"/>
      <sheetData sheetId="3562"/>
      <sheetData sheetId="3563">
        <row r="3">
          <cell r="D3" t="str">
            <v>Gujarat rehabilitation work of Mathak village for TWRI</v>
          </cell>
        </row>
      </sheetData>
      <sheetData sheetId="3564"/>
      <sheetData sheetId="3565"/>
      <sheetData sheetId="3566"/>
      <sheetData sheetId="3567"/>
      <sheetData sheetId="3568">
        <row r="3">
          <cell r="D3" t="str">
            <v>Gujarat rehabilitation work of Mathak village for TWRI</v>
          </cell>
        </row>
      </sheetData>
      <sheetData sheetId="3569" refreshError="1"/>
      <sheetData sheetId="3570" refreshError="1"/>
      <sheetData sheetId="3571" refreshError="1"/>
      <sheetData sheetId="3572"/>
      <sheetData sheetId="3573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/>
      <sheetData sheetId="3580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 refreshError="1"/>
      <sheetData sheetId="3604" refreshError="1"/>
      <sheetData sheetId="3605" refreshError="1"/>
      <sheetData sheetId="3606" refreshError="1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/>
      <sheetData sheetId="3699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/>
      <sheetData sheetId="4937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tructure Bills Qty"/>
      <sheetName val="SBI(Siliguri)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intr stool brkup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d-safe DELUXE"/>
      <sheetName val="final abstract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GUT"/>
      <sheetName val="PointNo.5"/>
      <sheetName val="E UP SHEET_x000e__x0000__x0000_"/>
      <sheetName val="E UP SHEET_x000e_Break up Sheet_x0008_P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Micro"/>
      <sheetName val="Macro"/>
      <sheetName val="Scaff-Rose"/>
      <sheetName val="Break up Sheet"/>
      <sheetName val="Rate analysis"/>
      <sheetName val="Civil Boq"/>
      <sheetName val="_Labour_bills_-Excav,Conc_&amp;_Rft"/>
      <sheetName val="Safety_material_-_Prorata"/>
      <sheetName val="SAFETTY_ITEMS"/>
      <sheetName val="Mobilisation_(2)"/>
      <sheetName val="NMR_Alt"/>
      <sheetName val="Security,Acc_&amp;_mobile_charges"/>
      <sheetName val="Backup_-_Mobilisation_(2)"/>
      <sheetName val="GM_&amp;_TA"/>
      <sheetName val="Staff_Salary"/>
      <sheetName val="Accts_Prov"/>
      <sheetName val="P_&amp;_M_"/>
      <sheetName val="C_class_items_"/>
      <sheetName val="German_tools"/>
      <sheetName val="Indian_Tools"/>
      <sheetName val="Backup_-_Mobilisation"/>
      <sheetName val="Lab_equipments"/>
      <sheetName val="Petty_cash_expenses"/>
      <sheetName val="Petty_cash-Abstract"/>
      <sheetName val="Batch_material"/>
      <sheetName val="Break_up_Sheet"/>
      <sheetName val="Rate_analysis"/>
      <sheetName val="Civil_Boq"/>
      <sheetName val="Staff"/>
      <sheetName val="Summary year Plan"/>
      <sheetName val="Consolidated"/>
      <sheetName val="Labor abs-NMR"/>
      <sheetName val="RA-markate"/>
      <sheetName val="ABSTRACT"/>
      <sheetName val="Abstract - INFA"/>
      <sheetName val="SLR"/>
      <sheetName val="Mat rates"/>
      <sheetName val="Tiling &amp; Granite labor"/>
      <sheetName val="Cover Block"/>
      <sheetName val="Sheet2"/>
      <sheetName val="Core cutting and bore packing"/>
      <sheetName val="Tiles list"/>
      <sheetName val="SGML BOQ R1"/>
      <sheetName val="SGML-BOQ"/>
      <sheetName val="SIL-BOQ"/>
      <sheetName val="Labour cess"/>
      <sheetName val="_Labour_bills_-Excav,Conc_&amp;_Rf1"/>
      <sheetName val="Safety_material_-_Prorata1"/>
      <sheetName val="SAFETTY_ITEMS1"/>
      <sheetName val="Mobilisation_(2)1"/>
      <sheetName val="NMR_Alt1"/>
      <sheetName val="Security,Acc_&amp;_mobile_charges1"/>
      <sheetName val="Backup_-_Mobilisation_(2)1"/>
      <sheetName val="GM_&amp;_TA1"/>
      <sheetName val="Staff_Salary1"/>
      <sheetName val="Accts_Prov1"/>
      <sheetName val="P_&amp;_M_1"/>
      <sheetName val="C_class_items_1"/>
      <sheetName val="German_tools1"/>
      <sheetName val="Indian_Tools1"/>
      <sheetName val="Backup_-_Mobilisation1"/>
      <sheetName val="Lab_equipments1"/>
      <sheetName val="Petty_cash_expenses1"/>
      <sheetName val="Petty_cash-Abstract1"/>
      <sheetName val="Batch_material1"/>
      <sheetName val="Break_up_Sheet1"/>
      <sheetName val="Rate_analysis1"/>
      <sheetName val="Civil_Boq1"/>
      <sheetName val="Summary_year_Plan"/>
      <sheetName val="Labor_abs-NMR"/>
      <sheetName val="Abstract_-_INFA"/>
      <sheetName val="Mat_rates"/>
      <sheetName val="Tiling_&amp;_Granite_labor"/>
      <sheetName val="Cover_Block"/>
      <sheetName val="Core_cutting_and_bore_packing"/>
      <sheetName val="Tiles_list"/>
      <sheetName val="SGML_BOQ_R1"/>
      <sheetName val="Labour_cess"/>
      <sheetName val="Project Brief"/>
      <sheetName val="p&amp;m"/>
      <sheetName val="Analy_7-10"/>
      <sheetName val="COST"/>
      <sheetName val="wordsdata"/>
      <sheetName val="RateAnalysis"/>
      <sheetName val="HL8"/>
      <sheetName val="Project_Brief"/>
      <sheetName val="Contents"/>
      <sheetName val="Option"/>
      <sheetName val="_Labour_bills_-Excav,Conc_&amp;_Rf2"/>
      <sheetName val="Safety_material_-_Prorata2"/>
      <sheetName val="SAFETTY_ITEMS2"/>
      <sheetName val="Mobilisation_(2)2"/>
      <sheetName val="NMR_Alt2"/>
      <sheetName val="Security,Acc_&amp;_mobile_charges2"/>
      <sheetName val="Backup_-_Mobilisation_(2)2"/>
      <sheetName val="GM_&amp;_TA2"/>
      <sheetName val="Staff_Salary2"/>
      <sheetName val="Accts_Prov2"/>
      <sheetName val="P_&amp;_M_2"/>
      <sheetName val="C_class_items_2"/>
      <sheetName val="German_tools2"/>
      <sheetName val="Indian_Tools2"/>
      <sheetName val="Backup_-_Mobilisation2"/>
      <sheetName val="Lab_equipments2"/>
      <sheetName val="Petty_cash_expenses2"/>
      <sheetName val="Petty_cash-Abstract2"/>
      <sheetName val="Batch_material2"/>
      <sheetName val="Break_up_Sheet2"/>
      <sheetName val="Rate_analysis2"/>
      <sheetName val="Civil_Boq2"/>
      <sheetName val="Summary_year_Plan1"/>
      <sheetName val="Labor_abs-NMR1"/>
      <sheetName val="Project_Brief1"/>
      <sheetName val="Load Details(B1)"/>
      <sheetName val="Settings"/>
      <sheetName val="Notes"/>
      <sheetName val="Control"/>
      <sheetName val="Construction"/>
      <sheetName val="Measurment"/>
      <sheetName val="Attributes"/>
      <sheetName val="Wag&amp;Sal"/>
      <sheetName val="Summary"/>
      <sheetName val="Pg.1 Marketing Info"/>
      <sheetName val="seT"/>
      <sheetName val="REFERANCE DATA"/>
      <sheetName val="PRL"/>
      <sheetName val="Daily 3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21"/>
      <sheetName val="General"/>
      <sheetName val="FitOutConfCentre"/>
      <sheetName val="定义"/>
      <sheetName val="rc01"/>
      <sheetName val="입찰내역 발주처 양식"/>
      <sheetName val="Tank_3_1"/>
      <sheetName val="Sheet1"/>
      <sheetName val="Liabilities"/>
      <sheetName val="AN2"/>
      <sheetName val="3"/>
      <sheetName val="7"/>
      <sheetName val="投标材料清单 "/>
      <sheetName val="Currency"/>
      <sheetName val="GS"/>
      <sheetName val=""/>
      <sheetName val="pvc vent"/>
      <sheetName val="_Labour_bills_-Excav,Conc_&amp;_Rf3"/>
      <sheetName val="Safety_material_-_Prorata3"/>
      <sheetName val="SAFETTY_ITEMS3"/>
      <sheetName val="Mobilisation_(2)3"/>
      <sheetName val="NMR_Alt3"/>
      <sheetName val="Security,Acc_&amp;_mobile_charges3"/>
      <sheetName val="Backup_-_Mobilisation_(2)3"/>
      <sheetName val="GM_&amp;_TA3"/>
      <sheetName val="Staff_Salary3"/>
      <sheetName val="Accts_Prov3"/>
      <sheetName val="P_&amp;_M_3"/>
      <sheetName val="C_class_items_3"/>
      <sheetName val="German_tools3"/>
      <sheetName val="Indian_Tools3"/>
      <sheetName val="Backup_-_Mobilisation3"/>
      <sheetName val="Lab_equipments3"/>
      <sheetName val="Petty_cash_expenses3"/>
      <sheetName val="Petty_cash-Abstract3"/>
      <sheetName val="Batch_material3"/>
      <sheetName val="Labor_abs-NMR3"/>
      <sheetName val="Labor_abs-NMR2"/>
      <sheetName val="NON-TOWER WATER TANK"/>
      <sheetName val="est"/>
      <sheetName val="BOQ Distribution"/>
      <sheetName val="기계내역서"/>
    </sheetNames>
    <sheetDataSet>
      <sheetData sheetId="0">
        <row r="5">
          <cell r="F5" t="str">
            <v>No of Days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5">
          <cell r="F5" t="str">
            <v>No of Days</v>
          </cell>
        </row>
      </sheetData>
      <sheetData sheetId="68"/>
      <sheetData sheetId="69"/>
      <sheetData sheetId="70"/>
      <sheetData sheetId="71"/>
      <sheetData sheetId="72"/>
      <sheetData sheetId="73"/>
      <sheetData sheetId="74">
        <row r="5">
          <cell r="F5" t="str">
            <v>No of Days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>
        <row r="5">
          <cell r="F5" t="str">
            <v>No of Days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>
        <row r="5">
          <cell r="F5" t="str">
            <v>No of Days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21" Type="http://schemas.openxmlformats.org/officeDocument/2006/relationships/revisionLog" Target="revisionLog2.xml"/><Relationship Id="rId20" Type="http://schemas.openxmlformats.org/officeDocument/2006/relationships/revisionLog" Target="revisionLog1.xml"/><Relationship Id="rId23" Type="http://schemas.openxmlformats.org/officeDocument/2006/relationships/revisionLog" Target="revisionLog4.xml"/><Relationship Id="rId22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7B31DEA-E1B9-4623-A578-216BEAD284D2}" diskRevisions="1" revisionId="887" version="2">
  <header guid="{5B0210AB-D64D-4471-8CE8-564E94373BA2}" dateTime="2026-05-11T15:15:53" maxSheetId="9" userName="Sharath M1" r:id="rId20" minRId="826" maxRId="852">
    <sheetIdMap count="8">
      <sheetId val="1"/>
      <sheetId val="2"/>
      <sheetId val="3"/>
      <sheetId val="4"/>
      <sheetId val="5"/>
      <sheetId val="6"/>
      <sheetId val="7"/>
      <sheetId val="8"/>
    </sheetIdMap>
  </header>
  <header guid="{2203CA16-94EC-43B6-8EC5-BA33EEAEF884}" dateTime="2026-05-11T15:17:19" maxSheetId="9" userName="Sharath M1" r:id="rId21" minRId="859" maxRId="872">
    <sheetIdMap count="8">
      <sheetId val="1"/>
      <sheetId val="2"/>
      <sheetId val="3"/>
      <sheetId val="4"/>
      <sheetId val="5"/>
      <sheetId val="6"/>
      <sheetId val="7"/>
      <sheetId val="8"/>
    </sheetIdMap>
  </header>
  <header guid="{7D5E755F-862A-4666-B0E1-DE4D9BC4332E}" dateTime="2026-05-20T17:26:44" maxSheetId="9" userName="SUDHAHARAN M" r:id="rId22" minRId="873">
    <sheetIdMap count="8">
      <sheetId val="1"/>
      <sheetId val="2"/>
      <sheetId val="3"/>
      <sheetId val="4"/>
      <sheetId val="5"/>
      <sheetId val="6"/>
      <sheetId val="7"/>
      <sheetId val="8"/>
    </sheetIdMap>
  </header>
  <header guid="{D7B31DEA-E1B9-4623-A578-216BEAD284D2}" dateTime="2026-06-04T10:53:41" maxSheetId="9" userName="Hemanth S" r:id="rId23" minRId="880" maxRId="881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115" start="0" length="0">
    <dxf>
      <font>
        <b/>
        <name val="Tahoma"/>
      </font>
      <alignment horizontal="center"/>
    </dxf>
  </rfmt>
  <rfmt sheetId="5" sqref="B115" start="0" length="0">
    <dxf>
      <font>
        <b/>
        <name val="Tahoma"/>
      </font>
      <numFmt numFmtId="0" formatCode="General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5" start="0" length="0">
    <dxf>
      <font>
        <b/>
        <name val="Tahoma"/>
      </font>
      <numFmt numFmtId="0" formatCode="General"/>
      <alignment horizontal="center"/>
    </dxf>
  </rfmt>
  <rfmt sheetId="5" sqref="D115" start="0" length="0">
    <dxf>
      <alignment horizontal="center"/>
    </dxf>
  </rfmt>
  <rfmt sheetId="5" sqref="E115" start="0" length="0">
    <dxf>
      <alignment horizontal="center"/>
    </dxf>
  </rfmt>
  <rfmt sheetId="5" sqref="F115" start="0" length="0">
    <dxf>
      <alignment horizontal="center"/>
    </dxf>
  </rfmt>
  <rfmt sheetId="5" sqref="G115" start="0" length="0">
    <dxf>
      <alignment horizontal="center"/>
    </dxf>
  </rfmt>
  <rfmt sheetId="5" sqref="H115" start="0" length="0">
    <dxf>
      <alignment horizontal="center"/>
    </dxf>
  </rfmt>
  <rcc rId="826" sId="5" odxf="1" dxf="1">
    <nc r="A116" t="inlineStr">
      <is>
        <t>S.No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7" sId="5" odxf="1" dxf="1">
    <nc r="B116" t="inlineStr">
      <is>
        <t>Description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8" sId="5" odxf="1" dxf="1">
    <nc r="C116" t="inlineStr">
      <is>
        <t>Nos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9" sId="5" odxf="1" dxf="1">
    <nc r="D116" t="inlineStr">
      <is>
        <t xml:space="preserve">Length 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0" sId="5" odxf="1" dxf="1">
    <nc r="E116" t="inlineStr">
      <is>
        <t>Breadth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1" sId="5" odxf="1" dxf="1">
    <nc r="F116" t="inlineStr">
      <is>
        <t>Depth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2" sId="5" odxf="1" dxf="1">
    <nc r="G116" t="inlineStr">
      <is>
        <t>Concrete Qty</t>
      </is>
    </nc>
    <odxf>
      <font>
        <b val="0"/>
        <name val="Tahoma"/>
      </font>
      <alignment horizontal="general"/>
      <border outline="0">
        <left/>
        <right/>
        <top/>
        <bottom/>
      </border>
    </odxf>
    <ndxf>
      <font>
        <b/>
        <name val="Tahoma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3" sId="5" odxf="1" dxf="1">
    <nc r="H116" t="inlineStr">
      <is>
        <t>Shuttering Qty</t>
      </is>
    </nc>
    <odxf>
      <font>
        <b val="0"/>
        <name val="Tahoma"/>
      </font>
      <alignment horizontal="general" wrapText="0"/>
      <border outline="0">
        <left/>
        <right/>
        <top/>
        <bottom/>
      </border>
    </odxf>
    <ndxf>
      <font>
        <b/>
        <name val="Tahoma"/>
      </font>
      <alignment horizont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I116" start="0" length="0">
    <dxf>
      <alignment horizontal="center"/>
    </dxf>
  </rfmt>
  <rfmt sheetId="5" sqref="J116" start="0" length="0">
    <dxf>
      <alignment horizontal="center"/>
    </dxf>
  </rfmt>
  <rfmt sheetId="5" sqref="K116" start="0" length="0">
    <dxf>
      <alignment horizontal="center"/>
    </dxf>
  </rfmt>
  <rfmt sheetId="5" sqref="L116" start="0" length="0">
    <dxf>
      <alignment horizontal="center"/>
    </dxf>
  </rfmt>
  <rfmt sheetId="5" sqref="M116" start="0" length="0">
    <dxf>
      <alignment horizontal="center"/>
    </dxf>
  </rfmt>
  <rfmt sheetId="5" sqref="N116" start="0" length="0">
    <dxf>
      <alignment horizontal="center"/>
    </dxf>
  </rfmt>
  <rfmt sheetId="5" sqref="O116" start="0" length="0">
    <dxf>
      <alignment horizontal="center"/>
    </dxf>
  </rfmt>
  <rfmt sheetId="5" sqref="P116" start="0" length="0">
    <dxf>
      <alignment horizontal="center"/>
    </dxf>
  </rfmt>
  <rfmt sheetId="5" sqref="Q116" start="0" length="0">
    <dxf>
      <alignment horizontal="center"/>
    </dxf>
  </rfmt>
  <rfmt sheetId="5" sqref="R116" start="0" length="0">
    <dxf>
      <alignment horizontal="center"/>
    </dxf>
  </rfmt>
  <rfmt sheetId="5" sqref="S116" start="0" length="0">
    <dxf>
      <alignment horizontal="center"/>
    </dxf>
  </rfmt>
  <rfmt sheetId="5" sqref="T116" start="0" length="0">
    <dxf>
      <alignment horizontal="center"/>
    </dxf>
  </rfmt>
  <rfmt sheetId="5" sqref="U116" start="0" length="0">
    <dxf>
      <alignment horizontal="center"/>
    </dxf>
  </rfmt>
  <rfmt sheetId="5" sqref="V116" start="0" length="0">
    <dxf>
      <alignment horizontal="center"/>
    </dxf>
  </rfmt>
  <rfmt sheetId="5" sqref="W116" start="0" length="0">
    <dxf>
      <alignment horizontal="center"/>
    </dxf>
  </rfmt>
  <rfmt sheetId="5" sqref="X116" start="0" length="0">
    <dxf>
      <alignment horizontal="center"/>
    </dxf>
  </rfmt>
  <rfmt sheetId="5" sqref="Y116" start="0" length="0">
    <dxf>
      <alignment horizontal="center"/>
    </dxf>
  </rfmt>
  <rfmt sheetId="5" sqref="Z116" start="0" length="0">
    <dxf>
      <alignment horizontal="center"/>
    </dxf>
  </rfmt>
  <rfmt sheetId="5" sqref="AA116" start="0" length="0">
    <dxf>
      <alignment horizontal="center"/>
    </dxf>
  </rfmt>
  <rfmt sheetId="5" sqref="AB116" start="0" length="0">
    <dxf>
      <alignment horizontal="center"/>
    </dxf>
  </rfmt>
  <rfmt sheetId="5" sqref="AC116" start="0" length="0">
    <dxf>
      <alignment horizontal="center"/>
    </dxf>
  </rfmt>
  <rfmt sheetId="5" sqref="AD116" start="0" length="0">
    <dxf>
      <alignment horizontal="center"/>
    </dxf>
  </rfmt>
  <rfmt sheetId="5" sqref="AE116" start="0" length="0">
    <dxf>
      <alignment horizontal="center"/>
    </dxf>
  </rfmt>
  <rfmt sheetId="5" sqref="AF116" start="0" length="0">
    <dxf>
      <alignment horizontal="center"/>
    </dxf>
  </rfmt>
  <rfmt sheetId="5" sqref="AG116" start="0" length="0">
    <dxf>
      <alignment horizontal="center"/>
    </dxf>
  </rfmt>
  <rfmt sheetId="5" sqref="AH116" start="0" length="0">
    <dxf>
      <alignment horizontal="center"/>
    </dxf>
  </rfmt>
  <rfmt sheetId="5" sqref="AI116" start="0" length="0">
    <dxf>
      <alignment horizontal="center"/>
    </dxf>
  </rfmt>
  <rfmt sheetId="5" sqref="AJ116" start="0" length="0">
    <dxf>
      <alignment horizontal="center"/>
    </dxf>
  </rfmt>
  <rfmt sheetId="5" sqref="AK116" start="0" length="0">
    <dxf>
      <alignment horizontal="center"/>
    </dxf>
  </rfmt>
  <rfmt sheetId="5" sqref="AY116" start="0" length="0">
    <dxf>
      <alignment horizontal="center"/>
    </dxf>
  </rfmt>
  <rcc rId="834" sId="5" odxf="1" dxf="1">
    <nc r="A117">
      <v>1</v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B117" start="0" length="0">
    <dxf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D11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E11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F11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5" sId="5" odxf="1" dxf="1">
    <nc r="G117">
      <f>C117*(D117*E117*F117)</f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6" sId="5" odxf="1" dxf="1">
    <nc r="H117">
      <f>C117*(D117+E117)*2*F117</f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I117" start="0" length="0">
    <dxf>
      <alignment horizontal="center"/>
    </dxf>
  </rfmt>
  <rfmt sheetId="5" sqref="J117" start="0" length="0">
    <dxf>
      <alignment horizontal="center"/>
    </dxf>
  </rfmt>
  <rfmt sheetId="5" sqref="K117" start="0" length="0">
    <dxf>
      <alignment horizontal="center"/>
    </dxf>
  </rfmt>
  <rfmt sheetId="5" sqref="L117" start="0" length="0">
    <dxf>
      <alignment horizontal="center"/>
    </dxf>
  </rfmt>
  <rfmt sheetId="5" sqref="M117" start="0" length="0">
    <dxf>
      <alignment horizontal="center"/>
    </dxf>
  </rfmt>
  <rfmt sheetId="5" sqref="N117" start="0" length="0">
    <dxf>
      <alignment horizontal="center"/>
    </dxf>
  </rfmt>
  <rfmt sheetId="5" sqref="O117" start="0" length="0">
    <dxf>
      <alignment horizontal="center"/>
    </dxf>
  </rfmt>
  <rfmt sheetId="5" sqref="P117" start="0" length="0">
    <dxf>
      <alignment horizontal="center"/>
    </dxf>
  </rfmt>
  <rfmt sheetId="5" sqref="Q117" start="0" length="0">
    <dxf>
      <alignment horizontal="center"/>
    </dxf>
  </rfmt>
  <rfmt sheetId="5" sqref="R117" start="0" length="0">
    <dxf>
      <alignment horizontal="center"/>
    </dxf>
  </rfmt>
  <rfmt sheetId="5" sqref="S117" start="0" length="0">
    <dxf>
      <alignment horizontal="center"/>
    </dxf>
  </rfmt>
  <rfmt sheetId="5" sqref="T117" start="0" length="0">
    <dxf>
      <alignment horizontal="center"/>
    </dxf>
  </rfmt>
  <rfmt sheetId="5" sqref="U117" start="0" length="0">
    <dxf>
      <alignment horizontal="center"/>
    </dxf>
  </rfmt>
  <rfmt sheetId="5" sqref="V117" start="0" length="0">
    <dxf>
      <alignment horizontal="center"/>
    </dxf>
  </rfmt>
  <rfmt sheetId="5" sqref="W117" start="0" length="0">
    <dxf>
      <alignment horizontal="center"/>
    </dxf>
  </rfmt>
  <rfmt sheetId="5" sqref="X117" start="0" length="0">
    <dxf>
      <alignment horizontal="center"/>
    </dxf>
  </rfmt>
  <rfmt sheetId="5" sqref="Y117" start="0" length="0">
    <dxf>
      <alignment horizontal="center"/>
    </dxf>
  </rfmt>
  <rfmt sheetId="5" sqref="Z117" start="0" length="0">
    <dxf>
      <alignment horizontal="center"/>
    </dxf>
  </rfmt>
  <rfmt sheetId="5" sqref="AA117" start="0" length="0">
    <dxf>
      <alignment horizontal="center"/>
    </dxf>
  </rfmt>
  <rfmt sheetId="5" sqref="AB117" start="0" length="0">
    <dxf>
      <alignment horizontal="center"/>
    </dxf>
  </rfmt>
  <rfmt sheetId="5" sqref="AC117" start="0" length="0">
    <dxf>
      <alignment horizontal="center"/>
    </dxf>
  </rfmt>
  <rfmt sheetId="5" sqref="AD117" start="0" length="0">
    <dxf>
      <alignment horizontal="center"/>
    </dxf>
  </rfmt>
  <rfmt sheetId="5" sqref="AE117" start="0" length="0">
    <dxf>
      <alignment horizontal="center"/>
    </dxf>
  </rfmt>
  <rfmt sheetId="5" sqref="AF117" start="0" length="0">
    <dxf>
      <alignment horizontal="center"/>
    </dxf>
  </rfmt>
  <rfmt sheetId="5" sqref="AG117" start="0" length="0">
    <dxf>
      <alignment horizontal="center"/>
    </dxf>
  </rfmt>
  <rfmt sheetId="5" sqref="AH117" start="0" length="0">
    <dxf>
      <alignment horizontal="center"/>
    </dxf>
  </rfmt>
  <rfmt sheetId="5" sqref="AI117" start="0" length="0">
    <dxf>
      <alignment horizontal="center"/>
    </dxf>
  </rfmt>
  <rfmt sheetId="5" sqref="AJ117" start="0" length="0">
    <dxf>
      <alignment horizontal="center"/>
    </dxf>
  </rfmt>
  <rfmt sheetId="5" sqref="AK117" start="0" length="0">
    <dxf>
      <alignment horizontal="center"/>
    </dxf>
  </rfmt>
  <rfmt sheetId="5" sqref="AY117" start="0" length="0">
    <dxf>
      <alignment horizontal="center"/>
    </dxf>
  </rfmt>
  <rcc rId="837" sId="5" odxf="1" dxf="1">
    <nc r="A118">
      <v>2</v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B118" start="0" length="0">
    <dxf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D11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8" sId="5" odxf="1" dxf="1" numFmtId="34">
    <nc r="E118">
      <v>0.3</v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F11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9" sId="5" odxf="1" dxf="1">
    <nc r="G118">
      <f>C118*(D118*E118*F118)</f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0" sId="5" odxf="1" dxf="1">
    <nc r="H118">
      <f>C118*(D118+E118)*2*F118</f>
    </nc>
    <odxf>
      <alignment horizontal="general"/>
      <border outline="0">
        <left/>
        <right/>
        <top/>
        <bottom/>
      </border>
    </odxf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I118" start="0" length="0">
    <dxf>
      <alignment horizontal="center"/>
    </dxf>
  </rfmt>
  <rfmt sheetId="5" sqref="J118" start="0" length="0">
    <dxf>
      <alignment horizontal="center"/>
    </dxf>
  </rfmt>
  <rfmt sheetId="5" sqref="K118" start="0" length="0">
    <dxf>
      <alignment horizontal="center"/>
    </dxf>
  </rfmt>
  <rfmt sheetId="5" sqref="L118" start="0" length="0">
    <dxf>
      <alignment horizontal="center"/>
    </dxf>
  </rfmt>
  <rfmt sheetId="5" sqref="M118" start="0" length="0">
    <dxf>
      <alignment horizontal="center"/>
    </dxf>
  </rfmt>
  <rfmt sheetId="5" sqref="N118" start="0" length="0">
    <dxf>
      <alignment horizontal="center"/>
    </dxf>
  </rfmt>
  <rfmt sheetId="5" sqref="O118" start="0" length="0">
    <dxf>
      <alignment horizontal="center"/>
    </dxf>
  </rfmt>
  <rfmt sheetId="5" sqref="P118" start="0" length="0">
    <dxf>
      <alignment horizontal="center"/>
    </dxf>
  </rfmt>
  <rfmt sheetId="5" sqref="Q118" start="0" length="0">
    <dxf>
      <alignment horizontal="center"/>
    </dxf>
  </rfmt>
  <rfmt sheetId="5" sqref="R118" start="0" length="0">
    <dxf>
      <alignment horizontal="center"/>
    </dxf>
  </rfmt>
  <rfmt sheetId="5" sqref="S118" start="0" length="0">
    <dxf>
      <alignment horizontal="center"/>
    </dxf>
  </rfmt>
  <rfmt sheetId="5" sqref="T118" start="0" length="0">
    <dxf>
      <alignment horizontal="center"/>
    </dxf>
  </rfmt>
  <rfmt sheetId="5" sqref="U118" start="0" length="0">
    <dxf>
      <alignment horizontal="center"/>
    </dxf>
  </rfmt>
  <rfmt sheetId="5" sqref="V118" start="0" length="0">
    <dxf>
      <alignment horizontal="center"/>
    </dxf>
  </rfmt>
  <rfmt sheetId="5" sqref="W118" start="0" length="0">
    <dxf>
      <alignment horizontal="center"/>
    </dxf>
  </rfmt>
  <rfmt sheetId="5" sqref="X118" start="0" length="0">
    <dxf>
      <alignment horizontal="center"/>
    </dxf>
  </rfmt>
  <rfmt sheetId="5" sqref="Y118" start="0" length="0">
    <dxf>
      <alignment horizontal="center"/>
    </dxf>
  </rfmt>
  <rfmt sheetId="5" sqref="Z118" start="0" length="0">
    <dxf>
      <alignment horizontal="center"/>
    </dxf>
  </rfmt>
  <rfmt sheetId="5" sqref="AA118" start="0" length="0">
    <dxf>
      <alignment horizontal="center"/>
    </dxf>
  </rfmt>
  <rfmt sheetId="5" sqref="AB118" start="0" length="0">
    <dxf>
      <alignment horizontal="center"/>
    </dxf>
  </rfmt>
  <rfmt sheetId="5" sqref="AC118" start="0" length="0">
    <dxf>
      <alignment horizontal="center"/>
    </dxf>
  </rfmt>
  <rfmt sheetId="5" sqref="AD118" start="0" length="0">
    <dxf>
      <alignment horizontal="center"/>
    </dxf>
  </rfmt>
  <rfmt sheetId="5" sqref="AE118" start="0" length="0">
    <dxf>
      <alignment horizontal="center"/>
    </dxf>
  </rfmt>
  <rfmt sheetId="5" sqref="AF118" start="0" length="0">
    <dxf>
      <alignment horizontal="center"/>
    </dxf>
  </rfmt>
  <rfmt sheetId="5" sqref="AG118" start="0" length="0">
    <dxf>
      <alignment horizontal="center"/>
    </dxf>
  </rfmt>
  <rfmt sheetId="5" sqref="AH118" start="0" length="0">
    <dxf>
      <alignment horizontal="center"/>
    </dxf>
  </rfmt>
  <rfmt sheetId="5" sqref="AI118" start="0" length="0">
    <dxf>
      <alignment horizontal="center"/>
    </dxf>
  </rfmt>
  <rfmt sheetId="5" sqref="AJ118" start="0" length="0">
    <dxf>
      <alignment horizontal="center"/>
    </dxf>
  </rfmt>
  <rfmt sheetId="5" sqref="AK118" start="0" length="0">
    <dxf>
      <alignment horizontal="center"/>
    </dxf>
  </rfmt>
  <rfmt sheetId="5" sqref="AY118" start="0" length="0">
    <dxf>
      <alignment horizontal="center"/>
    </dxf>
  </rfmt>
  <rfmt sheetId="5" s="1" sqref="A119" start="0" length="0">
    <dxf>
      <font>
        <b/>
        <sz val="10"/>
        <color theme="1"/>
        <name val="Tahoma"/>
        <family val="2"/>
        <scheme val="none"/>
      </font>
      <numFmt numFmtId="164" formatCode="_(* #,##0.00_);_(* \(#,##0.00\);_(* &quot;-&quot;??_);_(@_)"/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dxf>
  </rfmt>
  <rfmt sheetId="5" s="1" sqref="B119" start="0" length="0">
    <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dxf>
  </rfmt>
  <rfmt sheetId="5" s="1" sqref="C119" start="0" length="0">
    <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dxf>
  </rfmt>
  <rfmt sheetId="5" s="1" sqref="D119" start="0" length="0">
    <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dxf>
  </rfmt>
  <rfmt sheetId="5" s="1" sqref="E119" start="0" length="0">
    <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dxf>
  </rfmt>
  <rfmt sheetId="5" s="1" sqref="F119" start="0" length="0">
    <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dxf>
  </rfmt>
  <rcc rId="841" sId="5" odxf="1" s="1" dxf="1">
    <nc r="G119">
      <f>SUM(G117:G118)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odxf>
    <n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ndxf>
  </rcc>
  <rcc rId="842" sId="5" odxf="1" s="1" dxf="1">
    <nc r="H119">
      <f>SUM(H117:H118)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odxf>
    <ndxf>
      <font>
        <b/>
        <sz val="10"/>
        <color theme="1"/>
        <name val="Tahoma"/>
        <family val="2"/>
        <scheme val="none"/>
      </font>
      <fill>
        <patternFill patternType="solid">
          <bgColor theme="4" tint="0.39997558519241921"/>
        </patternFill>
      </fill>
      <alignment horizontal="left"/>
      <border outline="0">
        <top style="medium">
          <color indexed="64"/>
        </top>
        <bottom style="medium">
          <color indexed="64"/>
        </bottom>
      </border>
    </ndxf>
  </rcc>
  <rcc rId="843" sId="5">
    <nc r="B115" t="inlineStr">
      <is>
        <t>Lift Pit</t>
      </is>
    </nc>
  </rcc>
  <rcc rId="844" sId="5">
    <nc r="B117" t="inlineStr">
      <is>
        <t>Lift Short Wall</t>
      </is>
    </nc>
  </rcc>
  <rcc rId="845" sId="5">
    <nc r="B118" t="inlineStr">
      <is>
        <t>Lift long Wall</t>
      </is>
    </nc>
  </rcc>
  <rcc rId="846" sId="5" numFmtId="34">
    <nc r="D117">
      <v>2</v>
    </nc>
  </rcc>
  <rcc rId="847" sId="5" numFmtId="34">
    <nc r="C117">
      <v>2</v>
    </nc>
  </rcc>
  <rcc rId="848" sId="5" numFmtId="34">
    <nc r="C118">
      <v>2</v>
    </nc>
  </rcc>
  <rcc rId="849" sId="5" numFmtId="34">
    <nc r="D118">
      <v>3.7</v>
    </nc>
  </rcc>
  <rcc rId="850" sId="5" numFmtId="34">
    <nc r="E117">
      <v>0.3</v>
    </nc>
  </rcc>
  <rcc rId="851" sId="5" numFmtId="34">
    <nc r="F117">
      <v>1.65</v>
    </nc>
  </rcc>
  <rcc rId="852" sId="5" numFmtId="34">
    <nc r="F118">
      <v>1.65</v>
    </nc>
  </rcc>
  <rcv guid="{A34ED118-452E-495E-802C-676DA6A61918}" action="delete"/>
  <rdn rId="0" localSheetId="2" customView="1" name="Z_A34ED118_452E_495E_802C_676DA6A61918_.wvu.Rows" hidden="1" oldHidden="1">
    <formula>'RW Footing'!$10:$10</formula>
    <oldFormula>'RW Footing'!$10:$10</oldFormula>
  </rdn>
  <rdn rId="0" localSheetId="2" customView="1" name="Z_A34ED118_452E_495E_802C_676DA6A61918_.wvu.Cols" hidden="1" oldHidden="1">
    <formula>'RW Footing'!$H:$P</formula>
    <oldFormula>'RW Footing'!$H:$P</oldFormula>
  </rdn>
  <rdn rId="0" localSheetId="4" customView="1" name="Z_A34ED118_452E_495E_802C_676DA6A61918_.wvu.Rows" hidden="1" oldHidden="1">
    <formula>Footing!$10:$10</formula>
    <oldFormula>Footing!$10:$10</oldFormula>
  </rdn>
  <rdn rId="0" localSheetId="4" customView="1" name="Z_A34ED118_452E_495E_802C_676DA6A61918_.wvu.Cols" hidden="1" oldHidden="1">
    <formula>Footing!$H:$P</formula>
    <oldFormula>Footing!$H:$P</oldFormula>
  </rdn>
  <rdn rId="0" localSheetId="6" customView="1" name="Z_A34ED118_452E_495E_802C_676DA6A61918_.wvu.Rows" hidden="1" oldHidden="1">
    <formula>Beams!$42:$42</formula>
    <oldFormula>Beams!$42:$42</oldFormula>
  </rdn>
  <rdn rId="0" localSheetId="7" customView="1" name="Z_A34ED118_452E_495E_802C_676DA6A61918_.wvu.Rows" hidden="1" oldHidden="1">
    <formula>Slabs!$8:$8</formula>
    <oldFormula>Slabs!$8:$8</oldFormula>
  </rdn>
  <rcv guid="{A34ED118-452E-495E-802C-676DA6A61918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59" sId="5" ref="A118:XFD118" action="insertRow">
    <undo index="65535" exp="area" ref3D="1" dr="$AD$1:$AG$1048576" dn="Z_50FDCB41_05F6_4F27_B837_5AE8BD288148_.wvu.Cols" sId="5"/>
    <undo index="1" exp="area" ref3D="1" dr="$S$1:$V$1048576" dn="Z_50FDCB41_05F6_4F27_B837_5AE8BD288148_.wvu.Cols" sId="5"/>
  </rrc>
  <rcc rId="860" sId="5">
    <nc r="A118">
      <v>2</v>
    </nc>
  </rcc>
  <rcc rId="861" sId="5">
    <nc r="B118" t="inlineStr">
      <is>
        <t>Lift long Wall</t>
      </is>
    </nc>
  </rcc>
  <rcc rId="862" sId="5" numFmtId="34">
    <nc r="C118">
      <v>2</v>
    </nc>
  </rcc>
  <rcc rId="863" sId="5" numFmtId="34">
    <nc r="D118">
      <v>3.7</v>
    </nc>
  </rcc>
  <rcc rId="864" sId="5" numFmtId="34">
    <nc r="E118">
      <v>0.3</v>
    </nc>
  </rcc>
  <rcc rId="865" sId="5" numFmtId="34">
    <nc r="F118">
      <v>1.65</v>
    </nc>
  </rcc>
  <rcc rId="866" sId="5">
    <nc r="G118">
      <f>C118*(D118*E118*F118)</f>
    </nc>
  </rcc>
  <rcc rId="867" sId="5">
    <nc r="H118">
      <f>C118*(D118+E118)*2*F118</f>
    </nc>
  </rcc>
  <rcc rId="868" sId="5">
    <oc r="B119" t="inlineStr">
      <is>
        <t>Lift long Wall</t>
      </is>
    </oc>
    <nc r="B119" t="inlineStr">
      <is>
        <t>Lift Pit Slab</t>
      </is>
    </nc>
  </rcc>
  <rcc rId="869" sId="5" numFmtId="34">
    <oc r="C119">
      <v>2</v>
    </oc>
    <nc r="C119">
      <v>1</v>
    </nc>
  </rcc>
  <rcc rId="870" sId="5" numFmtId="34">
    <oc r="E119">
      <v>0.3</v>
    </oc>
    <nc r="E119">
      <v>2</v>
    </nc>
  </rcc>
  <rcc rId="871" sId="5" numFmtId="34">
    <oc r="F119">
      <v>1.65</v>
    </oc>
    <nc r="F119">
      <v>0.2</v>
    </nc>
  </rcc>
  <rcc rId="872" sId="5">
    <oc r="H119">
      <f>C119*(D119+E119)*2*F119</f>
    </oc>
    <nc r="H119">
      <f>D119*E119*C119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3" sId="4">
    <oc r="B9" t="inlineStr">
      <is>
        <t xml:space="preserve">Retaining wall Footing </t>
      </is>
    </oc>
    <nc r="B9" t="inlineStr">
      <is>
        <t xml:space="preserve"> Footing </t>
      </is>
    </nc>
  </rcc>
  <rdn rId="0" localSheetId="2" customView="1" name="Z_9631A94D_44FB_4E6D_AA15_1CA5E0FDD530_.wvu.Rows" hidden="1" oldHidden="1">
    <formula>'RW Footing'!$10:$10</formula>
  </rdn>
  <rdn rId="0" localSheetId="2" customView="1" name="Z_9631A94D_44FB_4E6D_AA15_1CA5E0FDD530_.wvu.Cols" hidden="1" oldHidden="1">
    <formula>'RW Footing'!$H:$P</formula>
  </rdn>
  <rdn rId="0" localSheetId="4" customView="1" name="Z_9631A94D_44FB_4E6D_AA15_1CA5E0FDD530_.wvu.Rows" hidden="1" oldHidden="1">
    <formula>Footing!$10:$10</formula>
  </rdn>
  <rdn rId="0" localSheetId="4" customView="1" name="Z_9631A94D_44FB_4E6D_AA15_1CA5E0FDD530_.wvu.Cols" hidden="1" oldHidden="1">
    <formula>Footing!$H:$P</formula>
  </rdn>
  <rdn rId="0" localSheetId="6" customView="1" name="Z_9631A94D_44FB_4E6D_AA15_1CA5E0FDD530_.wvu.Rows" hidden="1" oldHidden="1">
    <formula>Beams!$42:$42</formula>
  </rdn>
  <rdn rId="0" localSheetId="7" customView="1" name="Z_9631A94D_44FB_4E6D_AA15_1CA5E0FDD530_.wvu.Rows" hidden="1" oldHidden="1">
    <formula>Slabs!$8:$8</formula>
  </rdn>
  <rcv guid="{9631A94D-44FB-4E6D-AA15-1CA5E0FDD530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0" sId="6">
    <oc r="D2" t="inlineStr">
      <is>
        <t>SOBHA BELVEDERE</t>
      </is>
    </oc>
    <nc r="D2" t="inlineStr">
      <is>
        <t>SKECT</t>
      </is>
    </nc>
  </rcc>
  <rcc rId="881" sId="7">
    <oc r="A1" t="inlineStr">
      <is>
        <t>PROJECT - DEVI HOMES , MOOLAMKODE , KERALA</t>
      </is>
    </oc>
    <nc r="A1" t="inlineStr">
      <is>
        <t>SKECT</t>
      </is>
    </nc>
  </rcc>
  <rdn rId="0" localSheetId="2" customView="1" name="Z_BBDAE9F1_3FAA_4FA1_A931_BF3C82A38E11_.wvu.Rows" hidden="1" oldHidden="1">
    <formula>'RW Footing'!$10:$10</formula>
  </rdn>
  <rdn rId="0" localSheetId="2" customView="1" name="Z_BBDAE9F1_3FAA_4FA1_A931_BF3C82A38E11_.wvu.Cols" hidden="1" oldHidden="1">
    <formula>'RW Footing'!$H:$P</formula>
  </rdn>
  <rdn rId="0" localSheetId="4" customView="1" name="Z_BBDAE9F1_3FAA_4FA1_A931_BF3C82A38E11_.wvu.Rows" hidden="1" oldHidden="1">
    <formula>Footing!$10:$10</formula>
  </rdn>
  <rdn rId="0" localSheetId="4" customView="1" name="Z_BBDAE9F1_3FAA_4FA1_A931_BF3C82A38E11_.wvu.Cols" hidden="1" oldHidden="1">
    <formula>Footing!$H:$P</formula>
  </rdn>
  <rdn rId="0" localSheetId="6" customView="1" name="Z_BBDAE9F1_3FAA_4FA1_A931_BF3C82A38E11_.wvu.Rows" hidden="1" oldHidden="1">
    <formula>Beams!$42:$42</formula>
  </rdn>
  <rdn rId="0" localSheetId="7" customView="1" name="Z_BBDAE9F1_3FAA_4FA1_A931_BF3C82A38E11_.wvu.Rows" hidden="1" oldHidden="1">
    <formula>Slabs!$8:$8</formula>
  </rdn>
  <rcv guid="{BBDAE9F1-3FAA-4FA1-A931-BF3C82A38E11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7D5E755F-862A-4666-B0E1-DE4D9BC4332E}" name="Hemanth S" id="-385923495" dateTime="2026-06-04T10:53:4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3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8DED-5812-4F91-8EBA-65F33F4461F1}">
  <dimension ref="A1:N50"/>
  <sheetViews>
    <sheetView zoomScale="90" zoomScaleNormal="90" workbookViewId="0">
      <selection activeCell="C16" sqref="C16"/>
    </sheetView>
  </sheetViews>
  <sheetFormatPr defaultColWidth="9.1796875" defaultRowHeight="20.149999999999999" customHeight="1" x14ac:dyDescent="0.35"/>
  <cols>
    <col min="1" max="2" width="9.1796875" style="127"/>
    <col min="3" max="3" width="38.453125" style="127" customWidth="1"/>
    <col min="4" max="4" width="10.54296875" style="127" customWidth="1"/>
    <col min="5" max="5" width="10.54296875" style="127" bestFit="1" customWidth="1"/>
    <col min="6" max="6" width="26.54296875" style="127" customWidth="1"/>
    <col min="7" max="7" width="12.453125" style="127" customWidth="1"/>
    <col min="8" max="8" width="16.453125" style="127" customWidth="1"/>
    <col min="9" max="9" width="14.54296875" style="127" customWidth="1"/>
    <col min="10" max="10" width="13.26953125" style="127" customWidth="1"/>
    <col min="11" max="11" width="15.453125" style="127" customWidth="1"/>
    <col min="12" max="12" width="12" style="127" customWidth="1"/>
    <col min="13" max="13" width="10" style="127" bestFit="1" customWidth="1"/>
    <col min="14" max="14" width="10.7265625" style="127" customWidth="1"/>
    <col min="15" max="16384" width="9.1796875" style="127"/>
  </cols>
  <sheetData>
    <row r="1" spans="1:14" ht="20.149999999999999" customHeight="1" x14ac:dyDescent="0.35">
      <c r="A1" s="128" t="s">
        <v>100</v>
      </c>
    </row>
    <row r="2" spans="1:14" ht="20.149999999999999" customHeight="1" x14ac:dyDescent="0.35">
      <c r="A2" s="128" t="s">
        <v>101</v>
      </c>
    </row>
    <row r="4" spans="1:14" ht="20.149999999999999" customHeight="1" thickBot="1" x14ac:dyDescent="0.4"/>
    <row r="5" spans="1:14" ht="20.149999999999999" customHeight="1" thickBot="1" x14ac:dyDescent="0.4">
      <c r="B5" s="575" t="s">
        <v>94</v>
      </c>
      <c r="C5" s="573" t="s">
        <v>8</v>
      </c>
      <c r="D5" s="571" t="s">
        <v>90</v>
      </c>
      <c r="E5" s="563" t="s">
        <v>98</v>
      </c>
      <c r="F5" s="564"/>
      <c r="G5" s="564"/>
      <c r="H5" s="565"/>
      <c r="I5" s="563" t="s">
        <v>99</v>
      </c>
      <c r="J5" s="564"/>
      <c r="K5" s="565"/>
      <c r="L5" s="172"/>
      <c r="M5" s="172"/>
    </row>
    <row r="6" spans="1:14" ht="29.25" customHeight="1" x14ac:dyDescent="0.35">
      <c r="B6" s="576"/>
      <c r="C6" s="574"/>
      <c r="D6" s="572"/>
      <c r="E6" s="173" t="s">
        <v>96</v>
      </c>
      <c r="F6" s="174" t="s">
        <v>80</v>
      </c>
      <c r="G6" s="174" t="s">
        <v>81</v>
      </c>
      <c r="H6" s="175" t="s">
        <v>97</v>
      </c>
      <c r="I6" s="173" t="s">
        <v>80</v>
      </c>
      <c r="J6" s="174" t="s">
        <v>81</v>
      </c>
      <c r="K6" s="175" t="s">
        <v>97</v>
      </c>
      <c r="L6" s="172"/>
      <c r="M6" s="172"/>
      <c r="N6" s="147" t="s">
        <v>95</v>
      </c>
    </row>
    <row r="7" spans="1:14" ht="12.5" x14ac:dyDescent="0.35">
      <c r="B7" s="130"/>
      <c r="C7" s="130" t="s">
        <v>123</v>
      </c>
      <c r="D7" s="171"/>
      <c r="E7" s="174"/>
      <c r="F7" s="174"/>
      <c r="G7" s="174"/>
      <c r="H7" s="174"/>
      <c r="I7" s="174"/>
      <c r="J7" s="174"/>
      <c r="K7" s="174"/>
      <c r="L7" s="172"/>
      <c r="M7" s="172"/>
      <c r="N7" s="170"/>
    </row>
    <row r="8" spans="1:14" ht="20.149999999999999" customHeight="1" x14ac:dyDescent="0.35">
      <c r="B8" s="138">
        <v>1</v>
      </c>
      <c r="C8" s="131" t="s">
        <v>124</v>
      </c>
      <c r="D8" s="143">
        <v>1</v>
      </c>
      <c r="E8" s="176">
        <f>$D8*'RW Footing'!$S$31</f>
        <v>22.194900000000004</v>
      </c>
      <c r="F8" s="177">
        <f>$D8*'RW Footing'!$Q$31</f>
        <v>105.465</v>
      </c>
      <c r="G8" s="177">
        <f>$D8*'RW Footing'!$R$31</f>
        <v>70.585475900000006</v>
      </c>
      <c r="H8" s="178">
        <f>$D8*'RW Footing'!$P$31/1000</f>
        <v>0</v>
      </c>
      <c r="I8" s="176">
        <f>D8*'Retaining wall'!I33</f>
        <v>88.586170092000003</v>
      </c>
      <c r="J8" s="176">
        <f>D8*'Retaining wall'!J33</f>
        <v>507.46668624</v>
      </c>
      <c r="K8" s="178">
        <f>$D8*'Retaining wall'!S33/1000</f>
        <v>0</v>
      </c>
      <c r="L8" s="179">
        <f t="shared" ref="L8:L15" si="0">H8*1000/F8</f>
        <v>0</v>
      </c>
      <c r="M8" s="179">
        <f t="shared" ref="M8:M15" si="1">K8*1000/I8</f>
        <v>0</v>
      </c>
      <c r="N8" s="148">
        <v>70.3064842</v>
      </c>
    </row>
    <row r="9" spans="1:14" ht="20.149999999999999" customHeight="1" x14ac:dyDescent="0.35">
      <c r="B9" s="139">
        <v>2</v>
      </c>
      <c r="C9" s="133" t="s">
        <v>125</v>
      </c>
      <c r="D9" s="144">
        <v>1</v>
      </c>
      <c r="E9" s="180" t="e">
        <f>$D9*'RW Footing'!#REF!</f>
        <v>#REF!</v>
      </c>
      <c r="F9" s="181" t="e">
        <f>$D9*'RW Footing'!#REF!</f>
        <v>#REF!</v>
      </c>
      <c r="G9" s="181" t="e">
        <f>$D9*'RW Footing'!#REF!</f>
        <v>#REF!</v>
      </c>
      <c r="H9" s="182" t="e">
        <f>$D9*'RW Footing'!#REF!/1000</f>
        <v>#REF!</v>
      </c>
      <c r="I9" s="180">
        <f>'Retaining wall'!I34</f>
        <v>4.4766049999999993</v>
      </c>
      <c r="J9" s="176">
        <f>D9*'Retaining wall'!J34</f>
        <v>25.580599999999997</v>
      </c>
      <c r="K9" s="182">
        <f>$D9*'Retaining wall'!S34/1000</f>
        <v>0</v>
      </c>
      <c r="L9" s="179" t="e">
        <f t="shared" si="0"/>
        <v>#REF!</v>
      </c>
      <c r="M9" s="179">
        <f t="shared" si="1"/>
        <v>0</v>
      </c>
      <c r="N9" s="149">
        <v>5.5609999999999999</v>
      </c>
    </row>
    <row r="10" spans="1:14" ht="20.149999999999999" customHeight="1" x14ac:dyDescent="0.35">
      <c r="B10" s="139">
        <v>3</v>
      </c>
      <c r="C10" s="133" t="s">
        <v>126</v>
      </c>
      <c r="D10" s="144">
        <v>1</v>
      </c>
      <c r="E10" s="180" t="e">
        <f>$D10*'RW Footing'!#REF!</f>
        <v>#REF!</v>
      </c>
      <c r="F10" s="181" t="e">
        <f>$D10*'RW Footing'!#REF!</f>
        <v>#REF!</v>
      </c>
      <c r="G10" s="181" t="e">
        <f>$D10*'RW Footing'!#REF!</f>
        <v>#REF!</v>
      </c>
      <c r="H10" s="182" t="e">
        <f>$D10*'RW Footing'!#REF!/1000</f>
        <v>#REF!</v>
      </c>
      <c r="I10" s="180">
        <f>'Retaining wall'!I35</f>
        <v>12.47958</v>
      </c>
      <c r="J10" s="181">
        <f>'Retaining wall'!J35</f>
        <v>83.197200000000009</v>
      </c>
      <c r="K10" s="182">
        <f>$D10*'Retaining wall'!S35/1000</f>
        <v>0</v>
      </c>
      <c r="L10" s="179" t="e">
        <f t="shared" si="0"/>
        <v>#REF!</v>
      </c>
      <c r="M10" s="179">
        <f t="shared" si="1"/>
        <v>0</v>
      </c>
      <c r="N10" s="149">
        <v>7.298</v>
      </c>
    </row>
    <row r="11" spans="1:14" ht="20.149999999999999" customHeight="1" x14ac:dyDescent="0.35">
      <c r="B11" s="139">
        <v>4</v>
      </c>
      <c r="C11" s="133" t="s">
        <v>127</v>
      </c>
      <c r="D11" s="144">
        <v>1</v>
      </c>
      <c r="E11" s="180" t="e">
        <f>$D11*'RW Footing'!#REF!</f>
        <v>#REF!</v>
      </c>
      <c r="F11" s="181" t="e">
        <f>$D11*'RW Footing'!#REF!</f>
        <v>#REF!</v>
      </c>
      <c r="G11" s="181" t="e">
        <f>$D11*'RW Footing'!#REF!</f>
        <v>#REF!</v>
      </c>
      <c r="H11" s="182" t="e">
        <f>$D11*'RW Footing'!#REF!/1000</f>
        <v>#REF!</v>
      </c>
      <c r="I11" s="180">
        <f>'Retaining wall'!I36</f>
        <v>8.6855999999999991</v>
      </c>
      <c r="J11" s="181">
        <f>'Retaining wall'!J36</f>
        <v>57.904000000000003</v>
      </c>
      <c r="K11" s="182">
        <f>$D11*'Retaining wall'!S36/1000</f>
        <v>0</v>
      </c>
      <c r="L11" s="179" t="e">
        <f t="shared" si="0"/>
        <v>#REF!</v>
      </c>
      <c r="M11" s="179">
        <f t="shared" si="1"/>
        <v>0</v>
      </c>
      <c r="N11" s="149">
        <v>6.16</v>
      </c>
    </row>
    <row r="12" spans="1:14" ht="20.149999999999999" customHeight="1" x14ac:dyDescent="0.35">
      <c r="B12" s="139">
        <v>5</v>
      </c>
      <c r="C12" s="133" t="s">
        <v>128</v>
      </c>
      <c r="D12" s="144">
        <v>1</v>
      </c>
      <c r="E12" s="180" t="e">
        <f>$D12*'RW Footing'!#REF!</f>
        <v>#REF!</v>
      </c>
      <c r="F12" s="181" t="e">
        <f>$D12*'RW Footing'!#REF!</f>
        <v>#REF!</v>
      </c>
      <c r="G12" s="181" t="e">
        <f>$D12*'RW Footing'!#REF!</f>
        <v>#REF!</v>
      </c>
      <c r="H12" s="182" t="e">
        <f>$D12*'RW Footing'!#REF!/1000</f>
        <v>#REF!</v>
      </c>
      <c r="I12" s="180">
        <f>'Retaining wall'!I37</f>
        <v>9.9413999999999998</v>
      </c>
      <c r="J12" s="181">
        <f>'Retaining wall'!J37</f>
        <v>66.275999999999996</v>
      </c>
      <c r="K12" s="182">
        <f>$D12*'Retaining wall'!S37/1000</f>
        <v>0</v>
      </c>
      <c r="L12" s="179" t="e">
        <f t="shared" si="0"/>
        <v>#REF!</v>
      </c>
      <c r="M12" s="179">
        <f t="shared" si="1"/>
        <v>0</v>
      </c>
      <c r="N12" s="149">
        <f>5.925+1.965</f>
        <v>7.89</v>
      </c>
    </row>
    <row r="13" spans="1:14" ht="20.149999999999999" customHeight="1" x14ac:dyDescent="0.35">
      <c r="B13" s="139">
        <v>6</v>
      </c>
      <c r="C13" s="133" t="s">
        <v>129</v>
      </c>
      <c r="D13" s="144">
        <v>1</v>
      </c>
      <c r="E13" s="180" t="e">
        <f>$D13*'RW Footing'!#REF!</f>
        <v>#REF!</v>
      </c>
      <c r="F13" s="181" t="e">
        <f>$D13*'RW Footing'!#REF!</f>
        <v>#REF!</v>
      </c>
      <c r="G13" s="181" t="e">
        <f>$D13*'RW Footing'!#REF!</f>
        <v>#REF!</v>
      </c>
      <c r="H13" s="182" t="e">
        <f>$D13*'RW Footing'!#REF!/1000</f>
        <v>#REF!</v>
      </c>
      <c r="I13" s="180">
        <f>$D13*SUM('Retaining wall'!I38:I38)</f>
        <v>6.8990999999999998</v>
      </c>
      <c r="J13" s="181">
        <f>$D13*SUM('Retaining wall'!J38:J38)</f>
        <v>45.994</v>
      </c>
      <c r="K13" s="182">
        <f>$D13*'Retaining wall'!S38/1000</f>
        <v>0</v>
      </c>
      <c r="L13" s="179" t="e">
        <f t="shared" si="0"/>
        <v>#REF!</v>
      </c>
      <c r="M13" s="179">
        <f t="shared" si="1"/>
        <v>0</v>
      </c>
      <c r="N13" s="149">
        <v>7.54</v>
      </c>
    </row>
    <row r="14" spans="1:14" ht="20.149999999999999" customHeight="1" x14ac:dyDescent="0.35">
      <c r="B14" s="139">
        <v>7</v>
      </c>
      <c r="C14" s="133" t="s">
        <v>130</v>
      </c>
      <c r="D14" s="144">
        <v>1</v>
      </c>
      <c r="E14" s="180" t="e">
        <f>$D14*'RW Footing'!#REF!</f>
        <v>#REF!</v>
      </c>
      <c r="F14" s="181" t="e">
        <f>$D14*'RW Footing'!#REF!</f>
        <v>#REF!</v>
      </c>
      <c r="G14" s="181" t="e">
        <f>$D14*'RW Footing'!#REF!</f>
        <v>#REF!</v>
      </c>
      <c r="H14" s="182" t="e">
        <f>$D14*'RW Footing'!#REF!/1000</f>
        <v>#REF!</v>
      </c>
      <c r="I14" s="180">
        <f>'Retaining wall'!I39</f>
        <v>17.635200000000001</v>
      </c>
      <c r="J14" s="181">
        <f>'Retaining wall'!J39</f>
        <v>117.568</v>
      </c>
      <c r="K14" s="182">
        <f>$D14*'Retaining wall'!S39/1000</f>
        <v>0</v>
      </c>
      <c r="L14" s="179" t="e">
        <f t="shared" si="0"/>
        <v>#REF!</v>
      </c>
      <c r="M14" s="179">
        <f t="shared" si="1"/>
        <v>0</v>
      </c>
      <c r="N14" s="149">
        <v>13.36</v>
      </c>
    </row>
    <row r="15" spans="1:14" ht="20.149999999999999" customHeight="1" x14ac:dyDescent="0.35">
      <c r="B15" s="139">
        <v>8</v>
      </c>
      <c r="C15" s="133" t="s">
        <v>131</v>
      </c>
      <c r="D15" s="144">
        <v>1</v>
      </c>
      <c r="E15" s="180" t="e">
        <f>$D15*'RW Footing'!#REF!</f>
        <v>#REF!</v>
      </c>
      <c r="F15" s="181" t="e">
        <f>$D15*'RW Footing'!#REF!</f>
        <v>#REF!</v>
      </c>
      <c r="G15" s="181" t="e">
        <f>$D15*'RW Footing'!#REF!</f>
        <v>#REF!</v>
      </c>
      <c r="H15" s="182" t="e">
        <f>$D15*'RW Footing'!#REF!/1000</f>
        <v>#REF!</v>
      </c>
      <c r="I15" s="180">
        <f>'Retaining wall'!I40</f>
        <v>3.7844999999999995</v>
      </c>
      <c r="J15" s="181">
        <f>'Retaining wall'!J40</f>
        <v>25.229999999999997</v>
      </c>
      <c r="K15" s="182">
        <f>$D15*'Retaining wall'!S40/1000</f>
        <v>0</v>
      </c>
      <c r="L15" s="179" t="e">
        <f t="shared" si="0"/>
        <v>#REF!</v>
      </c>
      <c r="M15" s="179">
        <f t="shared" si="1"/>
        <v>0</v>
      </c>
      <c r="N15" s="149">
        <v>2.9</v>
      </c>
    </row>
    <row r="16" spans="1:14" ht="20.149999999999999" customHeight="1" x14ac:dyDescent="0.35">
      <c r="B16" s="139">
        <v>9</v>
      </c>
      <c r="C16" s="133" t="s">
        <v>132</v>
      </c>
      <c r="D16" s="144">
        <v>1</v>
      </c>
      <c r="E16" s="180" t="e">
        <f>$D16*'RW Footing'!#REF!</f>
        <v>#REF!</v>
      </c>
      <c r="F16" s="181" t="e">
        <f>$D16*'RW Footing'!#REF!</f>
        <v>#REF!</v>
      </c>
      <c r="G16" s="181" t="e">
        <f>$D16*'RW Footing'!#REF!</f>
        <v>#REF!</v>
      </c>
      <c r="H16" s="182" t="e">
        <f>$D16*'RW Footing'!#REF!/1000</f>
        <v>#REF!</v>
      </c>
      <c r="I16" s="180">
        <f>'Retaining wall'!I41</f>
        <v>76.827239999999989</v>
      </c>
      <c r="J16" s="181">
        <f>'Retaining wall'!J41</f>
        <v>512.1816</v>
      </c>
      <c r="K16" s="182">
        <f>$D16*'Retaining wall'!S41/1000</f>
        <v>0</v>
      </c>
      <c r="L16" s="179" t="e">
        <f>H16*1000/F16</f>
        <v>#REF!</v>
      </c>
      <c r="M16" s="179">
        <f>K16*1000/I16</f>
        <v>0</v>
      </c>
      <c r="N16" s="149">
        <f>47.174+0.9+3.4+9.5</f>
        <v>60.973999999999997</v>
      </c>
    </row>
    <row r="17" spans="2:14" ht="12.5" x14ac:dyDescent="0.35">
      <c r="B17" s="130"/>
      <c r="C17" s="130" t="s">
        <v>133</v>
      </c>
      <c r="D17" s="171"/>
      <c r="E17" s="174"/>
      <c r="F17" s="174"/>
      <c r="G17" s="174"/>
      <c r="H17" s="174"/>
      <c r="I17" s="174"/>
      <c r="J17" s="174"/>
      <c r="K17" s="174"/>
      <c r="L17" s="172"/>
      <c r="M17" s="172"/>
      <c r="N17" s="170"/>
    </row>
    <row r="18" spans="2:14" ht="20.149999999999999" customHeight="1" x14ac:dyDescent="0.35">
      <c r="B18" s="139">
        <v>10</v>
      </c>
      <c r="C18" s="133" t="s">
        <v>134</v>
      </c>
      <c r="D18" s="144">
        <v>1</v>
      </c>
      <c r="E18" s="180" t="e">
        <f>$D18*'RW Footing'!#REF!</f>
        <v>#REF!</v>
      </c>
      <c r="F18" s="181" t="e">
        <f>$D18*'RW Footing'!#REF!</f>
        <v>#REF!</v>
      </c>
      <c r="G18" s="181" t="e">
        <f>$D18*'RW Footing'!#REF!</f>
        <v>#REF!</v>
      </c>
      <c r="H18" s="182" t="e">
        <f>$D18*'RW Footing'!#REF!/1000</f>
        <v>#REF!</v>
      </c>
      <c r="I18" s="180">
        <f>'Retaining wall'!I42</f>
        <v>87.039000000000001</v>
      </c>
      <c r="J18" s="181">
        <f>'Retaining wall'!J42</f>
        <v>580.26</v>
      </c>
      <c r="K18" s="182">
        <f>$D18*'Retaining wall'!S42/1000</f>
        <v>0</v>
      </c>
      <c r="L18" s="179" t="e">
        <f>H18*1000/F18</f>
        <v>#REF!</v>
      </c>
      <c r="M18" s="179">
        <f>K18*1000/I18</f>
        <v>0</v>
      </c>
      <c r="N18" s="149">
        <v>50.9</v>
      </c>
    </row>
    <row r="19" spans="2:14" ht="20.149999999999999" customHeight="1" thickBot="1" x14ac:dyDescent="0.4">
      <c r="B19" s="139">
        <v>10</v>
      </c>
      <c r="C19" s="133" t="s">
        <v>135</v>
      </c>
      <c r="D19" s="145">
        <v>1</v>
      </c>
      <c r="E19" s="183" t="e">
        <f>$D19*'RW Footing'!#REF!</f>
        <v>#REF!</v>
      </c>
      <c r="F19" s="184" t="e">
        <f>$D19*'RW Footing'!#REF!</f>
        <v>#REF!</v>
      </c>
      <c r="G19" s="184" t="e">
        <f>$D19*'RW Footing'!#REF!</f>
        <v>#REF!</v>
      </c>
      <c r="H19" s="185" t="e">
        <f>$D19*'RW Footing'!#REF!/1000</f>
        <v>#REF!</v>
      </c>
      <c r="I19" s="183">
        <f>'Retaining wall'!I43</f>
        <v>13.5</v>
      </c>
      <c r="J19" s="184">
        <f>'Retaining wall'!J43</f>
        <v>90</v>
      </c>
      <c r="K19" s="185">
        <f>$D19*'Retaining wall'!S43/1000</f>
        <v>0</v>
      </c>
      <c r="L19" s="179" t="e">
        <f>H19*1000/F19</f>
        <v>#REF!</v>
      </c>
      <c r="M19" s="179">
        <f>K19*1000/I19</f>
        <v>0</v>
      </c>
      <c r="N19" s="150">
        <v>10</v>
      </c>
    </row>
    <row r="20" spans="2:14" ht="20.149999999999999" customHeight="1" thickBot="1" x14ac:dyDescent="0.4">
      <c r="B20" s="139">
        <v>10</v>
      </c>
      <c r="C20" s="133" t="s">
        <v>136</v>
      </c>
      <c r="D20" s="145">
        <v>1</v>
      </c>
      <c r="E20" s="183" t="e">
        <f>$D20*'RW Footing'!#REF!</f>
        <v>#REF!</v>
      </c>
      <c r="F20" s="184" t="e">
        <f>$D20*'RW Footing'!#REF!</f>
        <v>#REF!</v>
      </c>
      <c r="G20" s="184" t="e">
        <f>$D20*'RW Footing'!#REF!</f>
        <v>#REF!</v>
      </c>
      <c r="H20" s="185" t="e">
        <f>$D20*'RW Footing'!#REF!/1000</f>
        <v>#REF!</v>
      </c>
      <c r="I20" s="183">
        <f>'Retaining wall'!I44</f>
        <v>9.4499999999999993</v>
      </c>
      <c r="J20" s="184">
        <f>'Retaining wall'!J44</f>
        <v>63</v>
      </c>
      <c r="K20" s="185" t="e">
        <f>$D20*'Retaining wall'!#REF!/1000</f>
        <v>#REF!</v>
      </c>
      <c r="L20" s="179" t="e">
        <f t="shared" ref="L20:L22" si="2">H20*1000/F20</f>
        <v>#REF!</v>
      </c>
      <c r="M20" s="179" t="e">
        <f t="shared" ref="M20:M22" si="3">K20*1000/I20</f>
        <v>#REF!</v>
      </c>
      <c r="N20" s="150">
        <v>9</v>
      </c>
    </row>
    <row r="21" spans="2:14" ht="20.149999999999999" customHeight="1" thickBot="1" x14ac:dyDescent="0.4">
      <c r="B21" s="139">
        <v>10</v>
      </c>
      <c r="C21" s="133" t="s">
        <v>137</v>
      </c>
      <c r="D21" s="145">
        <v>1</v>
      </c>
      <c r="E21" s="183" t="e">
        <f>$D21*'RW Footing'!#REF!</f>
        <v>#REF!</v>
      </c>
      <c r="F21" s="184" t="e">
        <f>$D21*'RW Footing'!#REF!</f>
        <v>#REF!</v>
      </c>
      <c r="G21" s="184" t="e">
        <f>$D21*'RW Footing'!#REF!</f>
        <v>#REF!</v>
      </c>
      <c r="H21" s="185" t="e">
        <f>$D21*'RW Footing'!#REF!/1000</f>
        <v>#REF!</v>
      </c>
      <c r="I21" s="183">
        <f>'Retaining wall'!I45</f>
        <v>3.0960000000000001</v>
      </c>
      <c r="J21" s="184">
        <f>'Retaining wall'!J45</f>
        <v>30.96</v>
      </c>
      <c r="K21" s="185" t="e">
        <f>$D21*'Retaining wall'!#REF!/1000</f>
        <v>#REF!</v>
      </c>
      <c r="L21" s="179" t="e">
        <f t="shared" si="2"/>
        <v>#REF!</v>
      </c>
      <c r="M21" s="179" t="e">
        <f t="shared" si="3"/>
        <v>#REF!</v>
      </c>
      <c r="N21" s="150">
        <v>6.45</v>
      </c>
    </row>
    <row r="22" spans="2:14" ht="20.149999999999999" customHeight="1" thickBot="1" x14ac:dyDescent="0.4">
      <c r="B22" s="139">
        <v>10</v>
      </c>
      <c r="C22" s="133" t="s">
        <v>138</v>
      </c>
      <c r="D22" s="145">
        <v>1</v>
      </c>
      <c r="E22" s="183" t="e">
        <f>$D22*'RW Footing'!#REF!</f>
        <v>#REF!</v>
      </c>
      <c r="F22" s="184" t="e">
        <f>$D22*'RW Footing'!#REF!</f>
        <v>#REF!</v>
      </c>
      <c r="G22" s="184" t="e">
        <f>$D22*'RW Footing'!#REF!</f>
        <v>#REF!</v>
      </c>
      <c r="H22" s="185" t="e">
        <f>$D22*'RW Footing'!#REF!/1000</f>
        <v>#REF!</v>
      </c>
      <c r="I22" s="183">
        <f>'Retaining wall'!I46</f>
        <v>1.4976</v>
      </c>
      <c r="J22" s="184">
        <f>'Retaining wall'!J46</f>
        <v>15.295999999999999</v>
      </c>
      <c r="K22" s="185" t="e">
        <f>$D22*'Retaining wall'!#REF!/1000</f>
        <v>#REF!</v>
      </c>
      <c r="L22" s="179" t="e">
        <f t="shared" si="2"/>
        <v>#REF!</v>
      </c>
      <c r="M22" s="179" t="e">
        <f t="shared" si="3"/>
        <v>#REF!</v>
      </c>
      <c r="N22" s="150">
        <v>4.68</v>
      </c>
    </row>
    <row r="23" spans="2:14" ht="20.149999999999999" customHeight="1" thickBot="1" x14ac:dyDescent="0.4">
      <c r="B23" s="566" t="s">
        <v>21</v>
      </c>
      <c r="C23" s="567"/>
      <c r="D23" s="142"/>
      <c r="E23" s="186" t="e">
        <f t="shared" ref="E23:K23" si="4">SUM(E8:E19)</f>
        <v>#REF!</v>
      </c>
      <c r="F23" s="187" t="e">
        <f t="shared" si="4"/>
        <v>#REF!</v>
      </c>
      <c r="G23" s="187" t="e">
        <f t="shared" si="4"/>
        <v>#REF!</v>
      </c>
      <c r="H23" s="188" t="e">
        <f t="shared" si="4"/>
        <v>#REF!</v>
      </c>
      <c r="I23" s="189">
        <f>SUM(I8:I22)</f>
        <v>343.89799509199997</v>
      </c>
      <c r="J23" s="190">
        <f>SUM(J8:J22)</f>
        <v>2220.9140862399995</v>
      </c>
      <c r="K23" s="188">
        <f t="shared" si="4"/>
        <v>0</v>
      </c>
      <c r="L23" s="172"/>
      <c r="M23" s="172"/>
      <c r="N23" s="141"/>
    </row>
    <row r="24" spans="2:14" ht="20.149999999999999" customHeight="1" thickBot="1" x14ac:dyDescent="0.4">
      <c r="B24" s="566" t="s">
        <v>102</v>
      </c>
      <c r="C24" s="567" t="s">
        <v>102</v>
      </c>
      <c r="H24" s="146" t="e">
        <f>H23*1000/F23</f>
        <v>#REF!</v>
      </c>
      <c r="K24" s="146">
        <f>K23*1000/I23</f>
        <v>0</v>
      </c>
      <c r="N24" s="169">
        <f>SUM(N8:N23)</f>
        <v>263.01948420000002</v>
      </c>
    </row>
    <row r="25" spans="2:14" ht="20.149999999999999" customHeight="1" x14ac:dyDescent="0.35">
      <c r="B25" s="129"/>
    </row>
    <row r="26" spans="2:14" ht="20.149999999999999" customHeight="1" thickBot="1" x14ac:dyDescent="0.4">
      <c r="B26" s="129"/>
    </row>
    <row r="27" spans="2:14" ht="24.75" customHeight="1" x14ac:dyDescent="0.35">
      <c r="B27" s="135" t="s">
        <v>94</v>
      </c>
      <c r="C27" s="136" t="s">
        <v>103</v>
      </c>
      <c r="D27" s="136" t="s">
        <v>104</v>
      </c>
      <c r="E27" s="136" t="s">
        <v>105</v>
      </c>
      <c r="F27" s="137" t="s">
        <v>106</v>
      </c>
    </row>
    <row r="28" spans="2:14" ht="20.149999999999999" customHeight="1" x14ac:dyDescent="0.35">
      <c r="B28" s="138">
        <v>1</v>
      </c>
      <c r="C28" s="156" t="s">
        <v>108</v>
      </c>
      <c r="D28" s="131"/>
      <c r="E28" s="132"/>
      <c r="F28" s="159"/>
    </row>
    <row r="29" spans="2:14" ht="20.149999999999999" customHeight="1" x14ac:dyDescent="0.35">
      <c r="B29" s="139"/>
      <c r="C29" s="151" t="s">
        <v>118</v>
      </c>
      <c r="D29" s="152" t="s">
        <v>107</v>
      </c>
      <c r="E29" s="134" t="e">
        <f>E23</f>
        <v>#REF!</v>
      </c>
      <c r="F29" s="160"/>
    </row>
    <row r="30" spans="2:14" ht="20.149999999999999" customHeight="1" x14ac:dyDescent="0.35">
      <c r="B30" s="139"/>
      <c r="C30" s="151" t="s">
        <v>109</v>
      </c>
      <c r="D30" s="152" t="s">
        <v>107</v>
      </c>
      <c r="E30" s="152" t="e">
        <f>F23</f>
        <v>#REF!</v>
      </c>
      <c r="F30" s="161"/>
      <c r="H30" s="146"/>
      <c r="I30" s="146"/>
      <c r="J30" s="146"/>
      <c r="K30" s="146"/>
    </row>
    <row r="31" spans="2:14" ht="20.149999999999999" customHeight="1" x14ac:dyDescent="0.35">
      <c r="B31" s="139"/>
      <c r="C31" s="151" t="s">
        <v>81</v>
      </c>
      <c r="D31" s="152" t="s">
        <v>116</v>
      </c>
      <c r="E31" s="152" t="e">
        <f>G23</f>
        <v>#REF!</v>
      </c>
      <c r="F31" s="161"/>
      <c r="H31" s="146"/>
      <c r="I31" s="146"/>
      <c r="J31" s="146"/>
      <c r="K31" s="146"/>
    </row>
    <row r="32" spans="2:14" ht="20.149999999999999" customHeight="1" x14ac:dyDescent="0.35">
      <c r="B32" s="139"/>
      <c r="C32" s="151" t="s">
        <v>97</v>
      </c>
      <c r="D32" s="152" t="s">
        <v>117</v>
      </c>
      <c r="E32" s="153">
        <f>SUM(E33:E38)</f>
        <v>0</v>
      </c>
      <c r="F32" s="160" t="s">
        <v>121</v>
      </c>
      <c r="H32" s="146"/>
      <c r="I32" s="146"/>
      <c r="J32" s="146"/>
      <c r="K32" s="146"/>
    </row>
    <row r="33" spans="2:11" ht="20.149999999999999" customHeight="1" x14ac:dyDescent="0.35">
      <c r="B33" s="139"/>
      <c r="C33" s="154" t="s">
        <v>110</v>
      </c>
      <c r="D33" s="152" t="s">
        <v>117</v>
      </c>
      <c r="E33" s="152">
        <f>'RW Footing'!H11</f>
        <v>0</v>
      </c>
      <c r="F33" s="161"/>
      <c r="H33" s="146"/>
      <c r="I33" s="146"/>
      <c r="J33" s="146"/>
      <c r="K33" s="146"/>
    </row>
    <row r="34" spans="2:11" ht="20.149999999999999" customHeight="1" x14ac:dyDescent="0.35">
      <c r="B34" s="139"/>
      <c r="C34" s="154" t="s">
        <v>111</v>
      </c>
      <c r="D34" s="152" t="s">
        <v>117</v>
      </c>
      <c r="E34" s="152">
        <f>'RW Footing'!I11</f>
        <v>0</v>
      </c>
      <c r="F34" s="161"/>
      <c r="H34" s="146"/>
      <c r="I34" s="146"/>
      <c r="J34" s="146"/>
      <c r="K34" s="146"/>
    </row>
    <row r="35" spans="2:11" ht="20.149999999999999" customHeight="1" x14ac:dyDescent="0.35">
      <c r="B35" s="139"/>
      <c r="C35" s="154" t="s">
        <v>112</v>
      </c>
      <c r="D35" s="152" t="s">
        <v>117</v>
      </c>
      <c r="E35" s="152">
        <f>'RW Footing'!J11</f>
        <v>0</v>
      </c>
      <c r="F35" s="161"/>
      <c r="H35" s="146"/>
      <c r="I35" s="146"/>
      <c r="J35" s="146"/>
      <c r="K35" s="146"/>
    </row>
    <row r="36" spans="2:11" ht="20.149999999999999" customHeight="1" x14ac:dyDescent="0.35">
      <c r="B36" s="139"/>
      <c r="C36" s="154" t="s">
        <v>113</v>
      </c>
      <c r="D36" s="152" t="s">
        <v>117</v>
      </c>
      <c r="E36" s="152">
        <f>'RW Footing'!K11</f>
        <v>0</v>
      </c>
      <c r="F36" s="161"/>
      <c r="H36" s="146"/>
      <c r="I36" s="146"/>
      <c r="J36" s="146"/>
      <c r="K36" s="146"/>
    </row>
    <row r="37" spans="2:11" ht="20.149999999999999" customHeight="1" x14ac:dyDescent="0.35">
      <c r="B37" s="139"/>
      <c r="C37" s="154" t="s">
        <v>114</v>
      </c>
      <c r="D37" s="152" t="s">
        <v>117</v>
      </c>
      <c r="E37" s="152">
        <f>'RW Footing'!L11</f>
        <v>0</v>
      </c>
      <c r="F37" s="161"/>
      <c r="H37" s="146"/>
      <c r="I37" s="146"/>
      <c r="J37" s="146"/>
      <c r="K37" s="146"/>
    </row>
    <row r="38" spans="2:11" ht="20.149999999999999" customHeight="1" x14ac:dyDescent="0.35">
      <c r="B38" s="140"/>
      <c r="C38" s="157" t="s">
        <v>115</v>
      </c>
      <c r="D38" s="158" t="s">
        <v>117</v>
      </c>
      <c r="E38" s="158">
        <f>'RW Footing'!M11</f>
        <v>0</v>
      </c>
      <c r="F38" s="162"/>
      <c r="H38" s="146"/>
      <c r="I38" s="146"/>
      <c r="J38" s="146"/>
      <c r="K38" s="146"/>
    </row>
    <row r="39" spans="2:11" ht="42" customHeight="1" x14ac:dyDescent="0.35">
      <c r="B39" s="138">
        <v>2</v>
      </c>
      <c r="C39" s="156" t="s">
        <v>119</v>
      </c>
      <c r="D39" s="131"/>
      <c r="E39" s="132"/>
      <c r="F39" s="163" t="s">
        <v>120</v>
      </c>
      <c r="G39" s="146"/>
      <c r="H39" s="146"/>
      <c r="I39" s="146"/>
      <c r="J39" s="146"/>
      <c r="K39" s="146"/>
    </row>
    <row r="40" spans="2:11" ht="20.149999999999999" customHeight="1" x14ac:dyDescent="0.35">
      <c r="B40" s="164"/>
      <c r="C40" s="151" t="s">
        <v>109</v>
      </c>
      <c r="D40" s="152" t="s">
        <v>107</v>
      </c>
      <c r="E40" s="152">
        <f>I23</f>
        <v>343.89799509199997</v>
      </c>
      <c r="F40" s="161"/>
      <c r="G40" s="146"/>
      <c r="H40" s="146"/>
      <c r="I40" s="146"/>
      <c r="J40" s="146"/>
      <c r="K40" s="146"/>
    </row>
    <row r="41" spans="2:11" ht="20.149999999999999" customHeight="1" x14ac:dyDescent="0.35">
      <c r="B41" s="164"/>
      <c r="C41" s="151" t="s">
        <v>81</v>
      </c>
      <c r="D41" s="152" t="s">
        <v>116</v>
      </c>
      <c r="E41" s="152">
        <f>J23</f>
        <v>2220.9140862399995</v>
      </c>
      <c r="F41" s="161"/>
      <c r="G41" s="146"/>
      <c r="H41" s="146"/>
      <c r="I41" s="146"/>
      <c r="J41" s="146"/>
      <c r="K41" s="146"/>
    </row>
    <row r="42" spans="2:11" ht="20.149999999999999" customHeight="1" x14ac:dyDescent="0.35">
      <c r="B42" s="164"/>
      <c r="C42" s="151" t="s">
        <v>97</v>
      </c>
      <c r="D42" s="152" t="s">
        <v>117</v>
      </c>
      <c r="E42" s="153">
        <f>SUM(E43:E48)</f>
        <v>0</v>
      </c>
      <c r="F42" s="160" t="s">
        <v>121</v>
      </c>
    </row>
    <row r="43" spans="2:11" ht="20.149999999999999" customHeight="1" x14ac:dyDescent="0.35">
      <c r="B43" s="164"/>
      <c r="C43" s="154" t="s">
        <v>110</v>
      </c>
      <c r="D43" s="152" t="s">
        <v>117</v>
      </c>
      <c r="E43" s="152">
        <f>'Retaining wall'!G16</f>
        <v>0</v>
      </c>
      <c r="F43" s="160"/>
    </row>
    <row r="44" spans="2:11" ht="20.149999999999999" customHeight="1" x14ac:dyDescent="0.35">
      <c r="B44" s="164"/>
      <c r="C44" s="154" t="s">
        <v>111</v>
      </c>
      <c r="D44" s="152" t="s">
        <v>117</v>
      </c>
      <c r="E44" s="152">
        <f>'Retaining wall'!H16</f>
        <v>0</v>
      </c>
      <c r="F44" s="160"/>
    </row>
    <row r="45" spans="2:11" ht="20.149999999999999" customHeight="1" x14ac:dyDescent="0.35">
      <c r="B45" s="164"/>
      <c r="C45" s="154" t="s">
        <v>112</v>
      </c>
      <c r="D45" s="152" t="s">
        <v>117</v>
      </c>
      <c r="E45" s="152">
        <f>'Retaining wall'!I16</f>
        <v>0</v>
      </c>
      <c r="F45" s="160"/>
    </row>
    <row r="46" spans="2:11" ht="20.149999999999999" customHeight="1" x14ac:dyDescent="0.35">
      <c r="B46" s="164"/>
      <c r="C46" s="154" t="s">
        <v>113</v>
      </c>
      <c r="D46" s="152" t="s">
        <v>117</v>
      </c>
      <c r="E46" s="152">
        <f>'Retaining wall'!J16</f>
        <v>0</v>
      </c>
      <c r="F46" s="160"/>
    </row>
    <row r="47" spans="2:11" ht="20.149999999999999" customHeight="1" x14ac:dyDescent="0.35">
      <c r="B47" s="164"/>
      <c r="C47" s="154" t="s">
        <v>114</v>
      </c>
      <c r="D47" s="152" t="s">
        <v>117</v>
      </c>
      <c r="E47" s="152">
        <f>'Retaining wall'!K16</f>
        <v>0</v>
      </c>
      <c r="F47" s="160"/>
    </row>
    <row r="48" spans="2:11" ht="20.149999999999999" customHeight="1" x14ac:dyDescent="0.35">
      <c r="B48" s="165"/>
      <c r="C48" s="157" t="s">
        <v>115</v>
      </c>
      <c r="D48" s="158" t="s">
        <v>117</v>
      </c>
      <c r="E48" s="158">
        <f>'Retaining wall'!L16</f>
        <v>0</v>
      </c>
      <c r="F48" s="166"/>
    </row>
    <row r="49" spans="2:6" ht="20.149999999999999" customHeight="1" x14ac:dyDescent="0.35">
      <c r="B49" s="167"/>
      <c r="C49" s="155"/>
      <c r="D49" s="155"/>
      <c r="E49" s="155"/>
      <c r="F49" s="168"/>
    </row>
    <row r="50" spans="2:6" ht="28.5" customHeight="1" thickBot="1" x14ac:dyDescent="0.4">
      <c r="B50" s="568" t="s">
        <v>122</v>
      </c>
      <c r="C50" s="569"/>
      <c r="D50" s="569"/>
      <c r="E50" s="569"/>
      <c r="F50" s="570"/>
    </row>
  </sheetData>
  <customSheetViews>
    <customSheetView guid="{BBDAE9F1-3FAA-4FA1-A931-BF3C82A38E11}" scale="90">
      <selection activeCell="C16" sqref="C16"/>
      <pageMargins left="0.7" right="0.7" top="0.75" bottom="0.75" header="0.3" footer="0.3"/>
    </customSheetView>
    <customSheetView guid="{9631A94D-44FB-4E6D-AA15-1CA5E0FDD530}" scale="90" topLeftCell="A4">
      <selection activeCell="G15" sqref="G15"/>
      <pageMargins left="0.7" right="0.7" top="0.75" bottom="0.75" header="0.3" footer="0.3"/>
    </customSheetView>
    <customSheetView guid="{05B31AF9-1963-454A-8EB5-CBE6E7E22E32}" scale="90" topLeftCell="D1">
      <selection activeCell="N8" sqref="N8"/>
      <pageMargins left="0.7" right="0.7" top="0.75" bottom="0.75" header="0.3" footer="0.3"/>
    </customSheetView>
    <customSheetView guid="{A34ED118-452E-495E-802C-676DA6A61918}" scale="90" topLeftCell="D1">
      <selection activeCell="N8" sqref="N8"/>
      <pageMargins left="0.7" right="0.7" top="0.75" bottom="0.75" header="0.3" footer="0.3"/>
    </customSheetView>
  </customSheetViews>
  <mergeCells count="8">
    <mergeCell ref="I5:K5"/>
    <mergeCell ref="B23:C23"/>
    <mergeCell ref="B24:C24"/>
    <mergeCell ref="B50:F50"/>
    <mergeCell ref="E5:H5"/>
    <mergeCell ref="D5:D6"/>
    <mergeCell ref="C5:C6"/>
    <mergeCell ref="B5:B6"/>
  </mergeCells>
  <phoneticPr fontId="2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1F72-03EA-4458-91BF-4C4BBEA4A71E}">
  <dimension ref="A1:AD52"/>
  <sheetViews>
    <sheetView topLeftCell="A7" zoomScaleNormal="100" workbookViewId="0">
      <selection activeCell="F9" sqref="F9"/>
    </sheetView>
  </sheetViews>
  <sheetFormatPr defaultColWidth="9.1796875" defaultRowHeight="12.5" x14ac:dyDescent="0.35"/>
  <cols>
    <col min="1" max="1" width="7.453125" style="1" customWidth="1"/>
    <col min="2" max="2" width="31.7265625" style="2" customWidth="1"/>
    <col min="3" max="3" width="12.7265625" style="3" customWidth="1"/>
    <col min="4" max="4" width="16.7265625" style="3" customWidth="1"/>
    <col min="5" max="6" width="12.7265625" style="3" customWidth="1"/>
    <col min="7" max="7" width="13.81640625" style="3" customWidth="1"/>
    <col min="8" max="8" width="19.453125" style="3" hidden="1" customWidth="1"/>
    <col min="9" max="10" width="12.7265625" style="3" hidden="1" customWidth="1"/>
    <col min="11" max="11" width="17.453125" style="3" hidden="1" customWidth="1"/>
    <col min="12" max="14" width="12.7265625" style="3" hidden="1" customWidth="1"/>
    <col min="15" max="15" width="16.453125" style="3" hidden="1" customWidth="1"/>
    <col min="16" max="16" width="12.7265625" style="3" hidden="1" customWidth="1"/>
    <col min="17" max="18" width="12.26953125" style="3" customWidth="1"/>
    <col min="19" max="19" width="15.54296875" style="3" bestFit="1" customWidth="1"/>
    <col min="20" max="20" width="12.26953125" style="3" customWidth="1"/>
    <col min="21" max="21" width="17" style="3" bestFit="1" customWidth="1"/>
    <col min="22" max="22" width="8.7265625" style="3" customWidth="1"/>
    <col min="23" max="23" width="11.7265625" style="3" customWidth="1"/>
    <col min="24" max="24" width="13.1796875" style="3" customWidth="1"/>
    <col min="25" max="25" width="11.26953125" style="3" customWidth="1"/>
    <col min="26" max="26" width="12.7265625" style="3" customWidth="1"/>
    <col min="27" max="27" width="17.1796875" style="3" customWidth="1"/>
    <col min="28" max="16384" width="9.1796875" style="3"/>
  </cols>
  <sheetData>
    <row r="1" spans="1:26" ht="25" customHeight="1" thickBot="1" x14ac:dyDescent="0.4"/>
    <row r="2" spans="1:26" ht="25" customHeight="1" thickBot="1" x14ac:dyDescent="0.4">
      <c r="A2" s="545" t="s">
        <v>0</v>
      </c>
      <c r="B2" s="546"/>
      <c r="C2" s="547" t="s">
        <v>163</v>
      </c>
      <c r="D2" s="547"/>
      <c r="E2" s="547"/>
      <c r="F2" s="548"/>
      <c r="H2" s="549" t="s">
        <v>1</v>
      </c>
      <c r="I2" s="550"/>
      <c r="J2" s="4">
        <f>0.05</f>
        <v>0.05</v>
      </c>
    </row>
    <row r="3" spans="1:26" ht="25" customHeight="1" x14ac:dyDescent="0.35">
      <c r="A3" s="551" t="s">
        <v>2</v>
      </c>
      <c r="B3" s="552"/>
      <c r="C3" s="555" t="s">
        <v>165</v>
      </c>
      <c r="D3" s="556"/>
      <c r="E3" s="556"/>
      <c r="F3" s="557"/>
      <c r="H3" s="558" t="s">
        <v>3</v>
      </c>
      <c r="I3" s="559"/>
      <c r="J3" s="5">
        <f>0.075</f>
        <v>7.4999999999999997E-2</v>
      </c>
    </row>
    <row r="4" spans="1:26" ht="25" customHeight="1" thickBot="1" x14ac:dyDescent="0.4">
      <c r="A4" s="553"/>
      <c r="B4" s="554"/>
      <c r="C4" s="581"/>
      <c r="D4" s="582"/>
      <c r="E4" s="582"/>
      <c r="F4" s="583"/>
      <c r="H4" s="558" t="s">
        <v>4</v>
      </c>
      <c r="I4" s="559"/>
      <c r="J4" s="5">
        <f>0.15</f>
        <v>0.15</v>
      </c>
    </row>
    <row r="5" spans="1:26" ht="25" customHeight="1" thickBot="1" x14ac:dyDescent="0.4">
      <c r="A5" s="6"/>
      <c r="B5" s="7"/>
      <c r="C5" s="577"/>
      <c r="D5" s="577"/>
      <c r="E5" s="577"/>
      <c r="F5" s="577"/>
      <c r="H5" s="532" t="s">
        <v>5</v>
      </c>
      <c r="I5" s="533"/>
      <c r="J5" s="8">
        <f>0.1</f>
        <v>0.1</v>
      </c>
    </row>
    <row r="6" spans="1:26" ht="25" customHeight="1" thickBot="1" x14ac:dyDescent="0.4"/>
    <row r="7" spans="1:26" ht="25" customHeight="1" thickBot="1" x14ac:dyDescent="0.4">
      <c r="A7" s="534" t="s">
        <v>6</v>
      </c>
      <c r="B7" s="535"/>
      <c r="C7" s="535"/>
      <c r="D7" s="535"/>
      <c r="E7" s="535"/>
      <c r="F7" s="535"/>
      <c r="G7" s="535"/>
      <c r="H7" s="535"/>
      <c r="I7" s="535"/>
      <c r="J7" s="535"/>
      <c r="K7" s="535"/>
      <c r="L7" s="535"/>
      <c r="M7" s="535"/>
      <c r="N7" s="535"/>
      <c r="O7" s="535"/>
      <c r="P7" s="535"/>
      <c r="Q7" s="535"/>
      <c r="R7" s="535"/>
      <c r="S7" s="536"/>
      <c r="W7" s="537"/>
      <c r="X7" s="537"/>
      <c r="Y7" s="537"/>
      <c r="Z7" s="537"/>
    </row>
    <row r="8" spans="1:26" s="14" customFormat="1" ht="25" customHeight="1" x14ac:dyDescent="0.35">
      <c r="A8" s="9" t="s">
        <v>7</v>
      </c>
      <c r="B8" s="10" t="s">
        <v>8</v>
      </c>
      <c r="C8" s="11" t="s">
        <v>9</v>
      </c>
      <c r="D8" s="12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  <c r="M8" s="11" t="s">
        <v>19</v>
      </c>
      <c r="N8" s="11" t="s">
        <v>20</v>
      </c>
      <c r="O8" s="11" t="s">
        <v>21</v>
      </c>
      <c r="P8" s="11" t="s">
        <v>22</v>
      </c>
      <c r="Q8" s="11" t="s">
        <v>23</v>
      </c>
      <c r="R8" s="11" t="s">
        <v>1071</v>
      </c>
      <c r="S8" s="13" t="s">
        <v>48</v>
      </c>
      <c r="W8" s="3"/>
      <c r="X8" s="3"/>
      <c r="Y8" s="3"/>
      <c r="Z8" s="3"/>
    </row>
    <row r="9" spans="1:26" s="14" customFormat="1" ht="25" customHeight="1" x14ac:dyDescent="0.35">
      <c r="A9" s="15">
        <v>1</v>
      </c>
      <c r="B9" s="16" t="s">
        <v>162</v>
      </c>
      <c r="C9" s="17" t="s">
        <v>30</v>
      </c>
      <c r="D9" s="17" t="s">
        <v>25</v>
      </c>
      <c r="E9" s="18">
        <f>S30</f>
        <v>70.879035159999987</v>
      </c>
      <c r="F9" s="431">
        <f>Q30</f>
        <v>428.34191558800001</v>
      </c>
      <c r="G9" s="18">
        <f>R30</f>
        <v>277.61689428000005</v>
      </c>
      <c r="H9" s="18">
        <f t="shared" ref="H9:N9" si="0">H30</f>
        <v>0</v>
      </c>
      <c r="I9" s="18">
        <f t="shared" si="0"/>
        <v>0</v>
      </c>
      <c r="J9" s="18">
        <f t="shared" si="0"/>
        <v>0</v>
      </c>
      <c r="K9" s="18">
        <f t="shared" si="0"/>
        <v>0</v>
      </c>
      <c r="L9" s="18">
        <f t="shared" si="0"/>
        <v>0</v>
      </c>
      <c r="M9" s="18">
        <f t="shared" si="0"/>
        <v>0</v>
      </c>
      <c r="N9" s="18">
        <f t="shared" si="0"/>
        <v>0</v>
      </c>
      <c r="O9" s="18">
        <f>SUM(H9:N9)</f>
        <v>0</v>
      </c>
      <c r="P9" s="18">
        <f>(O9*1000)/F9</f>
        <v>0</v>
      </c>
      <c r="Q9" s="18">
        <f>ROUNDUP(G9*4,0)</f>
        <v>1111</v>
      </c>
      <c r="R9" s="18">
        <f>T30</f>
        <v>2435.9667973304959</v>
      </c>
      <c r="S9" s="5">
        <f>Z30</f>
        <v>186.83411273600004</v>
      </c>
    </row>
    <row r="10" spans="1:26" s="14" customFormat="1" ht="25" hidden="1" customHeight="1" x14ac:dyDescent="0.35">
      <c r="A10" s="19"/>
      <c r="B10" s="22"/>
      <c r="C10" s="23"/>
      <c r="D10" s="23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1"/>
    </row>
    <row r="11" spans="1:26" s="28" customFormat="1" ht="25" customHeight="1" thickBot="1" x14ac:dyDescent="0.4">
      <c r="A11" s="24"/>
      <c r="B11" s="25" t="s">
        <v>26</v>
      </c>
      <c r="C11" s="26"/>
      <c r="D11" s="26"/>
      <c r="E11" s="26">
        <f t="shared" ref="E11:O11" si="1">SUM(E9:E10)</f>
        <v>70.879035159999987</v>
      </c>
      <c r="F11" s="26">
        <f t="shared" si="1"/>
        <v>428.34191558800001</v>
      </c>
      <c r="G11" s="26">
        <f t="shared" si="1"/>
        <v>277.61689428000005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>SUM(P9:P10)/2</f>
        <v>0</v>
      </c>
      <c r="Q11" s="26"/>
      <c r="R11" s="26"/>
      <c r="S11" s="27"/>
    </row>
    <row r="12" spans="1:26" s="14" customFormat="1" ht="25" customHeight="1" thickBot="1" x14ac:dyDescent="0.4">
      <c r="A12" s="29"/>
      <c r="B12" s="30"/>
      <c r="I12" s="3">
        <v>11.47</v>
      </c>
      <c r="J12" s="3">
        <v>4.5</v>
      </c>
      <c r="K12" s="3">
        <v>5.58</v>
      </c>
      <c r="L12" s="3">
        <v>5.22</v>
      </c>
      <c r="M12" s="3">
        <v>5.66</v>
      </c>
      <c r="N12" s="3"/>
    </row>
    <row r="13" spans="1:26" s="32" customFormat="1" ht="20.149999999999999" customHeight="1" thickBot="1" x14ac:dyDescent="0.4">
      <c r="A13" s="31"/>
      <c r="B13" s="578" t="s">
        <v>27</v>
      </c>
      <c r="C13" s="579"/>
      <c r="D13" s="579"/>
      <c r="E13" s="579"/>
      <c r="F13" s="579"/>
      <c r="G13" s="580"/>
    </row>
    <row r="14" spans="1:26" s="32" customFormat="1" ht="20.149999999999999" customHeight="1" x14ac:dyDescent="0.35">
      <c r="A14" s="31"/>
      <c r="B14" s="33" t="s">
        <v>28</v>
      </c>
      <c r="C14" s="34" t="s">
        <v>29</v>
      </c>
      <c r="D14" s="35" t="s">
        <v>30</v>
      </c>
      <c r="E14" s="34" t="s">
        <v>24</v>
      </c>
      <c r="F14" s="34" t="s">
        <v>31</v>
      </c>
      <c r="G14" s="36" t="s">
        <v>32</v>
      </c>
    </row>
    <row r="15" spans="1:26" s="32" customFormat="1" ht="20.149999999999999" customHeight="1" x14ac:dyDescent="0.35">
      <c r="A15" s="31"/>
      <c r="B15" s="37">
        <v>8</v>
      </c>
      <c r="C15" s="38">
        <f>0.475</f>
        <v>0.47499999999999998</v>
      </c>
      <c r="D15" s="39">
        <f>0.4</f>
        <v>0.4</v>
      </c>
      <c r="E15" s="38">
        <v>0.4</v>
      </c>
      <c r="F15" s="38">
        <f>0.325</f>
        <v>0.32500000000000001</v>
      </c>
      <c r="G15" s="40">
        <f>0.3</f>
        <v>0.3</v>
      </c>
    </row>
    <row r="16" spans="1:26" s="32" customFormat="1" ht="20.149999999999999" customHeight="1" x14ac:dyDescent="0.35">
      <c r="A16" s="31"/>
      <c r="B16" s="37">
        <v>10</v>
      </c>
      <c r="C16" s="38">
        <f>0.575</f>
        <v>0.57499999999999996</v>
      </c>
      <c r="D16" s="39">
        <f>0.5</f>
        <v>0.5</v>
      </c>
      <c r="E16" s="38">
        <v>0.5</v>
      </c>
      <c r="F16" s="38">
        <f>0.4</f>
        <v>0.4</v>
      </c>
      <c r="G16" s="40">
        <f>0.375</f>
        <v>0.375</v>
      </c>
    </row>
    <row r="17" spans="1:30" s="32" customFormat="1" ht="20.149999999999999" customHeight="1" x14ac:dyDescent="0.35">
      <c r="A17" s="31"/>
      <c r="B17" s="37">
        <v>12</v>
      </c>
      <c r="C17" s="38">
        <f>0.7</f>
        <v>0.7</v>
      </c>
      <c r="D17" s="39">
        <f>0.6</f>
        <v>0.6</v>
      </c>
      <c r="E17" s="38">
        <v>0.6</v>
      </c>
      <c r="F17" s="38">
        <f>0.5</f>
        <v>0.5</v>
      </c>
      <c r="G17" s="40">
        <f>0.45</f>
        <v>0.45</v>
      </c>
    </row>
    <row r="18" spans="1:30" s="32" customFormat="1" ht="20.149999999999999" customHeight="1" x14ac:dyDescent="0.35">
      <c r="A18" s="31"/>
      <c r="B18" s="37">
        <v>16</v>
      </c>
      <c r="C18" s="38">
        <f>0.925</f>
        <v>0.92500000000000004</v>
      </c>
      <c r="D18" s="39">
        <f>0.8</f>
        <v>0.8</v>
      </c>
      <c r="E18" s="38">
        <v>0.8</v>
      </c>
      <c r="F18" s="38">
        <f>0.65</f>
        <v>0.65</v>
      </c>
      <c r="G18" s="40">
        <f>0.575</f>
        <v>0.57499999999999996</v>
      </c>
    </row>
    <row r="19" spans="1:30" s="32" customFormat="1" ht="20.149999999999999" customHeight="1" x14ac:dyDescent="0.35">
      <c r="A19" s="31"/>
      <c r="B19" s="37">
        <v>20</v>
      </c>
      <c r="C19" s="38">
        <f>1.15</f>
        <v>1.1499999999999999</v>
      </c>
      <c r="D19" s="39">
        <f>0.975</f>
        <v>0.97499999999999998</v>
      </c>
      <c r="E19" s="38">
        <v>1</v>
      </c>
      <c r="F19" s="38">
        <f>0.8</f>
        <v>0.8</v>
      </c>
      <c r="G19" s="40">
        <f>0.725</f>
        <v>0.72499999999999998</v>
      </c>
    </row>
    <row r="20" spans="1:30" s="32" customFormat="1" ht="20.149999999999999" customHeight="1" x14ac:dyDescent="0.35">
      <c r="A20" s="31"/>
      <c r="B20" s="37">
        <v>25</v>
      </c>
      <c r="C20" s="38">
        <f>1.425</f>
        <v>1.425</v>
      </c>
      <c r="D20" s="39">
        <f>1.225</f>
        <v>1.2250000000000001</v>
      </c>
      <c r="E20" s="38">
        <v>1.25</v>
      </c>
      <c r="F20" s="38">
        <f>1</f>
        <v>1</v>
      </c>
      <c r="G20" s="40">
        <f>0.9</f>
        <v>0.9</v>
      </c>
    </row>
    <row r="21" spans="1:30" s="32" customFormat="1" ht="20.149999999999999" customHeight="1" x14ac:dyDescent="0.35">
      <c r="A21" s="31"/>
      <c r="B21" s="37">
        <v>28</v>
      </c>
      <c r="C21" s="38">
        <f>1.6</f>
        <v>1.6</v>
      </c>
      <c r="D21" s="39">
        <f>1.375</f>
        <v>1.375</v>
      </c>
      <c r="E21" s="38">
        <f>1.275</f>
        <v>1.2749999999999999</v>
      </c>
      <c r="F21" s="38">
        <f>1.125</f>
        <v>1.125</v>
      </c>
      <c r="G21" s="40">
        <f>1.025</f>
        <v>1.0249999999999999</v>
      </c>
    </row>
    <row r="22" spans="1:30" s="32" customFormat="1" ht="20.149999999999999" customHeight="1" thickBot="1" x14ac:dyDescent="0.4">
      <c r="A22" s="31"/>
      <c r="B22" s="41">
        <v>32</v>
      </c>
      <c r="C22" s="42">
        <f>1.825</f>
        <v>1.825</v>
      </c>
      <c r="D22" s="43">
        <f>1.575</f>
        <v>1.575</v>
      </c>
      <c r="E22" s="42">
        <v>1.595</v>
      </c>
      <c r="F22" s="42">
        <f>1.3</f>
        <v>1.3</v>
      </c>
      <c r="G22" s="44">
        <f>1.15</f>
        <v>1.1499999999999999</v>
      </c>
    </row>
    <row r="23" spans="1:30" s="32" customFormat="1" ht="20.149999999999999" customHeight="1" thickBot="1" x14ac:dyDescent="0.4">
      <c r="A23" s="31"/>
      <c r="B23" s="45"/>
      <c r="C23" s="46"/>
      <c r="D23" s="46"/>
      <c r="E23" s="46"/>
      <c r="F23" s="46"/>
      <c r="G23" s="46"/>
    </row>
    <row r="24" spans="1:30" s="53" customFormat="1" ht="25" customHeight="1" x14ac:dyDescent="0.35">
      <c r="A24" s="47"/>
      <c r="B24" s="48" t="s">
        <v>33</v>
      </c>
      <c r="C24" s="48" t="s">
        <v>24</v>
      </c>
      <c r="D24" s="49" t="s">
        <v>34</v>
      </c>
      <c r="E24" s="49">
        <v>0.1</v>
      </c>
      <c r="F24" s="50"/>
      <c r="G24" s="50"/>
      <c r="H24" s="50"/>
      <c r="I24" s="50"/>
      <c r="J24" s="50"/>
      <c r="K24" s="50"/>
      <c r="L24" s="50"/>
      <c r="M24" s="50"/>
      <c r="N24" s="50"/>
      <c r="O24" s="51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2"/>
    </row>
    <row r="25" spans="1:30" s="60" customFormat="1" ht="25" customHeight="1" x14ac:dyDescent="0.35">
      <c r="A25" s="54"/>
      <c r="B25" s="55" t="s">
        <v>35</v>
      </c>
      <c r="C25" s="56">
        <v>0.05</v>
      </c>
      <c r="D25" s="55" t="s">
        <v>36</v>
      </c>
      <c r="E25" s="57">
        <v>0.2</v>
      </c>
      <c r="F25" s="55"/>
      <c r="G25" s="55" t="s">
        <v>37</v>
      </c>
      <c r="H25" s="58">
        <v>8</v>
      </c>
      <c r="I25" s="58">
        <v>10</v>
      </c>
      <c r="J25" s="58">
        <v>12</v>
      </c>
      <c r="K25" s="58">
        <v>16</v>
      </c>
      <c r="L25" s="58">
        <v>20</v>
      </c>
      <c r="M25" s="58">
        <v>25</v>
      </c>
      <c r="N25" s="58">
        <v>32</v>
      </c>
      <c r="O25" s="55" t="s">
        <v>38</v>
      </c>
      <c r="P25" s="55" t="s">
        <v>39</v>
      </c>
      <c r="Q25" s="55" t="s">
        <v>40</v>
      </c>
      <c r="R25" s="55" t="s">
        <v>41</v>
      </c>
      <c r="S25" s="55" t="s">
        <v>42</v>
      </c>
      <c r="T25" s="55" t="s">
        <v>43</v>
      </c>
      <c r="U25" s="55" t="s">
        <v>44</v>
      </c>
      <c r="V25" s="55" t="s">
        <v>45</v>
      </c>
      <c r="W25" s="55" t="s">
        <v>46</v>
      </c>
      <c r="X25" s="55" t="s">
        <v>47</v>
      </c>
      <c r="Y25" s="55"/>
      <c r="Z25" s="59" t="s">
        <v>48</v>
      </c>
      <c r="AA25" s="60" t="s">
        <v>49</v>
      </c>
    </row>
    <row r="26" spans="1:30" s="64" customFormat="1" ht="25" customHeight="1" x14ac:dyDescent="0.35">
      <c r="A26" s="61"/>
      <c r="B26" s="56" t="s">
        <v>50</v>
      </c>
      <c r="C26" s="57">
        <v>0.05</v>
      </c>
      <c r="D26" s="56" t="s">
        <v>51</v>
      </c>
      <c r="E26" s="57">
        <v>0.15</v>
      </c>
      <c r="F26" s="56" t="s">
        <v>52</v>
      </c>
      <c r="G26" s="56" t="s">
        <v>53</v>
      </c>
      <c r="H26" s="58">
        <f>22/7/4/1000/1000*7850*H25*H25</f>
        <v>0.39474285714285717</v>
      </c>
      <c r="I26" s="58">
        <f t="shared" ref="I26:N26" si="2">22/7/4/1000/1000*7850*I25*I25</f>
        <v>0.61678571428571427</v>
      </c>
      <c r="J26" s="58">
        <f t="shared" si="2"/>
        <v>0.88817142857142872</v>
      </c>
      <c r="K26" s="58">
        <f t="shared" si="2"/>
        <v>1.5789714285714287</v>
      </c>
      <c r="L26" s="58">
        <f t="shared" si="2"/>
        <v>2.4671428571428571</v>
      </c>
      <c r="M26" s="58">
        <f t="shared" si="2"/>
        <v>3.8549107142857149</v>
      </c>
      <c r="N26" s="58">
        <f t="shared" si="2"/>
        <v>6.3158857142857148</v>
      </c>
      <c r="O26" s="62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63"/>
    </row>
    <row r="27" spans="1:30" s="71" customFormat="1" ht="25" customHeight="1" thickBot="1" x14ac:dyDescent="0.4">
      <c r="A27" s="65"/>
      <c r="B27" s="66" t="s">
        <v>54</v>
      </c>
      <c r="C27" s="67"/>
      <c r="D27" s="68"/>
      <c r="E27" s="68"/>
      <c r="F27" s="69">
        <v>7.4999999999999997E-2</v>
      </c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70"/>
    </row>
    <row r="28" spans="1:30" s="71" customFormat="1" ht="25" customHeight="1" thickBot="1" x14ac:dyDescent="0.4">
      <c r="A28" s="72"/>
      <c r="B28" s="73"/>
      <c r="C28" s="74"/>
      <c r="D28" s="75"/>
      <c r="E28" s="75"/>
      <c r="F28" s="76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B28" s="71" t="s">
        <v>1069</v>
      </c>
      <c r="AC28" s="71" t="s">
        <v>1070</v>
      </c>
    </row>
    <row r="29" spans="1:30" s="71" customFormat="1" ht="25.5" thickBot="1" x14ac:dyDescent="0.4">
      <c r="A29" s="77"/>
      <c r="B29" s="78"/>
      <c r="C29" s="79" t="s">
        <v>55</v>
      </c>
      <c r="D29" s="79" t="s">
        <v>141</v>
      </c>
      <c r="E29" s="79" t="s">
        <v>149</v>
      </c>
      <c r="F29" s="80" t="s">
        <v>57</v>
      </c>
      <c r="G29" s="79" t="s">
        <v>58</v>
      </c>
      <c r="AA29" s="71">
        <f>SUM(AA31:AA31)</f>
        <v>0</v>
      </c>
    </row>
    <row r="30" spans="1:30" s="85" customFormat="1" ht="30" customHeight="1" thickBot="1" x14ac:dyDescent="0.4">
      <c r="A30" s="81"/>
      <c r="B30" s="82" t="s">
        <v>140</v>
      </c>
      <c r="C30" s="83"/>
      <c r="D30" s="84"/>
      <c r="H30" s="86">
        <f t="shared" ref="H30:N30" si="3">SUM(H31:H31)*H26/1000</f>
        <v>0</v>
      </c>
      <c r="I30" s="86">
        <f t="shared" si="3"/>
        <v>0</v>
      </c>
      <c r="J30" s="86">
        <f t="shared" si="3"/>
        <v>0</v>
      </c>
      <c r="K30" s="86">
        <f t="shared" si="3"/>
        <v>0</v>
      </c>
      <c r="L30" s="86">
        <f t="shared" si="3"/>
        <v>0</v>
      </c>
      <c r="M30" s="86">
        <f t="shared" si="3"/>
        <v>0</v>
      </c>
      <c r="N30" s="86">
        <f t="shared" si="3"/>
        <v>0</v>
      </c>
      <c r="O30" s="86">
        <f>SUM(O31:O31)/1000</f>
        <v>0</v>
      </c>
      <c r="P30" s="86"/>
      <c r="Q30" s="86">
        <f>SUM(Q31:Q52)</f>
        <v>428.34191558800001</v>
      </c>
      <c r="R30" s="86">
        <f t="shared" ref="R30:Z30" si="4">SUM(R31:R52)</f>
        <v>277.61689428000005</v>
      </c>
      <c r="S30" s="86">
        <f t="shared" si="4"/>
        <v>70.879035159999987</v>
      </c>
      <c r="T30" s="86">
        <f>SUM(T31:T52)</f>
        <v>2435.9667973304959</v>
      </c>
      <c r="U30" s="86">
        <f t="shared" si="4"/>
        <v>708.79035159999989</v>
      </c>
      <c r="V30" s="86">
        <f t="shared" si="4"/>
        <v>0</v>
      </c>
      <c r="W30" s="86">
        <f t="shared" si="4"/>
        <v>0</v>
      </c>
      <c r="X30" s="86">
        <f t="shared" si="4"/>
        <v>0</v>
      </c>
      <c r="Y30" s="86">
        <f t="shared" si="4"/>
        <v>0</v>
      </c>
      <c r="Z30" s="86">
        <f t="shared" si="4"/>
        <v>186.83411273600004</v>
      </c>
    </row>
    <row r="31" spans="1:30" s="193" customFormat="1" ht="20.149999999999999" customHeight="1" x14ac:dyDescent="0.35">
      <c r="A31" s="522">
        <v>1</v>
      </c>
      <c r="B31" s="523" t="s">
        <v>142</v>
      </c>
      <c r="C31" s="524">
        <v>1</v>
      </c>
      <c r="D31" s="524">
        <v>70.31</v>
      </c>
      <c r="E31" s="524">
        <v>3</v>
      </c>
      <c r="F31" s="524">
        <v>0.5</v>
      </c>
      <c r="G31" s="525">
        <f>+E31</f>
        <v>3</v>
      </c>
      <c r="H31" s="525"/>
      <c r="I31" s="525"/>
      <c r="J31" s="525"/>
      <c r="K31" s="525"/>
      <c r="L31" s="525"/>
      <c r="M31" s="525"/>
      <c r="N31" s="525"/>
      <c r="O31" s="525"/>
      <c r="P31" s="525"/>
      <c r="Q31" s="525">
        <f>C31*D31*F31*G31</f>
        <v>105.465</v>
      </c>
      <c r="R31" s="524">
        <f>((D31*F31+E31*F31)*2)-2.7245241</f>
        <v>70.585475900000006</v>
      </c>
      <c r="S31" s="525">
        <f>((D31+$F$27*2)*(E31+$F$27*2))*$E$24*C31</f>
        <v>22.194900000000004</v>
      </c>
      <c r="T31" s="525">
        <f>((D31+0.3*2)*(E31+0.3*2))*C31*AD31</f>
        <v>883.25495999999839</v>
      </c>
      <c r="U31" s="525">
        <f>+S31/0.1</f>
        <v>221.94900000000004</v>
      </c>
      <c r="Z31" s="193">
        <f>(D31+E31)*2*$E$24*C31</f>
        <v>14.662000000000001</v>
      </c>
      <c r="AB31" s="193">
        <f>AVERAGE(102.552,101.078,98.5)</f>
        <v>100.71</v>
      </c>
      <c r="AC31" s="193">
        <f>97.25</f>
        <v>97.25</v>
      </c>
      <c r="AD31" s="193">
        <f>AB31-AC31</f>
        <v>3.4599999999999937</v>
      </c>
    </row>
    <row r="32" spans="1:30" ht="20.149999999999999" customHeight="1" x14ac:dyDescent="0.35">
      <c r="A32" s="522">
        <f>A31+1</f>
        <v>2</v>
      </c>
      <c r="B32" s="523" t="s">
        <v>1073</v>
      </c>
      <c r="C32" s="524">
        <v>1</v>
      </c>
      <c r="D32" s="524">
        <v>175.37429</v>
      </c>
      <c r="E32" s="524">
        <v>112.35302900000001</v>
      </c>
      <c r="F32" s="524">
        <v>0.6</v>
      </c>
      <c r="G32" s="525">
        <f t="shared" ref="G32:G39" si="5">+E32</f>
        <v>112.35302900000001</v>
      </c>
      <c r="H32" s="525"/>
      <c r="I32" s="525"/>
      <c r="J32" s="525"/>
      <c r="K32" s="525"/>
      <c r="L32" s="525"/>
      <c r="M32" s="525"/>
      <c r="N32" s="525"/>
      <c r="O32" s="525"/>
      <c r="P32" s="525"/>
      <c r="Q32" s="525">
        <f>C32*D32*F32</f>
        <v>105.224574</v>
      </c>
      <c r="R32" s="524">
        <f>(E32*F32)-(2.724+3.418+0.7)</f>
        <v>60.569817400000005</v>
      </c>
      <c r="S32" s="525">
        <f>112.974898*E24*C32</f>
        <v>11.297489800000001</v>
      </c>
      <c r="T32" s="525">
        <f>((D32+0.3*2))*C32*AD32</f>
        <v>617.66975789999833</v>
      </c>
      <c r="U32" s="525">
        <f t="shared" ref="U32:U39" si="6">+S32/0.1</f>
        <v>112.97489800000001</v>
      </c>
      <c r="V32" s="193"/>
      <c r="W32" s="193"/>
      <c r="X32" s="193"/>
      <c r="Y32" s="193"/>
      <c r="Z32" s="193">
        <f t="shared" ref="Z32:Z39" si="7">(D32+E32)*2*$E$24*C32</f>
        <v>57.545463800000007</v>
      </c>
      <c r="AB32" s="193">
        <f>AVERAGE(102.552,101.078,98.5)</f>
        <v>100.71</v>
      </c>
      <c r="AC32" s="3">
        <v>97.2</v>
      </c>
      <c r="AD32" s="193">
        <f t="shared" ref="AD32:AD52" si="8">AB32-AC32</f>
        <v>3.5099999999999909</v>
      </c>
    </row>
    <row r="33" spans="1:30" ht="20.149999999999999" customHeight="1" x14ac:dyDescent="0.35">
      <c r="A33" s="522">
        <f t="shared" ref="A33:A52" si="9">A32+1</f>
        <v>3</v>
      </c>
      <c r="B33" s="523" t="s">
        <v>143</v>
      </c>
      <c r="C33" s="524">
        <v>1</v>
      </c>
      <c r="D33" s="524">
        <v>1.4450000000000001</v>
      </c>
      <c r="E33" s="524">
        <v>0.7</v>
      </c>
      <c r="F33" s="524">
        <v>0.6</v>
      </c>
      <c r="G33" s="525">
        <f t="shared" si="5"/>
        <v>0.7</v>
      </c>
      <c r="H33" s="525"/>
      <c r="I33" s="525"/>
      <c r="J33" s="525"/>
      <c r="K33" s="525"/>
      <c r="L33" s="525"/>
      <c r="M33" s="525"/>
      <c r="N33" s="525"/>
      <c r="O33" s="525"/>
      <c r="P33" s="525"/>
      <c r="Q33" s="525">
        <f t="shared" ref="Q33:Q39" si="10">C33*D33*F33*G33</f>
        <v>0.6069</v>
      </c>
      <c r="R33" s="524">
        <f t="shared" ref="R33:R34" si="11">(D33*F33)*2</f>
        <v>1.734</v>
      </c>
      <c r="S33" s="525">
        <f t="shared" ref="S33:S34" si="12">((D33+$F$27*2)*(E33+$F$27*2))*$E$24*C33</f>
        <v>0.135575</v>
      </c>
      <c r="T33" s="525">
        <f t="shared" ref="T33:T34" si="13">((D33+0.3*2)*(E33+0.3*2))*C33*AD33</f>
        <v>8.3742750000000132</v>
      </c>
      <c r="U33" s="525">
        <f t="shared" si="6"/>
        <v>1.35575</v>
      </c>
      <c r="V33" s="193"/>
      <c r="W33" s="193"/>
      <c r="X33" s="193"/>
      <c r="Y33" s="193"/>
      <c r="Z33" s="193">
        <f t="shared" si="7"/>
        <v>0.42900000000000005</v>
      </c>
      <c r="AB33" s="193">
        <f>AVERAGE(98.5)</f>
        <v>98.5</v>
      </c>
      <c r="AC33" s="3">
        <v>95.35</v>
      </c>
      <c r="AD33" s="193">
        <f t="shared" si="8"/>
        <v>3.1500000000000057</v>
      </c>
    </row>
    <row r="34" spans="1:30" ht="20.149999999999999" customHeight="1" x14ac:dyDescent="0.35">
      <c r="A34" s="522">
        <f t="shared" si="9"/>
        <v>4</v>
      </c>
      <c r="B34" s="523" t="s">
        <v>144</v>
      </c>
      <c r="C34" s="524">
        <v>1</v>
      </c>
      <c r="D34" s="524">
        <v>1.7</v>
      </c>
      <c r="E34" s="524">
        <v>0.7</v>
      </c>
      <c r="F34" s="524">
        <v>0.6</v>
      </c>
      <c r="G34" s="525">
        <f t="shared" si="5"/>
        <v>0.7</v>
      </c>
      <c r="H34" s="525"/>
      <c r="I34" s="525"/>
      <c r="J34" s="525"/>
      <c r="K34" s="525"/>
      <c r="L34" s="525"/>
      <c r="M34" s="525"/>
      <c r="N34" s="525"/>
      <c r="O34" s="525"/>
      <c r="P34" s="525"/>
      <c r="Q34" s="525">
        <f t="shared" si="10"/>
        <v>0.71399999999999997</v>
      </c>
      <c r="R34" s="524">
        <f t="shared" si="11"/>
        <v>2.04</v>
      </c>
      <c r="S34" s="525">
        <f t="shared" si="12"/>
        <v>0.15725</v>
      </c>
      <c r="T34" s="525">
        <f t="shared" si="13"/>
        <v>9.4185000000000141</v>
      </c>
      <c r="U34" s="525">
        <f t="shared" si="6"/>
        <v>1.5725</v>
      </c>
      <c r="V34" s="193"/>
      <c r="W34" s="193"/>
      <c r="X34" s="193"/>
      <c r="Y34" s="193"/>
      <c r="Z34" s="193">
        <f t="shared" si="7"/>
        <v>0.48</v>
      </c>
      <c r="AB34" s="193">
        <f>AVERAGE(98.5)</f>
        <v>98.5</v>
      </c>
      <c r="AC34" s="3">
        <v>95.35</v>
      </c>
      <c r="AD34" s="193">
        <f t="shared" si="8"/>
        <v>3.1500000000000057</v>
      </c>
    </row>
    <row r="35" spans="1:30" ht="20.149999999999999" customHeight="1" x14ac:dyDescent="0.35">
      <c r="A35" s="522">
        <f t="shared" si="9"/>
        <v>5</v>
      </c>
      <c r="B35" s="523" t="s">
        <v>155</v>
      </c>
      <c r="C35" s="524">
        <v>1</v>
      </c>
      <c r="D35" s="524">
        <v>4.0817570999999999</v>
      </c>
      <c r="E35" s="524">
        <v>10.489277599999999</v>
      </c>
      <c r="F35" s="524">
        <v>0.6</v>
      </c>
      <c r="G35" s="525">
        <f t="shared" si="5"/>
        <v>10.489277599999999</v>
      </c>
      <c r="H35" s="525"/>
      <c r="I35" s="525"/>
      <c r="J35" s="525"/>
      <c r="K35" s="525"/>
      <c r="L35" s="525"/>
      <c r="M35" s="525"/>
      <c r="N35" s="525"/>
      <c r="O35" s="525"/>
      <c r="P35" s="525"/>
      <c r="Q35" s="525">
        <f>C35*D35*F35</f>
        <v>2.44905426</v>
      </c>
      <c r="R35" s="524">
        <f>(E35*F35)-(0.7*2)</f>
        <v>4.89356656</v>
      </c>
      <c r="S35" s="525">
        <f>10.9392646*E24*C35</f>
        <v>1.09392646</v>
      </c>
      <c r="T35" s="525">
        <f>((D35+0.3*2))*C35*AD35</f>
        <v>14.747534865000025</v>
      </c>
      <c r="U35" s="525">
        <f t="shared" si="6"/>
        <v>10.9392646</v>
      </c>
      <c r="V35" s="193"/>
      <c r="W35" s="193"/>
      <c r="X35" s="193"/>
      <c r="Y35" s="193"/>
      <c r="Z35" s="193">
        <f t="shared" si="7"/>
        <v>2.9142069399999997</v>
      </c>
      <c r="AB35" s="193">
        <f>AVERAGE(98.5)</f>
        <v>98.5</v>
      </c>
      <c r="AC35" s="3">
        <v>95.35</v>
      </c>
      <c r="AD35" s="193">
        <f t="shared" si="8"/>
        <v>3.1500000000000057</v>
      </c>
    </row>
    <row r="36" spans="1:30" ht="20.149999999999999" customHeight="1" x14ac:dyDescent="0.35">
      <c r="A36" s="522">
        <f t="shared" si="9"/>
        <v>6</v>
      </c>
      <c r="B36" s="523" t="s">
        <v>156</v>
      </c>
      <c r="C36" s="524">
        <v>1</v>
      </c>
      <c r="D36" s="524">
        <v>3.4593803799999998</v>
      </c>
      <c r="E36" s="524">
        <v>9.3989162999999998</v>
      </c>
      <c r="F36" s="524">
        <v>0.6</v>
      </c>
      <c r="G36" s="525">
        <f t="shared" si="5"/>
        <v>9.3989162999999998</v>
      </c>
      <c r="H36" s="525"/>
      <c r="I36" s="525"/>
      <c r="J36" s="525"/>
      <c r="K36" s="525"/>
      <c r="L36" s="525"/>
      <c r="M36" s="525"/>
      <c r="N36" s="525"/>
      <c r="O36" s="525"/>
      <c r="P36" s="525"/>
      <c r="Q36" s="525">
        <f t="shared" ref="Q36:Q38" si="14">C36*D36*F36</f>
        <v>2.0756282279999998</v>
      </c>
      <c r="R36" s="524">
        <f>(E36*F36)-(0.7*2)</f>
        <v>4.2393497799999995</v>
      </c>
      <c r="S36" s="525">
        <f>9.9989165*E24*C36</f>
        <v>0.99989165000000002</v>
      </c>
      <c r="T36" s="525">
        <f>((D36+0.3*2))*C36*AD36</f>
        <v>12.787048197000022</v>
      </c>
      <c r="U36" s="525">
        <f t="shared" si="6"/>
        <v>9.9989165</v>
      </c>
      <c r="V36" s="193"/>
      <c r="W36" s="193"/>
      <c r="X36" s="193"/>
      <c r="Y36" s="193"/>
      <c r="Z36" s="193">
        <f t="shared" si="7"/>
        <v>2.5716593359999997</v>
      </c>
      <c r="AB36" s="193">
        <f>AVERAGE(98.5)</f>
        <v>98.5</v>
      </c>
      <c r="AC36" s="3">
        <v>95.35</v>
      </c>
      <c r="AD36" s="193">
        <f t="shared" si="8"/>
        <v>3.1500000000000057</v>
      </c>
    </row>
    <row r="37" spans="1:30" ht="20.149999999999999" customHeight="1" x14ac:dyDescent="0.35">
      <c r="A37" s="522">
        <f t="shared" si="9"/>
        <v>7</v>
      </c>
      <c r="B37" s="523" t="s">
        <v>157</v>
      </c>
      <c r="C37" s="524">
        <v>1</v>
      </c>
      <c r="D37" s="524">
        <v>126.34159</v>
      </c>
      <c r="E37" s="524">
        <v>82.217529600000006</v>
      </c>
      <c r="F37" s="524">
        <v>0.6</v>
      </c>
      <c r="G37" s="525">
        <f t="shared" si="5"/>
        <v>82.217529600000006</v>
      </c>
      <c r="H37" s="525"/>
      <c r="I37" s="525"/>
      <c r="J37" s="525"/>
      <c r="K37" s="525"/>
      <c r="L37" s="525"/>
      <c r="M37" s="525"/>
      <c r="N37" s="525"/>
      <c r="O37" s="525"/>
      <c r="P37" s="525"/>
      <c r="Q37" s="525">
        <f t="shared" si="14"/>
        <v>75.804953999999995</v>
      </c>
      <c r="R37" s="524">
        <f>(E37*F37)-(0.7+2.6)</f>
        <v>46.030517760000002</v>
      </c>
      <c r="S37" s="525">
        <f>82.8175296*E24*C37</f>
        <v>8.2817529600000004</v>
      </c>
      <c r="T37" s="525">
        <f>((D37+0.3*2))*C37*AD37</f>
        <v>483.64745789999847</v>
      </c>
      <c r="U37" s="525">
        <f t="shared" si="6"/>
        <v>82.8175296</v>
      </c>
      <c r="V37" s="193"/>
      <c r="W37" s="193"/>
      <c r="X37" s="193"/>
      <c r="Y37" s="193"/>
      <c r="Z37" s="193">
        <f t="shared" si="7"/>
        <v>41.71182392</v>
      </c>
      <c r="AB37" s="193">
        <f>AVERAGE(102.552,101.078,98.5)</f>
        <v>100.71</v>
      </c>
      <c r="AC37" s="3">
        <v>96.9</v>
      </c>
      <c r="AD37" s="193">
        <f t="shared" si="8"/>
        <v>3.8099999999999881</v>
      </c>
    </row>
    <row r="38" spans="1:30" ht="20.149999999999999" customHeight="1" x14ac:dyDescent="0.35">
      <c r="A38" s="522">
        <f t="shared" si="9"/>
        <v>8</v>
      </c>
      <c r="B38" s="523" t="s">
        <v>158</v>
      </c>
      <c r="C38" s="524">
        <v>1</v>
      </c>
      <c r="D38" s="524">
        <v>38.720409199999999</v>
      </c>
      <c r="E38" s="524">
        <v>37.902829799999999</v>
      </c>
      <c r="F38" s="524">
        <v>0.45</v>
      </c>
      <c r="G38" s="525">
        <f t="shared" si="5"/>
        <v>37.902829799999999</v>
      </c>
      <c r="H38" s="525"/>
      <c r="I38" s="525"/>
      <c r="J38" s="525"/>
      <c r="K38" s="525"/>
      <c r="L38" s="525"/>
      <c r="M38" s="525"/>
      <c r="N38" s="525"/>
      <c r="O38" s="525"/>
      <c r="P38" s="525"/>
      <c r="Q38" s="525">
        <f t="shared" si="14"/>
        <v>17.424184140000001</v>
      </c>
      <c r="R38" s="524">
        <f>(E38*F38)-(2.6+1.5)</f>
        <v>12.95627341</v>
      </c>
      <c r="S38" s="525">
        <f>38.3517344*E24*C38</f>
        <v>3.8351734400000002</v>
      </c>
      <c r="T38" s="525">
        <f>((D38+0.3*2))*C38*AD38</f>
        <v>149.81075905199953</v>
      </c>
      <c r="U38" s="525">
        <f t="shared" si="6"/>
        <v>38.351734399999998</v>
      </c>
      <c r="V38" s="193"/>
      <c r="W38" s="193"/>
      <c r="X38" s="193"/>
      <c r="Y38" s="193"/>
      <c r="Z38" s="193">
        <f t="shared" si="7"/>
        <v>15.324647800000001</v>
      </c>
      <c r="AB38" s="193">
        <f>AVERAGE(102.552,101.078,98.5)</f>
        <v>100.71</v>
      </c>
      <c r="AC38" s="3">
        <v>96.9</v>
      </c>
      <c r="AD38" s="193">
        <f t="shared" si="8"/>
        <v>3.8099999999999881</v>
      </c>
    </row>
    <row r="39" spans="1:30" ht="20.149999999999999" customHeight="1" x14ac:dyDescent="0.35">
      <c r="A39" s="522">
        <f t="shared" si="9"/>
        <v>9</v>
      </c>
      <c r="B39" s="523" t="s">
        <v>145</v>
      </c>
      <c r="C39" s="524">
        <v>1</v>
      </c>
      <c r="D39" s="524">
        <v>6.7169999999999996</v>
      </c>
      <c r="E39" s="524">
        <v>1.4970000000000001</v>
      </c>
      <c r="F39" s="524">
        <v>0.35</v>
      </c>
      <c r="G39" s="525">
        <f t="shared" si="5"/>
        <v>1.4970000000000001</v>
      </c>
      <c r="H39" s="525"/>
      <c r="I39" s="525"/>
      <c r="J39" s="525"/>
      <c r="K39" s="525"/>
      <c r="L39" s="525"/>
      <c r="M39" s="525"/>
      <c r="N39" s="525"/>
      <c r="O39" s="525"/>
      <c r="P39" s="525"/>
      <c r="Q39" s="525">
        <f t="shared" si="10"/>
        <v>3.5193721499999997</v>
      </c>
      <c r="R39" s="524">
        <f>(D39*F39)*2+E39*F39</f>
        <v>5.2258499999999994</v>
      </c>
      <c r="S39" s="525">
        <f>((D39+$F$27*2)*(E39+$F$27*2))*$E$24*C39</f>
        <v>1.1309948999999999</v>
      </c>
      <c r="T39" s="525">
        <f>((D39+0.3*2)*(E39+0.3*2))*C39*AD39</f>
        <v>3.222187289999904</v>
      </c>
      <c r="U39" s="525">
        <f t="shared" si="6"/>
        <v>11.309948999999998</v>
      </c>
      <c r="V39" s="193"/>
      <c r="W39" s="193"/>
      <c r="X39" s="193"/>
      <c r="Y39" s="193"/>
      <c r="Z39" s="193">
        <f t="shared" si="7"/>
        <v>1.6428000000000003</v>
      </c>
      <c r="AB39" s="193">
        <f>AVERAGE(102.552,101.078,98.5)</f>
        <v>100.71</v>
      </c>
      <c r="AC39" s="3">
        <v>100.5</v>
      </c>
      <c r="AD39" s="193">
        <f t="shared" si="8"/>
        <v>0.20999999999999375</v>
      </c>
    </row>
    <row r="40" spans="1:30" ht="20.149999999999999" customHeight="1" x14ac:dyDescent="0.35">
      <c r="A40" s="522">
        <f t="shared" si="9"/>
        <v>10</v>
      </c>
      <c r="B40" s="523" t="s">
        <v>159</v>
      </c>
      <c r="C40" s="524">
        <v>1</v>
      </c>
      <c r="D40" s="524">
        <v>21.919909499999999</v>
      </c>
      <c r="E40" s="524">
        <v>20.598489399999998</v>
      </c>
      <c r="F40" s="524">
        <v>0.5</v>
      </c>
      <c r="G40" s="525">
        <f t="shared" ref="G40:G44" si="15">+E40</f>
        <v>20.598489399999998</v>
      </c>
      <c r="H40" s="525"/>
      <c r="I40" s="525"/>
      <c r="J40" s="525"/>
      <c r="K40" s="525"/>
      <c r="L40" s="525"/>
      <c r="M40" s="525"/>
      <c r="N40" s="525"/>
      <c r="O40" s="525"/>
      <c r="P40" s="525"/>
      <c r="Q40" s="525">
        <f>C40*D40*F40</f>
        <v>10.95995475</v>
      </c>
      <c r="R40" s="524">
        <f>(E40*F40)-(2.405+3.02)</f>
        <v>4.8742446999999993</v>
      </c>
      <c r="S40" s="525">
        <f>21.1961113*$E$24*C40</f>
        <v>2.11961113</v>
      </c>
      <c r="T40" s="525">
        <f>((D40+0.3*2))*C40*AD40</f>
        <v>4.7291809949998598</v>
      </c>
      <c r="U40" s="525">
        <f t="shared" ref="U40:U44" si="16">+S40/0.1</f>
        <v>21.196111299999998</v>
      </c>
      <c r="V40" s="193"/>
      <c r="W40" s="193"/>
      <c r="X40" s="193"/>
      <c r="Y40" s="193"/>
      <c r="Z40" s="193">
        <f t="shared" ref="Z40:Z44" si="17">(D40+E40)*2*$E$24*C40</f>
        <v>8.5036797799999988</v>
      </c>
      <c r="AB40" s="193">
        <f>AVERAGE(102.552,101.078,98.5)</f>
        <v>100.71</v>
      </c>
      <c r="AC40" s="3">
        <v>100.5</v>
      </c>
      <c r="AD40" s="193">
        <f t="shared" si="8"/>
        <v>0.20999999999999375</v>
      </c>
    </row>
    <row r="41" spans="1:30" ht="20.149999999999999" customHeight="1" x14ac:dyDescent="0.35">
      <c r="A41" s="522">
        <f t="shared" si="9"/>
        <v>11</v>
      </c>
      <c r="B41" s="523" t="s">
        <v>146</v>
      </c>
      <c r="C41" s="524">
        <v>1</v>
      </c>
      <c r="D41" s="524">
        <v>2.4220000000000002</v>
      </c>
      <c r="E41" s="524">
        <v>4.617</v>
      </c>
      <c r="F41" s="524">
        <v>0.45</v>
      </c>
      <c r="G41" s="525">
        <f t="shared" si="15"/>
        <v>4.617</v>
      </c>
      <c r="H41" s="525"/>
      <c r="I41" s="525"/>
      <c r="J41" s="525"/>
      <c r="K41" s="525"/>
      <c r="L41" s="525"/>
      <c r="M41" s="525"/>
      <c r="N41" s="525"/>
      <c r="O41" s="525"/>
      <c r="P41" s="525"/>
      <c r="Q41" s="525">
        <f t="shared" ref="Q41:Q44" si="18">C41*D41*F41*G41</f>
        <v>5.0320683000000006</v>
      </c>
      <c r="R41" s="524">
        <f t="shared" ref="R41:R44" si="19">(D41*F41)*2</f>
        <v>2.1798000000000002</v>
      </c>
      <c r="S41" s="525">
        <f>((D41+$F$27*2)*(E41+$F$27*2))*$E$24*C41</f>
        <v>1.2260724000000003</v>
      </c>
      <c r="T41" s="525">
        <f>((D41+0.3*2)*(E41+0.3*2))*C41*AD41</f>
        <v>16.002260610000011</v>
      </c>
      <c r="U41" s="525">
        <f t="shared" si="16"/>
        <v>12.260724000000002</v>
      </c>
      <c r="V41" s="193"/>
      <c r="W41" s="193"/>
      <c r="X41" s="193"/>
      <c r="Y41" s="193"/>
      <c r="Z41" s="193">
        <f t="shared" si="17"/>
        <v>1.4077999999999999</v>
      </c>
      <c r="AB41" s="193">
        <f t="shared" ref="AB41:AB52" si="20">AVERAGE(102.552,101.078)</f>
        <v>101.815</v>
      </c>
      <c r="AC41" s="3">
        <f t="shared" ref="AC41:AC52" si="21">102-1.2</f>
        <v>100.8</v>
      </c>
      <c r="AD41" s="193">
        <f t="shared" si="8"/>
        <v>1.0150000000000006</v>
      </c>
    </row>
    <row r="42" spans="1:30" ht="20.149999999999999" customHeight="1" x14ac:dyDescent="0.35">
      <c r="A42" s="522">
        <f t="shared" si="9"/>
        <v>12</v>
      </c>
      <c r="B42" s="523" t="s">
        <v>160</v>
      </c>
      <c r="C42" s="524">
        <v>1</v>
      </c>
      <c r="D42" s="524">
        <v>47.952117100000002</v>
      </c>
      <c r="E42" s="524">
        <v>36.147349200000001</v>
      </c>
      <c r="F42" s="524">
        <v>0.6</v>
      </c>
      <c r="G42" s="525">
        <f t="shared" si="15"/>
        <v>36.147349200000001</v>
      </c>
      <c r="H42" s="525"/>
      <c r="I42" s="525"/>
      <c r="J42" s="525"/>
      <c r="K42" s="525"/>
      <c r="L42" s="525"/>
      <c r="M42" s="525"/>
      <c r="N42" s="525"/>
      <c r="O42" s="525"/>
      <c r="P42" s="525"/>
      <c r="Q42" s="525">
        <f>C42*D42*F42</f>
        <v>28.771270260000001</v>
      </c>
      <c r="R42" s="524">
        <f>(E42*F42)-(2.42)</f>
        <v>19.268409519999999</v>
      </c>
      <c r="S42" s="525">
        <f>36.7491957*$E$24*C42</f>
        <v>3.6749195700000001</v>
      </c>
      <c r="T42" s="525">
        <f>((D42+0.3*2))*C42*AD42</f>
        <v>49.280398856500028</v>
      </c>
      <c r="U42" s="525">
        <f t="shared" si="16"/>
        <v>36.749195700000001</v>
      </c>
      <c r="V42" s="193"/>
      <c r="W42" s="193"/>
      <c r="X42" s="193"/>
      <c r="Y42" s="193"/>
      <c r="Z42" s="193">
        <f t="shared" si="17"/>
        <v>16.819893260000001</v>
      </c>
      <c r="AB42" s="193">
        <f t="shared" si="20"/>
        <v>101.815</v>
      </c>
      <c r="AC42" s="3">
        <f t="shared" si="21"/>
        <v>100.8</v>
      </c>
      <c r="AD42" s="193">
        <f t="shared" si="8"/>
        <v>1.0150000000000006</v>
      </c>
    </row>
    <row r="43" spans="1:30" ht="20.149999999999999" customHeight="1" x14ac:dyDescent="0.35">
      <c r="A43" s="522">
        <f t="shared" si="9"/>
        <v>13</v>
      </c>
      <c r="B43" s="523" t="s">
        <v>147</v>
      </c>
      <c r="C43" s="524">
        <v>1</v>
      </c>
      <c r="D43" s="524">
        <v>4.173</v>
      </c>
      <c r="E43" s="524">
        <v>2.8</v>
      </c>
      <c r="F43" s="524">
        <v>0.5</v>
      </c>
      <c r="G43" s="525">
        <f t="shared" si="15"/>
        <v>2.8</v>
      </c>
      <c r="H43" s="525"/>
      <c r="I43" s="525"/>
      <c r="J43" s="525"/>
      <c r="K43" s="525"/>
      <c r="L43" s="525"/>
      <c r="M43" s="525"/>
      <c r="N43" s="525"/>
      <c r="O43" s="525"/>
      <c r="P43" s="525"/>
      <c r="Q43" s="525">
        <f t="shared" si="18"/>
        <v>5.8422000000000001</v>
      </c>
      <c r="R43" s="524">
        <f t="shared" si="19"/>
        <v>4.173</v>
      </c>
      <c r="S43" s="525">
        <f t="shared" ref="S43:S52" si="22">((D43+$F$27*2)*(E43+$F$27*2))*$E$24*C43</f>
        <v>1.2752850000000002</v>
      </c>
      <c r="T43" s="525">
        <f t="shared" ref="T43:T49" si="23">((D43+0.3*2)*(E43+0.3*2))*C43*AD43</f>
        <v>16.471623000000008</v>
      </c>
      <c r="U43" s="525">
        <f t="shared" si="16"/>
        <v>12.752850000000002</v>
      </c>
      <c r="V43" s="193"/>
      <c r="W43" s="193"/>
      <c r="X43" s="193"/>
      <c r="Y43" s="193"/>
      <c r="Z43" s="193">
        <f t="shared" si="17"/>
        <v>1.3946000000000001</v>
      </c>
      <c r="AB43" s="193">
        <f t="shared" si="20"/>
        <v>101.815</v>
      </c>
      <c r="AC43" s="3">
        <f t="shared" si="21"/>
        <v>100.8</v>
      </c>
      <c r="AD43" s="193">
        <f t="shared" si="8"/>
        <v>1.0150000000000006</v>
      </c>
    </row>
    <row r="44" spans="1:30" ht="20.149999999999999" customHeight="1" x14ac:dyDescent="0.35">
      <c r="A44" s="522">
        <f t="shared" si="9"/>
        <v>14</v>
      </c>
      <c r="B44" s="523" t="s">
        <v>148</v>
      </c>
      <c r="C44" s="524">
        <v>1</v>
      </c>
      <c r="D44" s="524">
        <v>3.95</v>
      </c>
      <c r="E44" s="524">
        <v>4.2</v>
      </c>
      <c r="F44" s="524">
        <v>0.5</v>
      </c>
      <c r="G44" s="525">
        <f t="shared" si="15"/>
        <v>4.2</v>
      </c>
      <c r="H44" s="525"/>
      <c r="I44" s="525"/>
      <c r="J44" s="525"/>
      <c r="K44" s="525"/>
      <c r="L44" s="525"/>
      <c r="M44" s="525"/>
      <c r="N44" s="525"/>
      <c r="O44" s="525"/>
      <c r="P44" s="525"/>
      <c r="Q44" s="525">
        <f t="shared" si="18"/>
        <v>8.2949999999999999</v>
      </c>
      <c r="R44" s="524">
        <f t="shared" si="19"/>
        <v>3.95</v>
      </c>
      <c r="S44" s="525">
        <f t="shared" si="22"/>
        <v>1.7835000000000005</v>
      </c>
      <c r="T44" s="525">
        <f t="shared" si="23"/>
        <v>22.167600000000011</v>
      </c>
      <c r="U44" s="525">
        <f t="shared" si="16"/>
        <v>17.835000000000004</v>
      </c>
      <c r="V44" s="193"/>
      <c r="W44" s="193"/>
      <c r="X44" s="193"/>
      <c r="Y44" s="193"/>
      <c r="Z44" s="193">
        <f t="shared" si="17"/>
        <v>1.6300000000000001</v>
      </c>
      <c r="AB44" s="193">
        <f t="shared" si="20"/>
        <v>101.815</v>
      </c>
      <c r="AC44" s="3">
        <f t="shared" si="21"/>
        <v>100.8</v>
      </c>
      <c r="AD44" s="193">
        <f t="shared" si="8"/>
        <v>1.0150000000000006</v>
      </c>
    </row>
    <row r="45" spans="1:30" ht="20.149999999999999" customHeight="1" x14ac:dyDescent="0.35">
      <c r="A45" s="522">
        <f t="shared" si="9"/>
        <v>15</v>
      </c>
      <c r="B45" s="523" t="s">
        <v>150</v>
      </c>
      <c r="C45" s="524">
        <v>1</v>
      </c>
      <c r="D45" s="18">
        <v>3.9990000000000001</v>
      </c>
      <c r="E45" s="524">
        <v>4.2</v>
      </c>
      <c r="F45" s="524">
        <v>0.5</v>
      </c>
      <c r="G45" s="525">
        <f t="shared" ref="G45:G50" si="24">+E45</f>
        <v>4.2</v>
      </c>
      <c r="H45" s="525"/>
      <c r="I45" s="525"/>
      <c r="J45" s="525"/>
      <c r="K45" s="525"/>
      <c r="L45" s="525"/>
      <c r="M45" s="525"/>
      <c r="N45" s="525"/>
      <c r="O45" s="525"/>
      <c r="P45" s="525"/>
      <c r="Q45" s="525">
        <f t="shared" ref="Q45:Q49" si="25">C45*D45*F45*G45</f>
        <v>8.3978999999999999</v>
      </c>
      <c r="R45" s="524">
        <f t="shared" ref="R45:R52" si="26">(D45*F45)*2</f>
        <v>3.9990000000000001</v>
      </c>
      <c r="S45" s="525">
        <f t="shared" si="22"/>
        <v>1.8048150000000005</v>
      </c>
      <c r="T45" s="525">
        <f t="shared" si="23"/>
        <v>22.406328000000013</v>
      </c>
      <c r="U45" s="525">
        <f t="shared" ref="U45:U50" si="27">+S45/0.1</f>
        <v>18.048150000000003</v>
      </c>
      <c r="V45" s="193"/>
      <c r="W45" s="193"/>
      <c r="X45" s="193"/>
      <c r="Y45" s="193"/>
      <c r="Z45" s="193">
        <f t="shared" ref="Z45:Z50" si="28">(D45+E45)*2*$E$24*C45</f>
        <v>1.6398000000000001</v>
      </c>
      <c r="AB45" s="193">
        <f t="shared" si="20"/>
        <v>101.815</v>
      </c>
      <c r="AC45" s="3">
        <f t="shared" si="21"/>
        <v>100.8</v>
      </c>
      <c r="AD45" s="193">
        <f t="shared" si="8"/>
        <v>1.0150000000000006</v>
      </c>
    </row>
    <row r="46" spans="1:30" ht="20.149999999999999" customHeight="1" x14ac:dyDescent="0.35">
      <c r="A46" s="522">
        <f t="shared" si="9"/>
        <v>16</v>
      </c>
      <c r="B46" s="523" t="s">
        <v>151</v>
      </c>
      <c r="C46" s="524">
        <v>1</v>
      </c>
      <c r="D46" s="18">
        <v>2.774</v>
      </c>
      <c r="E46" s="524">
        <v>4.2</v>
      </c>
      <c r="F46" s="524">
        <v>0.5</v>
      </c>
      <c r="G46" s="525">
        <f t="shared" si="24"/>
        <v>4.2</v>
      </c>
      <c r="H46" s="525"/>
      <c r="I46" s="525"/>
      <c r="J46" s="525"/>
      <c r="K46" s="525"/>
      <c r="L46" s="525"/>
      <c r="M46" s="525"/>
      <c r="N46" s="525"/>
      <c r="O46" s="525"/>
      <c r="P46" s="525"/>
      <c r="Q46" s="525">
        <f t="shared" si="25"/>
        <v>5.8254000000000001</v>
      </c>
      <c r="R46" s="524">
        <f t="shared" si="26"/>
        <v>2.774</v>
      </c>
      <c r="S46" s="525">
        <f t="shared" si="22"/>
        <v>1.2719400000000003</v>
      </c>
      <c r="T46" s="525">
        <f t="shared" si="23"/>
        <v>16.43812800000001</v>
      </c>
      <c r="U46" s="525">
        <f t="shared" si="27"/>
        <v>12.719400000000002</v>
      </c>
      <c r="V46" s="193"/>
      <c r="W46" s="193"/>
      <c r="X46" s="193"/>
      <c r="Y46" s="193"/>
      <c r="Z46" s="193">
        <f t="shared" si="28"/>
        <v>1.3948</v>
      </c>
      <c r="AB46" s="193">
        <f t="shared" si="20"/>
        <v>101.815</v>
      </c>
      <c r="AC46" s="3">
        <f t="shared" si="21"/>
        <v>100.8</v>
      </c>
      <c r="AD46" s="193">
        <f t="shared" si="8"/>
        <v>1.0150000000000006</v>
      </c>
    </row>
    <row r="47" spans="1:30" ht="20.149999999999999" customHeight="1" x14ac:dyDescent="0.35">
      <c r="A47" s="522">
        <f t="shared" si="9"/>
        <v>17</v>
      </c>
      <c r="B47" s="523" t="s">
        <v>152</v>
      </c>
      <c r="C47" s="524">
        <v>1</v>
      </c>
      <c r="D47" s="18">
        <v>3.851</v>
      </c>
      <c r="E47" s="524">
        <v>4.2</v>
      </c>
      <c r="F47" s="524">
        <v>0.5</v>
      </c>
      <c r="G47" s="525">
        <f t="shared" si="24"/>
        <v>4.2</v>
      </c>
      <c r="H47" s="525"/>
      <c r="I47" s="525"/>
      <c r="J47" s="525"/>
      <c r="K47" s="525"/>
      <c r="L47" s="525"/>
      <c r="M47" s="525"/>
      <c r="N47" s="525"/>
      <c r="O47" s="525"/>
      <c r="P47" s="525"/>
      <c r="Q47" s="525">
        <f t="shared" si="25"/>
        <v>8.0870999999999995</v>
      </c>
      <c r="R47" s="524">
        <f t="shared" si="26"/>
        <v>3.851</v>
      </c>
      <c r="S47" s="525">
        <f t="shared" si="22"/>
        <v>1.7404350000000006</v>
      </c>
      <c r="T47" s="525">
        <f t="shared" si="23"/>
        <v>21.685272000000012</v>
      </c>
      <c r="U47" s="525">
        <f t="shared" si="27"/>
        <v>17.404350000000004</v>
      </c>
      <c r="V47" s="193"/>
      <c r="W47" s="193"/>
      <c r="X47" s="193"/>
      <c r="Y47" s="193"/>
      <c r="Z47" s="193">
        <f t="shared" si="28"/>
        <v>1.6102000000000001</v>
      </c>
      <c r="AB47" s="193">
        <f t="shared" si="20"/>
        <v>101.815</v>
      </c>
      <c r="AC47" s="3">
        <f t="shared" si="21"/>
        <v>100.8</v>
      </c>
      <c r="AD47" s="193">
        <f t="shared" si="8"/>
        <v>1.0150000000000006</v>
      </c>
    </row>
    <row r="48" spans="1:30" ht="20.149999999999999" customHeight="1" x14ac:dyDescent="0.35">
      <c r="A48" s="522">
        <f t="shared" si="9"/>
        <v>18</v>
      </c>
      <c r="B48" s="523" t="s">
        <v>153</v>
      </c>
      <c r="C48" s="524">
        <v>1</v>
      </c>
      <c r="D48" s="18">
        <v>3.9009999999999998</v>
      </c>
      <c r="E48" s="524">
        <v>4.2</v>
      </c>
      <c r="F48" s="524">
        <v>0.5</v>
      </c>
      <c r="G48" s="525">
        <f t="shared" si="24"/>
        <v>4.2</v>
      </c>
      <c r="H48" s="525"/>
      <c r="I48" s="525"/>
      <c r="J48" s="525"/>
      <c r="K48" s="525"/>
      <c r="L48" s="525"/>
      <c r="M48" s="525"/>
      <c r="N48" s="525"/>
      <c r="O48" s="525"/>
      <c r="P48" s="525"/>
      <c r="Q48" s="525">
        <f>C48*D48*F48*G48</f>
        <v>8.1920999999999999</v>
      </c>
      <c r="R48" s="524">
        <f>(D48*F48)*2</f>
        <v>3.9009999999999998</v>
      </c>
      <c r="S48" s="525">
        <f t="shared" si="22"/>
        <v>1.7621850000000003</v>
      </c>
      <c r="T48" s="525">
        <f t="shared" si="23"/>
        <v>21.928872000000009</v>
      </c>
      <c r="U48" s="525">
        <f t="shared" si="27"/>
        <v>17.621850000000002</v>
      </c>
      <c r="V48" s="193"/>
      <c r="W48" s="193"/>
      <c r="X48" s="193"/>
      <c r="Y48" s="193"/>
      <c r="Z48" s="193">
        <f t="shared" si="28"/>
        <v>1.6201999999999999</v>
      </c>
      <c r="AB48" s="193">
        <f t="shared" si="20"/>
        <v>101.815</v>
      </c>
      <c r="AC48" s="3">
        <f t="shared" si="21"/>
        <v>100.8</v>
      </c>
      <c r="AD48" s="193">
        <f t="shared" si="8"/>
        <v>1.0150000000000006</v>
      </c>
    </row>
    <row r="49" spans="1:30" ht="20.149999999999999" customHeight="1" x14ac:dyDescent="0.35">
      <c r="A49" s="522">
        <f t="shared" si="9"/>
        <v>19</v>
      </c>
      <c r="B49" s="523" t="s">
        <v>154</v>
      </c>
      <c r="C49" s="524">
        <v>1</v>
      </c>
      <c r="D49" s="18">
        <v>4.0999999999999996</v>
      </c>
      <c r="E49" s="524">
        <v>4.2</v>
      </c>
      <c r="F49" s="524">
        <v>0.5</v>
      </c>
      <c r="G49" s="525">
        <f t="shared" si="24"/>
        <v>4.2</v>
      </c>
      <c r="H49" s="525"/>
      <c r="I49" s="525"/>
      <c r="J49" s="525"/>
      <c r="K49" s="525"/>
      <c r="L49" s="525"/>
      <c r="M49" s="525"/>
      <c r="N49" s="525"/>
      <c r="O49" s="525"/>
      <c r="P49" s="525"/>
      <c r="Q49" s="525">
        <f t="shared" si="25"/>
        <v>8.61</v>
      </c>
      <c r="R49" s="524">
        <f t="shared" si="26"/>
        <v>4.0999999999999996</v>
      </c>
      <c r="S49" s="525">
        <f t="shared" si="22"/>
        <v>1.8487500000000001</v>
      </c>
      <c r="T49" s="525">
        <f t="shared" si="23"/>
        <v>22.898400000000009</v>
      </c>
      <c r="U49" s="525">
        <f t="shared" si="27"/>
        <v>18.487500000000001</v>
      </c>
      <c r="V49" s="193"/>
      <c r="W49" s="193"/>
      <c r="X49" s="193"/>
      <c r="Y49" s="193"/>
      <c r="Z49" s="193">
        <f t="shared" si="28"/>
        <v>1.6600000000000001</v>
      </c>
      <c r="AB49" s="193">
        <f t="shared" si="20"/>
        <v>101.815</v>
      </c>
      <c r="AC49" s="3">
        <f t="shared" si="21"/>
        <v>100.8</v>
      </c>
      <c r="AD49" s="193">
        <f t="shared" si="8"/>
        <v>1.0150000000000006</v>
      </c>
    </row>
    <row r="50" spans="1:30" ht="20.149999999999999" customHeight="1" x14ac:dyDescent="0.35">
      <c r="A50" s="522">
        <f t="shared" si="9"/>
        <v>20</v>
      </c>
      <c r="B50" s="523" t="s">
        <v>161</v>
      </c>
      <c r="C50" s="524">
        <v>1</v>
      </c>
      <c r="D50" s="18">
        <v>27.304511000000002</v>
      </c>
      <c r="E50" s="18">
        <v>25.103178499999999</v>
      </c>
      <c r="F50" s="18">
        <v>0.5</v>
      </c>
      <c r="G50" s="525">
        <f t="shared" si="24"/>
        <v>25.103178499999999</v>
      </c>
      <c r="H50" s="525"/>
      <c r="I50" s="525"/>
      <c r="J50" s="525"/>
      <c r="K50" s="525"/>
      <c r="L50" s="525"/>
      <c r="M50" s="525"/>
      <c r="N50" s="525"/>
      <c r="O50" s="525"/>
      <c r="P50" s="525"/>
      <c r="Q50" s="525">
        <f>C50*D50*F50</f>
        <v>13.652255500000001</v>
      </c>
      <c r="R50" s="524">
        <f>(E50*F50)</f>
        <v>12.551589249999999</v>
      </c>
      <c r="S50" s="525">
        <f>25.7031785*$E$24*C50</f>
        <v>2.5703178500000003</v>
      </c>
      <c r="T50" s="525">
        <f>((D50+0.3*2))*C50*AD50</f>
        <v>28.323078665000018</v>
      </c>
      <c r="U50" s="525">
        <f t="shared" si="27"/>
        <v>25.703178500000003</v>
      </c>
      <c r="V50" s="193"/>
      <c r="W50" s="193"/>
      <c r="X50" s="193"/>
      <c r="Y50" s="193"/>
      <c r="Z50" s="193">
        <f t="shared" si="28"/>
        <v>10.481537900000001</v>
      </c>
      <c r="AB50" s="193">
        <f t="shared" si="20"/>
        <v>101.815</v>
      </c>
      <c r="AC50" s="3">
        <f t="shared" si="21"/>
        <v>100.8</v>
      </c>
      <c r="AD50" s="193">
        <f t="shared" si="8"/>
        <v>1.0150000000000006</v>
      </c>
    </row>
    <row r="51" spans="1:30" ht="20.149999999999999" customHeight="1" x14ac:dyDescent="0.35">
      <c r="A51" s="522">
        <f t="shared" si="9"/>
        <v>21</v>
      </c>
      <c r="B51" s="523" t="s">
        <v>177</v>
      </c>
      <c r="C51" s="524">
        <v>1</v>
      </c>
      <c r="D51" s="18">
        <v>1.3</v>
      </c>
      <c r="E51" s="18">
        <v>2.5499999999999998</v>
      </c>
      <c r="F51" s="18">
        <v>0.6</v>
      </c>
      <c r="G51" s="525">
        <f t="shared" ref="G51" si="29">+E51</f>
        <v>2.5499999999999998</v>
      </c>
      <c r="H51" s="525"/>
      <c r="I51" s="525"/>
      <c r="J51" s="525"/>
      <c r="K51" s="525"/>
      <c r="L51" s="525"/>
      <c r="M51" s="525"/>
      <c r="N51" s="525"/>
      <c r="O51" s="525"/>
      <c r="P51" s="525"/>
      <c r="Q51" s="525">
        <f>C51*D51*F51*G51</f>
        <v>1.9889999999999999</v>
      </c>
      <c r="R51" s="524">
        <f t="shared" si="26"/>
        <v>1.56</v>
      </c>
      <c r="S51" s="525">
        <f t="shared" si="22"/>
        <v>0.39149999999999996</v>
      </c>
      <c r="T51" s="525">
        <f>((D51+0.3*2)*(E51+0.3*2))*C51*AD51</f>
        <v>6.0747750000000025</v>
      </c>
      <c r="U51" s="525">
        <f t="shared" ref="U51" si="30">+S51/0.1</f>
        <v>3.9149999999999996</v>
      </c>
      <c r="V51" s="193"/>
      <c r="W51" s="193"/>
      <c r="X51" s="193"/>
      <c r="Y51" s="193"/>
      <c r="Z51" s="193">
        <f t="shared" ref="Z51" si="31">(D51+E51)*2*$E$24*C51</f>
        <v>0.77</v>
      </c>
      <c r="AB51" s="193">
        <f t="shared" si="20"/>
        <v>101.815</v>
      </c>
      <c r="AC51" s="3">
        <f t="shared" si="21"/>
        <v>100.8</v>
      </c>
      <c r="AD51" s="193">
        <f t="shared" si="8"/>
        <v>1.0150000000000006</v>
      </c>
    </row>
    <row r="52" spans="1:30" ht="20.149999999999999" customHeight="1" x14ac:dyDescent="0.35">
      <c r="A52" s="522">
        <f t="shared" si="9"/>
        <v>22</v>
      </c>
      <c r="B52" s="523" t="s">
        <v>178</v>
      </c>
      <c r="C52" s="524">
        <v>1</v>
      </c>
      <c r="D52" s="18">
        <v>1.8</v>
      </c>
      <c r="E52" s="18">
        <v>1.3</v>
      </c>
      <c r="F52" s="18">
        <v>0.6</v>
      </c>
      <c r="G52" s="525">
        <f t="shared" ref="G52" si="32">+E52</f>
        <v>1.3</v>
      </c>
      <c r="H52" s="525"/>
      <c r="I52" s="525"/>
      <c r="J52" s="525"/>
      <c r="K52" s="525"/>
      <c r="L52" s="525"/>
      <c r="M52" s="525"/>
      <c r="N52" s="525"/>
      <c r="O52" s="525"/>
      <c r="P52" s="525"/>
      <c r="Q52" s="525">
        <f>C52*D52*F52*G52</f>
        <v>1.4040000000000001</v>
      </c>
      <c r="R52" s="524">
        <f t="shared" si="26"/>
        <v>2.16</v>
      </c>
      <c r="S52" s="525">
        <f t="shared" si="22"/>
        <v>0.28275</v>
      </c>
      <c r="T52" s="525">
        <f>((D52+0.3*2)*(E52+0.3*2))*C52*AD52</f>
        <v>4.6284000000000018</v>
      </c>
      <c r="U52" s="525">
        <f t="shared" ref="U52" si="33">+S52/0.1</f>
        <v>2.8274999999999997</v>
      </c>
      <c r="V52" s="193"/>
      <c r="W52" s="193"/>
      <c r="X52" s="193"/>
      <c r="Y52" s="193"/>
      <c r="Z52" s="193">
        <f t="shared" ref="Z52" si="34">(D52+E52)*2*$E$24*C52</f>
        <v>0.62000000000000011</v>
      </c>
      <c r="AB52" s="193">
        <f t="shared" si="20"/>
        <v>101.815</v>
      </c>
      <c r="AC52" s="3">
        <f t="shared" si="21"/>
        <v>100.8</v>
      </c>
      <c r="AD52" s="193">
        <f t="shared" si="8"/>
        <v>1.0150000000000006</v>
      </c>
    </row>
  </sheetData>
  <customSheetViews>
    <customSheetView guid="{BBDAE9F1-3FAA-4FA1-A931-BF3C82A38E11}" hiddenRows="1" hiddenColumns="1" topLeftCell="A7">
      <selection activeCell="F9" sqref="F9"/>
      <pageMargins left="0.7" right="0.7" top="0.75" bottom="0.75" header="0.3" footer="0.3"/>
      <pageSetup scale="24" orientation="portrait" r:id="rId1"/>
    </customSheetView>
    <customSheetView guid="{9631A94D-44FB-4E6D-AA15-1CA5E0FDD530}" hiddenRows="1" hiddenColumns="1" topLeftCell="A5">
      <selection activeCell="F9" sqref="F9"/>
      <pageMargins left="0.7" right="0.7" top="0.75" bottom="0.75" header="0.3" footer="0.3"/>
      <pageSetup scale="24" orientation="portrait" r:id="rId2"/>
    </customSheetView>
    <customSheetView guid="{05B31AF9-1963-454A-8EB5-CBE6E7E22E32}" hiddenRows="1" hiddenColumns="1" topLeftCell="C40">
      <selection activeCell="T49" sqref="T49"/>
      <pageMargins left="0.7" right="0.7" top="0.75" bottom="0.75" header="0.3" footer="0.3"/>
      <pageSetup scale="24" orientation="portrait" r:id="rId3"/>
    </customSheetView>
    <customSheetView guid="{A34ED118-452E-495E-802C-676DA6A61918}" hiddenRows="1" hiddenColumns="1" topLeftCell="A34">
      <selection activeCell="T32" sqref="T32"/>
      <pageMargins left="0.7" right="0.7" top="0.75" bottom="0.75" header="0.3" footer="0.3"/>
      <pageSetup scale="24" orientation="portrait" r:id="rId4"/>
    </customSheetView>
  </customSheetViews>
  <mergeCells count="13">
    <mergeCell ref="A2:B2"/>
    <mergeCell ref="C2:F2"/>
    <mergeCell ref="H2:I2"/>
    <mergeCell ref="A3:B4"/>
    <mergeCell ref="C3:F3"/>
    <mergeCell ref="H3:I3"/>
    <mergeCell ref="C4:F4"/>
    <mergeCell ref="H4:I4"/>
    <mergeCell ref="C5:F5"/>
    <mergeCell ref="H5:I5"/>
    <mergeCell ref="A7:S7"/>
    <mergeCell ref="W7:Z7"/>
    <mergeCell ref="B13:G13"/>
  </mergeCells>
  <phoneticPr fontId="22" type="noConversion"/>
  <pageMargins left="0.7" right="0.7" top="0.75" bottom="0.75" header="0.3" footer="0.3"/>
  <pageSetup scale="24" orientation="portrait"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5290-DD21-4656-841A-03CDC4F9FB4D}">
  <dimension ref="A1:Z67"/>
  <sheetViews>
    <sheetView zoomScale="90" zoomScaleNormal="90" workbookViewId="0">
      <selection activeCell="F12" sqref="F12"/>
    </sheetView>
  </sheetViews>
  <sheetFormatPr defaultColWidth="9.1796875" defaultRowHeight="20.149999999999999" customHeight="1" x14ac:dyDescent="0.35"/>
  <cols>
    <col min="1" max="1" width="9.453125" style="89" customWidth="1"/>
    <col min="2" max="2" width="33.26953125" style="90" bestFit="1" customWidth="1"/>
    <col min="3" max="3" width="13.7265625" style="90" customWidth="1"/>
    <col min="4" max="4" width="20.54296875" style="90" customWidth="1"/>
    <col min="5" max="5" width="13.1796875" style="90" customWidth="1"/>
    <col min="6" max="6" width="15.453125" style="90" customWidth="1"/>
    <col min="7" max="7" width="12.54296875" style="90" customWidth="1"/>
    <col min="8" max="8" width="16.26953125" style="90" customWidth="1"/>
    <col min="9" max="9" width="12.54296875" style="90" customWidth="1"/>
    <col min="10" max="10" width="13.7265625" style="90" customWidth="1"/>
    <col min="11" max="11" width="11.453125" style="90" customWidth="1"/>
    <col min="12" max="12" width="10.54296875" style="90" bestFit="1" customWidth="1"/>
    <col min="13" max="13" width="12.1796875" style="90" customWidth="1"/>
    <col min="14" max="14" width="12.26953125" style="90" customWidth="1"/>
    <col min="15" max="15" width="12.453125" style="90" customWidth="1"/>
    <col min="16" max="16" width="11.54296875" style="90" bestFit="1" customWidth="1"/>
    <col min="17" max="17" width="15.453125" style="90" customWidth="1"/>
    <col min="18" max="18" width="15.26953125" style="90" customWidth="1"/>
    <col min="19" max="19" width="20" style="90" customWidth="1"/>
    <col min="20" max="20" width="13" style="90" customWidth="1"/>
    <col min="21" max="21" width="11.81640625" style="90" customWidth="1"/>
    <col min="22" max="22" width="11.26953125" style="90" customWidth="1"/>
    <col min="23" max="23" width="16.26953125" style="90" customWidth="1"/>
    <col min="24" max="24" width="15.1796875" style="90" customWidth="1"/>
    <col min="25" max="25" width="11.26953125" style="90" customWidth="1"/>
    <col min="26" max="26" width="9.1796875" style="90"/>
    <col min="27" max="27" width="10.1796875" style="90" customWidth="1"/>
    <col min="28" max="16384" width="9.1796875" style="90"/>
  </cols>
  <sheetData>
    <row r="1" spans="1:26" ht="20.149999999999999" customHeight="1" thickBot="1" x14ac:dyDescent="0.4"/>
    <row r="2" spans="1:26" s="3" customFormat="1" ht="20.149999999999999" customHeight="1" thickBot="1" x14ac:dyDescent="0.4">
      <c r="A2" s="545" t="s">
        <v>0</v>
      </c>
      <c r="B2" s="546"/>
      <c r="C2" s="547" t="s">
        <v>163</v>
      </c>
      <c r="D2" s="547"/>
      <c r="E2" s="547"/>
      <c r="F2" s="548"/>
      <c r="H2" s="549" t="s">
        <v>59</v>
      </c>
      <c r="I2" s="550"/>
      <c r="J2" s="91">
        <v>0.6</v>
      </c>
    </row>
    <row r="3" spans="1:26" s="3" customFormat="1" ht="20.149999999999999" customHeight="1" thickBot="1" x14ac:dyDescent="0.4">
      <c r="A3" s="551" t="s">
        <v>2</v>
      </c>
      <c r="B3" s="552"/>
      <c r="C3" s="555" t="s">
        <v>92</v>
      </c>
      <c r="D3" s="556"/>
      <c r="E3" s="556"/>
      <c r="F3" s="557"/>
      <c r="H3" s="558" t="s">
        <v>60</v>
      </c>
      <c r="I3" s="559"/>
      <c r="J3" s="92">
        <f>40/1000</f>
        <v>0.04</v>
      </c>
    </row>
    <row r="4" spans="1:26" s="3" customFormat="1" ht="20.149999999999999" customHeight="1" thickBot="1" x14ac:dyDescent="0.4">
      <c r="A4" s="553"/>
      <c r="B4" s="554"/>
      <c r="C4" s="560"/>
      <c r="D4" s="561"/>
      <c r="E4" s="561"/>
      <c r="F4" s="562"/>
      <c r="H4" s="558" t="s">
        <v>4</v>
      </c>
      <c r="I4" s="559"/>
      <c r="J4" s="5">
        <v>0.3</v>
      </c>
    </row>
    <row r="5" spans="1:26" s="3" customFormat="1" ht="20.149999999999999" customHeight="1" thickBot="1" x14ac:dyDescent="0.4">
      <c r="A5" s="6"/>
      <c r="B5" s="6"/>
      <c r="H5" s="532" t="s">
        <v>5</v>
      </c>
      <c r="I5" s="533"/>
      <c r="J5" s="8">
        <f>0.1</f>
        <v>0.1</v>
      </c>
    </row>
    <row r="6" spans="1:26" s="3" customFormat="1" ht="20.149999999999999" customHeight="1" thickBot="1" x14ac:dyDescent="0.4">
      <c r="A6" s="29" t="s">
        <v>61</v>
      </c>
      <c r="B6" s="2"/>
    </row>
    <row r="7" spans="1:26" s="3" customFormat="1" ht="20.149999999999999" customHeight="1" thickBot="1" x14ac:dyDescent="0.4">
      <c r="A7" s="534" t="s">
        <v>6</v>
      </c>
      <c r="B7" s="535"/>
      <c r="C7" s="535"/>
      <c r="D7" s="535"/>
      <c r="E7" s="535"/>
      <c r="F7" s="535"/>
      <c r="G7" s="535"/>
      <c r="H7" s="535"/>
      <c r="I7" s="535"/>
      <c r="J7" s="535"/>
      <c r="K7" s="535"/>
      <c r="L7" s="535"/>
      <c r="M7" s="535"/>
      <c r="N7" s="535"/>
      <c r="O7" s="535"/>
      <c r="P7" s="535"/>
      <c r="Q7" s="535"/>
      <c r="R7" s="535"/>
      <c r="S7" s="536"/>
      <c r="W7" s="537"/>
      <c r="X7" s="537"/>
      <c r="Y7" s="537"/>
      <c r="Z7" s="537"/>
    </row>
    <row r="8" spans="1:26" s="14" customFormat="1" ht="20.149999999999999" customHeight="1" x14ac:dyDescent="0.35">
      <c r="A8" s="9" t="s">
        <v>7</v>
      </c>
      <c r="B8" s="10" t="s">
        <v>8</v>
      </c>
      <c r="C8" s="11" t="s">
        <v>9</v>
      </c>
      <c r="D8" s="12" t="s">
        <v>62</v>
      </c>
      <c r="E8" s="11" t="s">
        <v>12</v>
      </c>
      <c r="F8" s="11" t="s">
        <v>13</v>
      </c>
      <c r="G8" s="11" t="s">
        <v>14</v>
      </c>
      <c r="H8" s="11" t="s">
        <v>15</v>
      </c>
      <c r="I8" s="11" t="s">
        <v>16</v>
      </c>
      <c r="J8" s="11" t="s">
        <v>17</v>
      </c>
      <c r="K8" s="11" t="s">
        <v>18</v>
      </c>
      <c r="L8" s="11" t="s">
        <v>19</v>
      </c>
      <c r="M8" s="11" t="s">
        <v>20</v>
      </c>
      <c r="N8" s="11" t="s">
        <v>21</v>
      </c>
      <c r="O8" s="11" t="s">
        <v>22</v>
      </c>
      <c r="P8" s="11" t="s">
        <v>63</v>
      </c>
      <c r="Q8" s="11" t="s">
        <v>64</v>
      </c>
      <c r="R8" s="13" t="s">
        <v>65</v>
      </c>
      <c r="S8" s="11" t="s">
        <v>66</v>
      </c>
      <c r="T8" s="14" t="s">
        <v>67</v>
      </c>
      <c r="V8" s="3"/>
      <c r="W8" s="3"/>
      <c r="X8" s="3"/>
      <c r="Y8" s="3"/>
    </row>
    <row r="9" spans="1:26" s="14" customFormat="1" ht="20.149999999999999" customHeight="1" x14ac:dyDescent="0.35">
      <c r="A9" s="15">
        <v>1</v>
      </c>
      <c r="B9" s="93" t="s">
        <v>1009</v>
      </c>
      <c r="C9" s="17" t="s">
        <v>24</v>
      </c>
      <c r="D9" s="17" t="s">
        <v>93</v>
      </c>
      <c r="E9" s="18">
        <f>I31</f>
        <v>343.89799509199997</v>
      </c>
      <c r="F9" s="18">
        <f>J31</f>
        <v>2199.2840862399994</v>
      </c>
      <c r="G9" s="18">
        <f>K31</f>
        <v>0</v>
      </c>
      <c r="H9" s="18">
        <f t="shared" ref="H9:M9" si="0">L31</f>
        <v>0</v>
      </c>
      <c r="I9" s="18">
        <f t="shared" si="0"/>
        <v>0</v>
      </c>
      <c r="J9" s="18">
        <f t="shared" si="0"/>
        <v>0</v>
      </c>
      <c r="K9" s="18">
        <f t="shared" si="0"/>
        <v>0</v>
      </c>
      <c r="L9" s="18">
        <f t="shared" si="0"/>
        <v>0</v>
      </c>
      <c r="M9" s="18">
        <f t="shared" si="0"/>
        <v>0</v>
      </c>
      <c r="N9" s="18">
        <f>SUM(G9:M9)</f>
        <v>0</v>
      </c>
      <c r="O9" s="18">
        <f>(N9*1000)/E9</f>
        <v>0</v>
      </c>
      <c r="P9" s="18">
        <f>T31</f>
        <v>3066</v>
      </c>
      <c r="Q9" s="18">
        <f>U31</f>
        <v>3066</v>
      </c>
      <c r="R9" s="18">
        <f>V31</f>
        <v>1055.1990431200002</v>
      </c>
      <c r="S9" s="20">
        <f>W31</f>
        <v>8441.5923449600014</v>
      </c>
    </row>
    <row r="10" spans="1:26" s="14" customFormat="1" ht="20.149999999999999" customHeight="1" x14ac:dyDescent="0.35">
      <c r="A10" s="19">
        <v>2</v>
      </c>
      <c r="B10" s="94" t="s">
        <v>1010</v>
      </c>
      <c r="C10" s="17" t="s">
        <v>24</v>
      </c>
      <c r="D10" s="17" t="s">
        <v>93</v>
      </c>
      <c r="E10" s="20">
        <f>I67</f>
        <v>37.314</v>
      </c>
      <c r="F10" s="20">
        <f>J67</f>
        <v>269.67</v>
      </c>
      <c r="G10" s="20"/>
      <c r="H10" s="20"/>
      <c r="I10" s="20"/>
      <c r="J10" s="20"/>
      <c r="K10" s="20"/>
      <c r="L10" s="20"/>
      <c r="M10" s="20"/>
      <c r="N10" s="18"/>
      <c r="O10" s="18"/>
      <c r="P10" s="20"/>
      <c r="Q10" s="20"/>
      <c r="R10" s="95">
        <f>V67</f>
        <v>269.67</v>
      </c>
      <c r="S10" s="18"/>
    </row>
    <row r="11" spans="1:26" s="14" customFormat="1" ht="20.149999999999999" customHeight="1" x14ac:dyDescent="0.35">
      <c r="A11" s="19"/>
      <c r="B11" s="94"/>
      <c r="C11" s="17"/>
      <c r="D11" s="17"/>
      <c r="E11" s="20"/>
      <c r="F11" s="20"/>
      <c r="G11" s="20"/>
      <c r="H11" s="20"/>
      <c r="I11" s="20"/>
      <c r="J11" s="20"/>
      <c r="K11" s="20"/>
      <c r="L11" s="20"/>
      <c r="M11" s="20"/>
      <c r="N11" s="18"/>
      <c r="O11" s="18"/>
      <c r="P11" s="20"/>
      <c r="Q11" s="20"/>
      <c r="R11" s="21"/>
    </row>
    <row r="12" spans="1:26" s="14" customFormat="1" ht="20.149999999999999" customHeight="1" x14ac:dyDescent="0.35">
      <c r="A12" s="19"/>
      <c r="B12" s="94"/>
      <c r="C12" s="17"/>
      <c r="D12" s="17"/>
      <c r="E12" s="20"/>
      <c r="F12" s="20"/>
      <c r="G12" s="20"/>
      <c r="H12" s="20"/>
      <c r="I12" s="20"/>
      <c r="J12" s="20"/>
      <c r="K12" s="20"/>
      <c r="L12" s="20"/>
      <c r="M12" s="20"/>
      <c r="N12" s="18"/>
      <c r="O12" s="18"/>
      <c r="P12" s="20"/>
      <c r="Q12" s="20"/>
      <c r="R12" s="21"/>
    </row>
    <row r="13" spans="1:26" s="14" customFormat="1" ht="20.149999999999999" customHeight="1" x14ac:dyDescent="0.35">
      <c r="A13" s="19"/>
      <c r="B13" s="94"/>
      <c r="C13" s="17"/>
      <c r="D13" s="17"/>
      <c r="E13" s="20"/>
      <c r="F13" s="20"/>
      <c r="G13" s="20"/>
      <c r="H13" s="20"/>
      <c r="I13" s="20"/>
      <c r="J13" s="20"/>
      <c r="K13" s="20"/>
      <c r="L13" s="20"/>
      <c r="M13" s="20"/>
      <c r="N13" s="18"/>
      <c r="O13" s="18"/>
      <c r="P13" s="20"/>
      <c r="Q13" s="20"/>
      <c r="R13" s="21"/>
    </row>
    <row r="14" spans="1:26" s="14" customFormat="1" ht="20.149999999999999" customHeight="1" x14ac:dyDescent="0.35">
      <c r="A14" s="19"/>
      <c r="B14" s="94"/>
      <c r="C14" s="17"/>
      <c r="D14" s="17"/>
      <c r="E14" s="20"/>
      <c r="F14" s="20"/>
      <c r="G14" s="20"/>
      <c r="H14" s="20"/>
      <c r="I14" s="20"/>
      <c r="J14" s="20"/>
      <c r="K14" s="20"/>
      <c r="L14" s="20"/>
      <c r="M14" s="20"/>
      <c r="N14" s="18"/>
      <c r="O14" s="18"/>
      <c r="P14" s="20"/>
      <c r="Q14" s="20"/>
      <c r="R14" s="21"/>
    </row>
    <row r="15" spans="1:26" s="14" customFormat="1" ht="20.149999999999999" customHeight="1" x14ac:dyDescent="0.35">
      <c r="A15" s="19"/>
      <c r="B15" s="94"/>
      <c r="C15" s="17"/>
      <c r="D15" s="17"/>
      <c r="E15" s="20"/>
      <c r="F15" s="20"/>
      <c r="G15" s="20"/>
      <c r="H15" s="20"/>
      <c r="I15" s="20"/>
      <c r="J15" s="20"/>
      <c r="K15" s="20"/>
      <c r="L15" s="20"/>
      <c r="M15" s="20"/>
      <c r="N15" s="18"/>
      <c r="O15" s="18"/>
      <c r="P15" s="20"/>
      <c r="Q15" s="20"/>
      <c r="R15" s="21"/>
    </row>
    <row r="16" spans="1:26" s="28" customFormat="1" ht="20.149999999999999" customHeight="1" thickBot="1" x14ac:dyDescent="0.4">
      <c r="A16" s="24"/>
      <c r="B16" s="25" t="s">
        <v>26</v>
      </c>
      <c r="C16" s="26"/>
      <c r="D16" s="26"/>
      <c r="E16" s="26">
        <f>SUM(E9:E15)</f>
        <v>381.211995092</v>
      </c>
      <c r="F16" s="26">
        <f t="shared" ref="F16:M16" si="1">SUM(F9:F15)</f>
        <v>2468.9540862399995</v>
      </c>
      <c r="G16" s="26">
        <f t="shared" si="1"/>
        <v>0</v>
      </c>
      <c r="H16" s="26">
        <f t="shared" si="1"/>
        <v>0</v>
      </c>
      <c r="I16" s="26">
        <f t="shared" si="1"/>
        <v>0</v>
      </c>
      <c r="J16" s="26">
        <f t="shared" si="1"/>
        <v>0</v>
      </c>
      <c r="K16" s="26">
        <f t="shared" si="1"/>
        <v>0</v>
      </c>
      <c r="L16" s="26">
        <f t="shared" si="1"/>
        <v>0</v>
      </c>
      <c r="M16" s="26">
        <f t="shared" si="1"/>
        <v>0</v>
      </c>
      <c r="N16" s="26">
        <f>SUM(N9:N15)</f>
        <v>0</v>
      </c>
      <c r="O16" s="96">
        <f>AVERAGE(O9:O10)</f>
        <v>0</v>
      </c>
      <c r="P16" s="96">
        <f>SUM(P9:P15)</f>
        <v>3066</v>
      </c>
      <c r="Q16" s="96">
        <f>SUM(Q9:Q15)</f>
        <v>3066</v>
      </c>
      <c r="R16" s="96">
        <f>SUM(R9:R15)</f>
        <v>1324.8690431200002</v>
      </c>
      <c r="S16" s="96">
        <f>SUM(S9:S15)</f>
        <v>8441.5923449600014</v>
      </c>
    </row>
    <row r="17" spans="1:25" ht="20.149999999999999" customHeight="1" x14ac:dyDescent="0.35">
      <c r="E17" s="90">
        <f>E16/Abstract!N24/0.45</f>
        <v>3.2208175354299895</v>
      </c>
      <c r="R17" s="90">
        <f>+R16*0.6</f>
        <v>794.9214258720001</v>
      </c>
    </row>
    <row r="18" spans="1:25" ht="20.149999999999999" customHeight="1" thickBot="1" x14ac:dyDescent="0.4">
      <c r="I18" s="538"/>
      <c r="J18" s="538"/>
      <c r="L18" s="538"/>
      <c r="M18" s="538"/>
    </row>
    <row r="19" spans="1:25" ht="20.149999999999999" customHeight="1" thickBot="1" x14ac:dyDescent="0.4">
      <c r="A19" s="98"/>
      <c r="B19" s="539" t="s">
        <v>68</v>
      </c>
      <c r="C19" s="540"/>
      <c r="D19" s="540"/>
      <c r="E19" s="540"/>
      <c r="F19" s="540"/>
      <c r="G19" s="540"/>
      <c r="H19" s="99"/>
      <c r="I19" s="100" t="s">
        <v>69</v>
      </c>
      <c r="J19" s="101">
        <v>11.4</v>
      </c>
      <c r="L19" s="102"/>
      <c r="M19" s="97"/>
    </row>
    <row r="20" spans="1:25" ht="20.149999999999999" customHeight="1" x14ac:dyDescent="0.35">
      <c r="A20" s="103"/>
      <c r="B20" s="104" t="s">
        <v>28</v>
      </c>
      <c r="C20" s="105" t="s">
        <v>29</v>
      </c>
      <c r="D20" s="106" t="s">
        <v>30</v>
      </c>
      <c r="E20" s="105" t="s">
        <v>24</v>
      </c>
      <c r="F20" s="105" t="s">
        <v>31</v>
      </c>
      <c r="G20" s="107" t="s">
        <v>32</v>
      </c>
      <c r="H20" s="101"/>
      <c r="I20" s="108" t="s">
        <v>70</v>
      </c>
      <c r="J20" s="101">
        <f>6.2+0.45</f>
        <v>6.65</v>
      </c>
      <c r="K20" s="97"/>
      <c r="L20" s="109"/>
      <c r="M20" s="97"/>
    </row>
    <row r="21" spans="1:25" ht="20.149999999999999" customHeight="1" x14ac:dyDescent="0.35">
      <c r="A21" s="103"/>
      <c r="B21" s="37">
        <v>8</v>
      </c>
      <c r="C21" s="38">
        <f>0.475</f>
        <v>0.47499999999999998</v>
      </c>
      <c r="D21" s="39">
        <f>0.4</f>
        <v>0.4</v>
      </c>
      <c r="E21" s="38">
        <v>0.4</v>
      </c>
      <c r="F21" s="38">
        <f>0.325</f>
        <v>0.32500000000000001</v>
      </c>
      <c r="G21" s="110">
        <f>0.3</f>
        <v>0.3</v>
      </c>
      <c r="H21" s="101"/>
      <c r="I21" s="108" t="s">
        <v>71</v>
      </c>
      <c r="J21" s="101">
        <f>J19-J20</f>
        <v>4.75</v>
      </c>
      <c r="K21" s="97"/>
      <c r="L21" s="109"/>
      <c r="M21" s="97"/>
    </row>
    <row r="22" spans="1:25" ht="20.149999999999999" customHeight="1" x14ac:dyDescent="0.35">
      <c r="A22" s="103"/>
      <c r="B22" s="37">
        <v>10</v>
      </c>
      <c r="C22" s="38">
        <f>0.575</f>
        <v>0.57499999999999996</v>
      </c>
      <c r="D22" s="39">
        <f>0.5</f>
        <v>0.5</v>
      </c>
      <c r="E22" s="38">
        <v>0.5</v>
      </c>
      <c r="F22" s="38">
        <f>0.4</f>
        <v>0.4</v>
      </c>
      <c r="G22" s="110">
        <f>0.375</f>
        <v>0.375</v>
      </c>
      <c r="H22" s="101"/>
      <c r="I22" s="108" t="s">
        <v>72</v>
      </c>
      <c r="J22" s="101">
        <v>0.6</v>
      </c>
      <c r="K22" s="97"/>
      <c r="L22" s="109"/>
      <c r="M22" s="97"/>
    </row>
    <row r="23" spans="1:25" ht="20.149999999999999" customHeight="1" x14ac:dyDescent="0.35">
      <c r="A23" s="103"/>
      <c r="B23" s="37">
        <v>12</v>
      </c>
      <c r="C23" s="38">
        <f>0.7</f>
        <v>0.7</v>
      </c>
      <c r="D23" s="39">
        <f>0.6</f>
        <v>0.6</v>
      </c>
      <c r="E23" s="38">
        <v>0.6</v>
      </c>
      <c r="F23" s="38">
        <f>0.5</f>
        <v>0.5</v>
      </c>
      <c r="G23" s="110">
        <f>0.45</f>
        <v>0.45</v>
      </c>
      <c r="H23" s="101"/>
      <c r="I23" s="108" t="s">
        <v>73</v>
      </c>
      <c r="J23" s="101">
        <f>0.3+0.3+0.6</f>
        <v>1.2</v>
      </c>
      <c r="K23" s="97"/>
      <c r="L23" s="109"/>
      <c r="M23" s="97"/>
    </row>
    <row r="24" spans="1:25" ht="20.149999999999999" customHeight="1" x14ac:dyDescent="0.35">
      <c r="A24" s="103"/>
      <c r="B24" s="37">
        <v>16</v>
      </c>
      <c r="C24" s="38">
        <f>0.925</f>
        <v>0.92500000000000004</v>
      </c>
      <c r="D24" s="39">
        <f>0.8</f>
        <v>0.8</v>
      </c>
      <c r="E24" s="38">
        <v>0.8</v>
      </c>
      <c r="F24" s="38">
        <f>0.65</f>
        <v>0.65</v>
      </c>
      <c r="G24" s="40">
        <f>0.575</f>
        <v>0.57499999999999996</v>
      </c>
    </row>
    <row r="25" spans="1:25" ht="20.149999999999999" customHeight="1" x14ac:dyDescent="0.35">
      <c r="A25" s="103"/>
      <c r="B25" s="37">
        <v>20</v>
      </c>
      <c r="C25" s="38">
        <f>1.15</f>
        <v>1.1499999999999999</v>
      </c>
      <c r="D25" s="39">
        <f>0.975</f>
        <v>0.97499999999999998</v>
      </c>
      <c r="E25" s="38">
        <v>1</v>
      </c>
      <c r="F25" s="38">
        <f>0.8</f>
        <v>0.8</v>
      </c>
      <c r="G25" s="40">
        <f>0.725</f>
        <v>0.72499999999999998</v>
      </c>
    </row>
    <row r="26" spans="1:25" ht="20.149999999999999" customHeight="1" x14ac:dyDescent="0.35">
      <c r="A26" s="103"/>
      <c r="B26" s="37">
        <v>25</v>
      </c>
      <c r="C26" s="38">
        <f>1.425</f>
        <v>1.425</v>
      </c>
      <c r="D26" s="39">
        <f>1.225</f>
        <v>1.2250000000000001</v>
      </c>
      <c r="E26" s="38">
        <v>1.25</v>
      </c>
      <c r="F26" s="38">
        <f>1</f>
        <v>1</v>
      </c>
      <c r="G26" s="40">
        <f>0.9</f>
        <v>0.9</v>
      </c>
      <c r="I26" s="89"/>
      <c r="J26" s="89"/>
      <c r="K26" s="89"/>
    </row>
    <row r="27" spans="1:25" ht="20.149999999999999" customHeight="1" thickBot="1" x14ac:dyDescent="0.4">
      <c r="A27" s="103"/>
      <c r="B27" s="41">
        <v>32</v>
      </c>
      <c r="C27" s="42">
        <f>1.825</f>
        <v>1.825</v>
      </c>
      <c r="D27" s="43">
        <f>1.575</f>
        <v>1.575</v>
      </c>
      <c r="E27" s="42">
        <v>1.595</v>
      </c>
      <c r="F27" s="42">
        <f>1.3</f>
        <v>1.3</v>
      </c>
      <c r="G27" s="44">
        <f>1.15</f>
        <v>1.1499999999999999</v>
      </c>
      <c r="K27" s="111"/>
    </row>
    <row r="28" spans="1:25" ht="20.149999999999999" customHeight="1" thickBot="1" x14ac:dyDescent="0.4">
      <c r="A28" s="103"/>
      <c r="B28" s="45"/>
      <c r="C28" s="46"/>
      <c r="D28" s="46"/>
      <c r="E28" s="112"/>
      <c r="F28" s="46"/>
      <c r="G28" s="46"/>
    </row>
    <row r="29" spans="1:25" s="115" customFormat="1" ht="20.149999999999999" customHeight="1" x14ac:dyDescent="0.35">
      <c r="A29" s="526" t="s">
        <v>74</v>
      </c>
      <c r="B29" s="528" t="s">
        <v>8</v>
      </c>
      <c r="C29" s="528" t="s">
        <v>55</v>
      </c>
      <c r="D29" s="528" t="s">
        <v>75</v>
      </c>
      <c r="E29" s="530" t="s">
        <v>76</v>
      </c>
      <c r="F29" s="530" t="s">
        <v>77</v>
      </c>
      <c r="G29" s="528" t="s">
        <v>78</v>
      </c>
      <c r="H29" s="528" t="s">
        <v>79</v>
      </c>
      <c r="I29" s="528" t="s">
        <v>80</v>
      </c>
      <c r="J29" s="528" t="s">
        <v>81</v>
      </c>
      <c r="K29" s="113">
        <v>8</v>
      </c>
      <c r="L29" s="113">
        <v>10</v>
      </c>
      <c r="M29" s="113">
        <v>12</v>
      </c>
      <c r="N29" s="113">
        <v>16</v>
      </c>
      <c r="O29" s="113">
        <v>20</v>
      </c>
      <c r="P29" s="113">
        <v>25</v>
      </c>
      <c r="Q29" s="113">
        <v>32</v>
      </c>
      <c r="R29" s="528" t="s">
        <v>82</v>
      </c>
      <c r="S29" s="528" t="s">
        <v>22</v>
      </c>
      <c r="T29" s="528" t="s">
        <v>83</v>
      </c>
      <c r="U29" s="528" t="s">
        <v>84</v>
      </c>
      <c r="V29" s="541" t="s">
        <v>85</v>
      </c>
      <c r="W29" s="543" t="s">
        <v>86</v>
      </c>
      <c r="X29" s="114" t="s">
        <v>87</v>
      </c>
      <c r="Y29" s="115">
        <f>V31*0.6</f>
        <v>633.11942587200008</v>
      </c>
    </row>
    <row r="30" spans="1:25" s="115" customFormat="1" ht="20.149999999999999" customHeight="1" thickBot="1" x14ac:dyDescent="0.4">
      <c r="A30" s="527"/>
      <c r="B30" s="529"/>
      <c r="C30" s="529"/>
      <c r="D30" s="529"/>
      <c r="E30" s="531"/>
      <c r="F30" s="531"/>
      <c r="G30" s="529"/>
      <c r="H30" s="529"/>
      <c r="I30" s="529"/>
      <c r="J30" s="529"/>
      <c r="K30" s="116">
        <f t="shared" ref="K30:Q30" si="2">22/7/4/1000/1000*7850*K29*K29</f>
        <v>0.39474285714285717</v>
      </c>
      <c r="L30" s="116">
        <f t="shared" si="2"/>
        <v>0.61678571428571427</v>
      </c>
      <c r="M30" s="116">
        <f t="shared" si="2"/>
        <v>0.88817142857142872</v>
      </c>
      <c r="N30" s="116">
        <f t="shared" si="2"/>
        <v>1.5789714285714287</v>
      </c>
      <c r="O30" s="116">
        <f t="shared" si="2"/>
        <v>2.4671428571428571</v>
      </c>
      <c r="P30" s="116">
        <f t="shared" si="2"/>
        <v>3.8549107142857149</v>
      </c>
      <c r="Q30" s="116">
        <f t="shared" si="2"/>
        <v>6.3158857142857148</v>
      </c>
      <c r="R30" s="529"/>
      <c r="S30" s="529"/>
      <c r="T30" s="529"/>
      <c r="U30" s="529"/>
      <c r="V30" s="542"/>
      <c r="W30" s="544"/>
    </row>
    <row r="31" spans="1:25" s="120" customFormat="1" ht="20.149999999999999" customHeight="1" x14ac:dyDescent="0.35">
      <c r="A31" s="117"/>
      <c r="B31" s="118"/>
      <c r="C31" s="119"/>
      <c r="D31" s="119" t="s">
        <v>56</v>
      </c>
      <c r="E31" s="119" t="s">
        <v>88</v>
      </c>
      <c r="F31" s="119" t="s">
        <v>89</v>
      </c>
      <c r="G31" s="119"/>
      <c r="I31" s="121">
        <f>SUM(I33:I50)</f>
        <v>343.89799509199997</v>
      </c>
      <c r="J31" s="121">
        <f>SUM(J33:J50)</f>
        <v>2199.2840862399994</v>
      </c>
      <c r="K31" s="121">
        <f t="shared" ref="K31:Q31" si="3">SUM(K33:K43)*K30/1000</f>
        <v>0</v>
      </c>
      <c r="L31" s="121">
        <f t="shared" si="3"/>
        <v>0</v>
      </c>
      <c r="M31" s="121">
        <f t="shared" si="3"/>
        <v>0</v>
      </c>
      <c r="N31" s="121">
        <f t="shared" si="3"/>
        <v>0</v>
      </c>
      <c r="O31" s="121">
        <f t="shared" si="3"/>
        <v>0</v>
      </c>
      <c r="P31" s="121">
        <f t="shared" si="3"/>
        <v>0</v>
      </c>
      <c r="Q31" s="121">
        <f t="shared" si="3"/>
        <v>0</v>
      </c>
      <c r="R31" s="121">
        <f>SUM(R33:R43)</f>
        <v>0</v>
      </c>
      <c r="S31" s="121"/>
      <c r="T31" s="121">
        <f>SUM(T33:T43)</f>
        <v>3066</v>
      </c>
      <c r="U31" s="121">
        <f>SUM(U33:U43)</f>
        <v>3066</v>
      </c>
      <c r="V31" s="121">
        <f>SUM(V33:V43)</f>
        <v>1055.1990431200002</v>
      </c>
      <c r="W31" s="121">
        <f>SUM(W33:W43)</f>
        <v>8441.5923449600014</v>
      </c>
    </row>
    <row r="32" spans="1:25" s="120" customFormat="1" ht="20.149999999999999" customHeight="1" x14ac:dyDescent="0.35">
      <c r="A32" s="117"/>
      <c r="B32" s="118"/>
      <c r="C32" s="119"/>
      <c r="D32" s="119"/>
      <c r="E32" s="119"/>
      <c r="F32" s="119"/>
      <c r="G32" s="119"/>
      <c r="I32" s="121"/>
      <c r="J32" s="121"/>
      <c r="K32" s="121"/>
      <c r="L32" s="121"/>
      <c r="M32" s="121"/>
      <c r="N32" s="121"/>
      <c r="O32" s="121"/>
      <c r="P32" s="121"/>
      <c r="Q32" s="121"/>
      <c r="X32" s="119" t="s">
        <v>90</v>
      </c>
    </row>
    <row r="33" spans="1:26" s="122" customFormat="1" ht="20.149999999999999" customHeight="1" x14ac:dyDescent="0.35">
      <c r="A33" s="191">
        <v>1</v>
      </c>
      <c r="B33" s="124" t="str">
        <f>Abstract!C8</f>
        <v>SECTION-1-1</v>
      </c>
      <c r="C33" s="125">
        <v>1</v>
      </c>
      <c r="D33" s="125">
        <f>Abstract!N8</f>
        <v>70.3064842</v>
      </c>
      <c r="E33" s="125">
        <v>0.35</v>
      </c>
      <c r="F33" s="125">
        <v>3.6</v>
      </c>
      <c r="I33" s="123">
        <f t="shared" ref="I33:I43" si="4">C33*D33*E33*F33</f>
        <v>88.586170092000003</v>
      </c>
      <c r="J33" s="123">
        <f>C33*(D33*F33*2+E33*F33)</f>
        <v>507.46668624</v>
      </c>
      <c r="S33" s="192"/>
      <c r="T33" s="123">
        <f t="shared" ref="T33:T43" si="5">ROUNDUP(D33/0.6,0)*ROUNDUP(F33/0.6,0)</f>
        <v>708</v>
      </c>
      <c r="U33" s="122">
        <f t="shared" ref="U33:U43" si="6">ROUNDUP(D33/0.6,0)*ROUNDUP(F33/0.6,0)</f>
        <v>708</v>
      </c>
      <c r="V33" s="122">
        <f t="shared" ref="V33:V43" si="7">+D33*F33</f>
        <v>253.10334312000001</v>
      </c>
      <c r="W33" s="122">
        <f t="shared" ref="W33:W43" si="8">(D33*F33)*4*2</f>
        <v>2024.82674496</v>
      </c>
      <c r="X33" s="122" t="e">
        <f>+T33+T37+#REF!+#REF!+#REF!</f>
        <v>#REF!</v>
      </c>
      <c r="Z33" s="122">
        <f>C33*D33*E33</f>
        <v>24.607269469999999</v>
      </c>
    </row>
    <row r="34" spans="1:26" s="122" customFormat="1" ht="20.149999999999999" customHeight="1" x14ac:dyDescent="0.35">
      <c r="A34" s="191">
        <f>A33+1</f>
        <v>2</v>
      </c>
      <c r="B34" s="124" t="str">
        <f>Abstract!C9</f>
        <v>SECTION 1A-1A</v>
      </c>
      <c r="C34" s="125">
        <v>1</v>
      </c>
      <c r="D34" s="125">
        <f>Abstract!N9</f>
        <v>5.5609999999999999</v>
      </c>
      <c r="E34" s="125">
        <v>0.35</v>
      </c>
      <c r="F34" s="125">
        <v>2.2999999999999998</v>
      </c>
      <c r="I34" s="123">
        <f t="shared" si="4"/>
        <v>4.4766049999999993</v>
      </c>
      <c r="J34" s="123">
        <f t="shared" ref="J34:J43" si="9">C34*D34*F34*2</f>
        <v>25.580599999999997</v>
      </c>
      <c r="S34" s="192"/>
      <c r="T34" s="123">
        <f t="shared" si="5"/>
        <v>40</v>
      </c>
      <c r="U34" s="122">
        <f t="shared" si="6"/>
        <v>40</v>
      </c>
      <c r="V34" s="122">
        <f t="shared" si="7"/>
        <v>12.790299999999998</v>
      </c>
      <c r="W34" s="122">
        <f t="shared" si="8"/>
        <v>102.32239999999999</v>
      </c>
      <c r="X34" s="122" t="e">
        <f>+T34+#REF!+#REF!+#REF!+#REF!</f>
        <v>#REF!</v>
      </c>
      <c r="Y34" s="122" t="s">
        <v>91</v>
      </c>
    </row>
    <row r="35" spans="1:26" s="122" customFormat="1" ht="20.149999999999999" customHeight="1" x14ac:dyDescent="0.35">
      <c r="A35" s="191">
        <f>A34+1</f>
        <v>3</v>
      </c>
      <c r="B35" s="124" t="str">
        <f>Abstract!C10</f>
        <v>SECTION 2A-2A</v>
      </c>
      <c r="C35" s="125">
        <v>1</v>
      </c>
      <c r="D35" s="125">
        <f>Abstract!N10</f>
        <v>7.298</v>
      </c>
      <c r="E35" s="125">
        <v>0.3</v>
      </c>
      <c r="F35" s="125">
        <v>5.7</v>
      </c>
      <c r="I35" s="123">
        <f t="shared" si="4"/>
        <v>12.47958</v>
      </c>
      <c r="J35" s="123">
        <f t="shared" si="9"/>
        <v>83.197200000000009</v>
      </c>
      <c r="S35" s="192"/>
      <c r="T35" s="123">
        <f t="shared" si="5"/>
        <v>130</v>
      </c>
      <c r="U35" s="122">
        <f t="shared" si="6"/>
        <v>130</v>
      </c>
      <c r="V35" s="122">
        <f t="shared" si="7"/>
        <v>41.598600000000005</v>
      </c>
      <c r="W35" s="122">
        <f t="shared" si="8"/>
        <v>332.78880000000004</v>
      </c>
      <c r="X35" s="122" t="e">
        <f>+T35+#REF!+#REF!+#REF!+#REF!</f>
        <v>#REF!</v>
      </c>
      <c r="Y35" s="122" t="s">
        <v>91</v>
      </c>
    </row>
    <row r="36" spans="1:26" s="122" customFormat="1" ht="20.149999999999999" customHeight="1" x14ac:dyDescent="0.35">
      <c r="A36" s="191">
        <f>A35+1</f>
        <v>4</v>
      </c>
      <c r="B36" s="124" t="str">
        <f>Abstract!C11</f>
        <v>SECTION 2B-2B</v>
      </c>
      <c r="C36" s="125">
        <v>1</v>
      </c>
      <c r="D36" s="125">
        <f>Abstract!N11</f>
        <v>6.16</v>
      </c>
      <c r="E36" s="125">
        <v>0.3</v>
      </c>
      <c r="F36" s="125">
        <v>4.7</v>
      </c>
      <c r="I36" s="123">
        <f t="shared" si="4"/>
        <v>8.6855999999999991</v>
      </c>
      <c r="J36" s="123">
        <f t="shared" si="9"/>
        <v>57.904000000000003</v>
      </c>
      <c r="S36" s="192"/>
      <c r="T36" s="123">
        <f t="shared" si="5"/>
        <v>88</v>
      </c>
      <c r="U36" s="122">
        <f t="shared" si="6"/>
        <v>88</v>
      </c>
      <c r="V36" s="122">
        <f t="shared" si="7"/>
        <v>28.952000000000002</v>
      </c>
      <c r="W36" s="122">
        <f t="shared" si="8"/>
        <v>231.61600000000001</v>
      </c>
      <c r="X36" s="122" t="e">
        <f>+T36+#REF!+#REF!+#REF!+#REF!</f>
        <v>#REF!</v>
      </c>
      <c r="Y36" s="122" t="s">
        <v>91</v>
      </c>
    </row>
    <row r="37" spans="1:26" s="122" customFormat="1" ht="20.149999999999999" customHeight="1" x14ac:dyDescent="0.35">
      <c r="A37" s="191">
        <f>A36+1</f>
        <v>5</v>
      </c>
      <c r="B37" s="124" t="str">
        <f>Abstract!C12</f>
        <v>SECTION 7-7</v>
      </c>
      <c r="C37" s="125">
        <v>1</v>
      </c>
      <c r="D37" s="125">
        <f>Abstract!N12</f>
        <v>7.89</v>
      </c>
      <c r="E37" s="125">
        <v>0.3</v>
      </c>
      <c r="F37" s="125">
        <v>4.2</v>
      </c>
      <c r="I37" s="123">
        <f t="shared" si="4"/>
        <v>9.9413999999999998</v>
      </c>
      <c r="J37" s="123">
        <f t="shared" si="9"/>
        <v>66.275999999999996</v>
      </c>
      <c r="S37" s="192"/>
      <c r="T37" s="123">
        <f t="shared" si="5"/>
        <v>98</v>
      </c>
      <c r="U37" s="122">
        <f t="shared" si="6"/>
        <v>98</v>
      </c>
      <c r="V37" s="122">
        <f t="shared" si="7"/>
        <v>33.137999999999998</v>
      </c>
      <c r="W37" s="122">
        <f t="shared" si="8"/>
        <v>265.10399999999998</v>
      </c>
    </row>
    <row r="38" spans="1:26" s="122" customFormat="1" ht="20.149999999999999" customHeight="1" x14ac:dyDescent="0.35">
      <c r="A38" s="191">
        <f>A37+1</f>
        <v>6</v>
      </c>
      <c r="B38" s="124" t="str">
        <f>Abstract!C13</f>
        <v>SECTION 8-8</v>
      </c>
      <c r="C38" s="125">
        <v>1</v>
      </c>
      <c r="D38" s="125">
        <f>Abstract!N13</f>
        <v>7.54</v>
      </c>
      <c r="E38" s="125">
        <v>0.3</v>
      </c>
      <c r="F38" s="125">
        <v>3.05</v>
      </c>
      <c r="I38" s="123">
        <f t="shared" si="4"/>
        <v>6.8990999999999998</v>
      </c>
      <c r="J38" s="123">
        <f t="shared" si="9"/>
        <v>45.994</v>
      </c>
      <c r="S38" s="192"/>
      <c r="T38" s="123">
        <f t="shared" si="5"/>
        <v>78</v>
      </c>
      <c r="U38" s="122">
        <f t="shared" si="6"/>
        <v>78</v>
      </c>
      <c r="V38" s="122">
        <f t="shared" si="7"/>
        <v>22.997</v>
      </c>
      <c r="W38" s="122">
        <f t="shared" si="8"/>
        <v>183.976</v>
      </c>
    </row>
    <row r="39" spans="1:26" s="122" customFormat="1" ht="20.149999999999999" customHeight="1" x14ac:dyDescent="0.35">
      <c r="A39" s="191">
        <f t="shared" ref="A39:A46" si="10">A38+1</f>
        <v>7</v>
      </c>
      <c r="B39" s="124" t="str">
        <f>Abstract!C14</f>
        <v>SECTION 9-9</v>
      </c>
      <c r="C39" s="125">
        <v>1</v>
      </c>
      <c r="D39" s="125">
        <f>Abstract!N14</f>
        <v>13.36</v>
      </c>
      <c r="E39" s="125">
        <v>0.3</v>
      </c>
      <c r="F39" s="125">
        <v>4.4000000000000004</v>
      </c>
      <c r="I39" s="123">
        <f t="shared" si="4"/>
        <v>17.635200000000001</v>
      </c>
      <c r="J39" s="123">
        <f t="shared" si="9"/>
        <v>117.568</v>
      </c>
      <c r="S39" s="192"/>
      <c r="T39" s="123">
        <f t="shared" si="5"/>
        <v>184</v>
      </c>
      <c r="U39" s="122">
        <f t="shared" si="6"/>
        <v>184</v>
      </c>
      <c r="V39" s="122">
        <f t="shared" si="7"/>
        <v>58.783999999999999</v>
      </c>
      <c r="W39" s="122">
        <f t="shared" si="8"/>
        <v>470.27199999999999</v>
      </c>
    </row>
    <row r="40" spans="1:26" s="122" customFormat="1" ht="20.149999999999999" customHeight="1" x14ac:dyDescent="0.35">
      <c r="A40" s="191">
        <f t="shared" si="10"/>
        <v>8</v>
      </c>
      <c r="B40" s="124" t="str">
        <f>Abstract!C15</f>
        <v>SECTION 10-10</v>
      </c>
      <c r="C40" s="125">
        <v>1</v>
      </c>
      <c r="D40" s="125">
        <f>Abstract!N15</f>
        <v>2.9</v>
      </c>
      <c r="E40" s="125">
        <v>0.3</v>
      </c>
      <c r="F40" s="125">
        <v>4.3499999999999996</v>
      </c>
      <c r="I40" s="123">
        <f t="shared" si="4"/>
        <v>3.7844999999999995</v>
      </c>
      <c r="J40" s="123">
        <f t="shared" si="9"/>
        <v>25.229999999999997</v>
      </c>
      <c r="S40" s="192"/>
      <c r="T40" s="123">
        <f t="shared" si="5"/>
        <v>40</v>
      </c>
      <c r="U40" s="122">
        <f t="shared" si="6"/>
        <v>40</v>
      </c>
      <c r="V40" s="122">
        <f t="shared" si="7"/>
        <v>12.614999999999998</v>
      </c>
      <c r="W40" s="122">
        <f t="shared" si="8"/>
        <v>100.91999999999999</v>
      </c>
    </row>
    <row r="41" spans="1:26" s="122" customFormat="1" ht="20.149999999999999" customHeight="1" x14ac:dyDescent="0.35">
      <c r="A41" s="191">
        <f t="shared" si="10"/>
        <v>9</v>
      </c>
      <c r="B41" s="124" t="str">
        <f>Abstract!C16</f>
        <v>SECTION 11-11</v>
      </c>
      <c r="C41" s="125">
        <v>1</v>
      </c>
      <c r="D41" s="125">
        <f>Abstract!N16</f>
        <v>60.973999999999997</v>
      </c>
      <c r="E41" s="125">
        <v>0.3</v>
      </c>
      <c r="F41" s="125">
        <v>4.2</v>
      </c>
      <c r="I41" s="123">
        <f t="shared" si="4"/>
        <v>76.827239999999989</v>
      </c>
      <c r="J41" s="123">
        <f t="shared" si="9"/>
        <v>512.1816</v>
      </c>
      <c r="S41" s="192"/>
      <c r="T41" s="123">
        <f t="shared" si="5"/>
        <v>714</v>
      </c>
      <c r="U41" s="122">
        <f t="shared" si="6"/>
        <v>714</v>
      </c>
      <c r="V41" s="122">
        <f t="shared" si="7"/>
        <v>256.0908</v>
      </c>
      <c r="W41" s="122">
        <f t="shared" si="8"/>
        <v>2048.7264</v>
      </c>
      <c r="X41" s="122" t="e">
        <f>+T41+#REF!+#REF!+#REF!+#REF!</f>
        <v>#REF!</v>
      </c>
      <c r="Y41" s="122" t="s">
        <v>91</v>
      </c>
    </row>
    <row r="42" spans="1:26" s="122" customFormat="1" ht="20.149999999999999" customHeight="1" x14ac:dyDescent="0.35">
      <c r="A42" s="191">
        <f t="shared" si="10"/>
        <v>10</v>
      </c>
      <c r="B42" s="124" t="str">
        <f>Abstract!C18</f>
        <v>SECTION 2-2</v>
      </c>
      <c r="C42" s="125">
        <v>1</v>
      </c>
      <c r="D42" s="125">
        <f>Abstract!N18</f>
        <v>50.9</v>
      </c>
      <c r="E42" s="125">
        <v>0.3</v>
      </c>
      <c r="F42" s="125">
        <v>5.7</v>
      </c>
      <c r="I42" s="123">
        <f t="shared" si="4"/>
        <v>87.039000000000001</v>
      </c>
      <c r="J42" s="123">
        <f t="shared" si="9"/>
        <v>580.26</v>
      </c>
      <c r="S42" s="192"/>
      <c r="T42" s="123">
        <f t="shared" si="5"/>
        <v>850</v>
      </c>
      <c r="U42" s="122">
        <f t="shared" si="6"/>
        <v>850</v>
      </c>
      <c r="V42" s="122">
        <f t="shared" si="7"/>
        <v>290.13</v>
      </c>
      <c r="W42" s="122">
        <f t="shared" si="8"/>
        <v>2321.04</v>
      </c>
      <c r="X42" s="122" t="e">
        <f>+T42+T65+#REF!+#REF!+#REF!</f>
        <v>#REF!</v>
      </c>
      <c r="Y42" s="122" t="s">
        <v>91</v>
      </c>
    </row>
    <row r="43" spans="1:26" s="122" customFormat="1" ht="20.149999999999999" customHeight="1" x14ac:dyDescent="0.35">
      <c r="A43" s="191">
        <f t="shared" si="10"/>
        <v>11</v>
      </c>
      <c r="B43" s="124" t="str">
        <f>Abstract!C19</f>
        <v>SECTION 3-3</v>
      </c>
      <c r="C43" s="125">
        <v>1</v>
      </c>
      <c r="D43" s="125">
        <f>Abstract!N19</f>
        <v>10</v>
      </c>
      <c r="E43" s="125">
        <v>0.3</v>
      </c>
      <c r="F43" s="125">
        <v>4.5</v>
      </c>
      <c r="I43" s="123">
        <f t="shared" si="4"/>
        <v>13.5</v>
      </c>
      <c r="J43" s="123">
        <f t="shared" si="9"/>
        <v>90</v>
      </c>
      <c r="S43" s="192"/>
      <c r="T43" s="123">
        <f t="shared" si="5"/>
        <v>136</v>
      </c>
      <c r="U43" s="122">
        <f t="shared" si="6"/>
        <v>136</v>
      </c>
      <c r="V43" s="122">
        <f t="shared" si="7"/>
        <v>45</v>
      </c>
      <c r="W43" s="122">
        <f t="shared" si="8"/>
        <v>360</v>
      </c>
    </row>
    <row r="44" spans="1:26" s="122" customFormat="1" ht="20.149999999999999" customHeight="1" x14ac:dyDescent="0.35">
      <c r="A44" s="191">
        <f t="shared" si="10"/>
        <v>12</v>
      </c>
      <c r="B44" s="124" t="str">
        <f>Abstract!C20</f>
        <v>SECTION 4-4</v>
      </c>
      <c r="C44" s="125">
        <v>1</v>
      </c>
      <c r="D44" s="125">
        <f>Abstract!N20</f>
        <v>9</v>
      </c>
      <c r="E44" s="125">
        <v>0.3</v>
      </c>
      <c r="F44" s="125">
        <v>3.5</v>
      </c>
      <c r="I44" s="123">
        <f t="shared" ref="I44" si="11">C44*D44*E44*F44</f>
        <v>9.4499999999999993</v>
      </c>
      <c r="J44" s="123">
        <f t="shared" ref="J44" si="12">C44*D44*F44*2</f>
        <v>63</v>
      </c>
      <c r="S44" s="192"/>
      <c r="T44" s="123">
        <f t="shared" ref="T44" si="13">ROUNDUP(D44/0.6,0)*ROUNDUP(F44/0.6,0)</f>
        <v>90</v>
      </c>
      <c r="U44" s="122">
        <f t="shared" ref="U44" si="14">ROUNDUP(D44/0.6,0)*ROUNDUP(F44/0.6,0)</f>
        <v>90</v>
      </c>
      <c r="V44" s="122">
        <f t="shared" ref="V44" si="15">+D44*F44</f>
        <v>31.5</v>
      </c>
      <c r="W44" s="122">
        <f t="shared" ref="W44" si="16">(D44*F44)*4*2</f>
        <v>252</v>
      </c>
    </row>
    <row r="45" spans="1:26" s="122" customFormat="1" ht="20.149999999999999" customHeight="1" x14ac:dyDescent="0.35">
      <c r="A45" s="191">
        <f t="shared" si="10"/>
        <v>13</v>
      </c>
      <c r="B45" s="124" t="str">
        <f>Abstract!C21</f>
        <v>SECTION 5-5</v>
      </c>
      <c r="C45" s="125">
        <v>1</v>
      </c>
      <c r="D45" s="125">
        <f>Abstract!N21</f>
        <v>6.45</v>
      </c>
      <c r="E45" s="125">
        <v>0.2</v>
      </c>
      <c r="F45" s="125">
        <v>2.4</v>
      </c>
      <c r="I45" s="123">
        <f t="shared" ref="I45" si="17">C45*D45*E45*F45</f>
        <v>3.0960000000000001</v>
      </c>
      <c r="J45" s="123">
        <f t="shared" ref="J45" si="18">C45*D45*F45*2</f>
        <v>30.96</v>
      </c>
      <c r="S45" s="192"/>
      <c r="T45" s="123">
        <f t="shared" ref="T45" si="19">ROUNDUP(D45/0.6,0)*ROUNDUP(F45/0.6,0)</f>
        <v>44</v>
      </c>
      <c r="U45" s="122">
        <f t="shared" ref="U45" si="20">ROUNDUP(D45/0.6,0)*ROUNDUP(F45/0.6,0)</f>
        <v>44</v>
      </c>
      <c r="V45" s="122">
        <f t="shared" ref="V45" si="21">+D45*F45</f>
        <v>15.48</v>
      </c>
      <c r="W45" s="122">
        <f t="shared" ref="W45" si="22">(D45*F45)*4*2</f>
        <v>123.84</v>
      </c>
    </row>
    <row r="46" spans="1:26" s="122" customFormat="1" ht="20.149999999999999" customHeight="1" x14ac:dyDescent="0.35">
      <c r="A46" s="191">
        <f t="shared" si="10"/>
        <v>14</v>
      </c>
      <c r="B46" s="124" t="str">
        <f>Abstract!C22</f>
        <v>SECTION 6-6</v>
      </c>
      <c r="C46" s="125">
        <v>1</v>
      </c>
      <c r="D46" s="125">
        <f>Abstract!N22</f>
        <v>4.68</v>
      </c>
      <c r="E46" s="125">
        <v>0.2</v>
      </c>
      <c r="F46" s="125">
        <v>1.6</v>
      </c>
      <c r="I46" s="123">
        <f t="shared" ref="I46" si="23">C46*D46*E46*F46</f>
        <v>1.4976</v>
      </c>
      <c r="J46" s="123">
        <f>C46*(D46*F46*2+E46*F46)</f>
        <v>15.295999999999999</v>
      </c>
      <c r="S46" s="192"/>
      <c r="T46" s="123">
        <f t="shared" ref="T46" si="24">ROUNDUP(D46/0.6,0)*ROUNDUP(F46/0.6,0)</f>
        <v>24</v>
      </c>
      <c r="U46" s="122">
        <f t="shared" ref="U46" si="25">ROUNDUP(D46/0.6,0)*ROUNDUP(F46/0.6,0)</f>
        <v>24</v>
      </c>
      <c r="V46" s="122">
        <f t="shared" ref="V46" si="26">+D46*F46</f>
        <v>7.4879999999999995</v>
      </c>
      <c r="W46" s="122">
        <f t="shared" ref="W46" si="27">(D46*F46)*4*2</f>
        <v>59.903999999999996</v>
      </c>
    </row>
    <row r="47" spans="1:26" s="122" customFormat="1" ht="20.149999999999999" customHeight="1" x14ac:dyDescent="0.35">
      <c r="A47" s="191">
        <f>A46+1</f>
        <v>15</v>
      </c>
      <c r="B47" s="126" t="s">
        <v>139</v>
      </c>
      <c r="C47" s="125"/>
      <c r="D47" s="125"/>
      <c r="E47" s="125"/>
      <c r="F47" s="125"/>
      <c r="I47" s="123">
        <f t="shared" ref="I47:I57" si="28">C47*D47*E47*F47</f>
        <v>0</v>
      </c>
      <c r="J47" s="123">
        <f>C47*(D47*F47*2+E47*F47)</f>
        <v>0</v>
      </c>
      <c r="S47" s="192"/>
      <c r="T47" s="123">
        <f t="shared" ref="T47" si="29">ROUNDUP(D47/0.6,0)*ROUNDUP(F47/0.6,0)</f>
        <v>0</v>
      </c>
      <c r="U47" s="122">
        <f t="shared" ref="U47" si="30">ROUNDUP(D47/0.6,0)*ROUNDUP(F47/0.6,0)</f>
        <v>0</v>
      </c>
      <c r="V47" s="122">
        <f t="shared" ref="V47" si="31">+D47*F47</f>
        <v>0</v>
      </c>
      <c r="W47" s="122">
        <f t="shared" ref="W47" si="32">(D47*F47)*4*2</f>
        <v>0</v>
      </c>
    </row>
    <row r="48" spans="1:26" s="122" customFormat="1" ht="20.149999999999999" customHeight="1" x14ac:dyDescent="0.35">
      <c r="A48" s="191"/>
      <c r="B48" s="124" t="s">
        <v>126</v>
      </c>
      <c r="C48" s="125">
        <v>-2</v>
      </c>
      <c r="D48" s="125">
        <f>Abstract!N10</f>
        <v>7.298</v>
      </c>
      <c r="E48" s="125">
        <v>0.3</v>
      </c>
      <c r="F48" s="125">
        <v>5.7</v>
      </c>
      <c r="I48" s="123"/>
      <c r="J48" s="123">
        <f>C48*(E48*F48)</f>
        <v>-3.42</v>
      </c>
      <c r="S48" s="192">
        <f>SUM(R49:R56)</f>
        <v>0</v>
      </c>
      <c r="T48" s="123"/>
    </row>
    <row r="49" spans="1:22" s="122" customFormat="1" ht="20.149999999999999" customHeight="1" x14ac:dyDescent="0.35">
      <c r="A49" s="191"/>
      <c r="B49" s="124" t="s">
        <v>127</v>
      </c>
      <c r="C49" s="125">
        <v>-2</v>
      </c>
      <c r="D49" s="125">
        <f>Abstract!N11</f>
        <v>6.16</v>
      </c>
      <c r="E49" s="125">
        <v>0.3</v>
      </c>
      <c r="F49" s="125">
        <v>4.7</v>
      </c>
      <c r="I49" s="123"/>
      <c r="J49" s="123">
        <f>C49*(E49*F49)</f>
        <v>-2.82</v>
      </c>
      <c r="S49" s="192">
        <f>SUM(R50:R57)</f>
        <v>0</v>
      </c>
      <c r="T49" s="123"/>
    </row>
    <row r="50" spans="1:22" s="122" customFormat="1" ht="20.149999999999999" customHeight="1" x14ac:dyDescent="0.35">
      <c r="A50" s="191"/>
      <c r="B50" s="124" t="s">
        <v>134</v>
      </c>
      <c r="C50" s="125">
        <v>-9</v>
      </c>
      <c r="D50" s="125">
        <f>Abstract!N18</f>
        <v>50.9</v>
      </c>
      <c r="E50" s="125">
        <v>0.3</v>
      </c>
      <c r="F50" s="125">
        <v>5.7</v>
      </c>
      <c r="I50" s="123"/>
      <c r="J50" s="123">
        <f>C50*(E50*F50)</f>
        <v>-15.39</v>
      </c>
      <c r="S50" s="192">
        <f>SUM(R55:R58)</f>
        <v>0</v>
      </c>
      <c r="T50" s="123"/>
    </row>
    <row r="51" spans="1:22" s="122" customFormat="1" ht="20.149999999999999" customHeight="1" x14ac:dyDescent="0.35">
      <c r="A51" s="191"/>
      <c r="B51" s="124"/>
      <c r="C51" s="125"/>
      <c r="D51" s="125"/>
      <c r="E51" s="125"/>
      <c r="F51" s="125"/>
      <c r="I51" s="123"/>
      <c r="J51" s="123"/>
      <c r="S51" s="192"/>
      <c r="T51" s="123"/>
    </row>
    <row r="52" spans="1:22" s="122" customFormat="1" ht="20.149999999999999" customHeight="1" x14ac:dyDescent="0.35">
      <c r="A52" s="191"/>
      <c r="B52" s="124"/>
      <c r="C52" s="125"/>
      <c r="D52" s="125"/>
      <c r="E52" s="125"/>
      <c r="F52" s="125"/>
      <c r="I52" s="123"/>
      <c r="J52" s="123"/>
      <c r="S52" s="192"/>
      <c r="T52" s="123"/>
    </row>
    <row r="53" spans="1:22" s="122" customFormat="1" ht="20.149999999999999" customHeight="1" x14ac:dyDescent="0.35">
      <c r="A53" s="191"/>
      <c r="B53" s="432" t="s">
        <v>1008</v>
      </c>
      <c r="C53" s="125"/>
      <c r="D53" s="125"/>
      <c r="E53" s="125"/>
      <c r="F53" s="125"/>
      <c r="I53" s="123"/>
      <c r="J53" s="123"/>
      <c r="S53" s="192"/>
      <c r="T53" s="123"/>
    </row>
    <row r="54" spans="1:22" s="122" customFormat="1" ht="20.149999999999999" customHeight="1" x14ac:dyDescent="0.35">
      <c r="A54" s="191"/>
      <c r="B54" s="124"/>
      <c r="C54" s="125"/>
      <c r="D54" s="125"/>
      <c r="E54" s="125"/>
      <c r="F54" s="125"/>
      <c r="I54" s="123"/>
      <c r="J54" s="123"/>
      <c r="S54" s="192"/>
      <c r="T54" s="123"/>
    </row>
    <row r="55" spans="1:22" s="122" customFormat="1" ht="20.149999999999999" customHeight="1" x14ac:dyDescent="0.35">
      <c r="A55" s="191"/>
      <c r="B55" s="124" t="s">
        <v>1012</v>
      </c>
      <c r="C55" s="125">
        <f>2</f>
        <v>2</v>
      </c>
      <c r="D55" s="125">
        <v>3.4</v>
      </c>
      <c r="E55" s="125">
        <v>0.3</v>
      </c>
      <c r="F55" s="125">
        <f>2</f>
        <v>2</v>
      </c>
      <c r="I55" s="123">
        <f t="shared" si="28"/>
        <v>4.08</v>
      </c>
      <c r="J55" s="123">
        <f t="shared" ref="J55:J66" si="33">C55*((E55*F55)+(D55*F55*2))</f>
        <v>28.4</v>
      </c>
      <c r="S55" s="192"/>
      <c r="T55" s="123"/>
      <c r="V55" s="122">
        <f>J55</f>
        <v>28.4</v>
      </c>
    </row>
    <row r="56" spans="1:22" s="122" customFormat="1" ht="20.149999999999999" customHeight="1" x14ac:dyDescent="0.35">
      <c r="A56" s="191"/>
      <c r="B56" s="124"/>
      <c r="C56" s="125">
        <f>C55</f>
        <v>2</v>
      </c>
      <c r="D56" s="125">
        <f>D55-1.5</f>
        <v>1.9</v>
      </c>
      <c r="E56" s="125">
        <v>0.3</v>
      </c>
      <c r="F56" s="125">
        <f>2</f>
        <v>2</v>
      </c>
      <c r="I56" s="123">
        <f t="shared" si="28"/>
        <v>2.2799999999999998</v>
      </c>
      <c r="J56" s="123">
        <f t="shared" si="33"/>
        <v>16.399999999999999</v>
      </c>
      <c r="S56" s="192"/>
      <c r="T56" s="123"/>
      <c r="V56" s="122">
        <f t="shared" ref="V56:V66" si="34">J56</f>
        <v>16.399999999999999</v>
      </c>
    </row>
    <row r="57" spans="1:22" s="122" customFormat="1" ht="20.149999999999999" customHeight="1" x14ac:dyDescent="0.35">
      <c r="A57" s="191"/>
      <c r="B57" s="124"/>
      <c r="C57" s="125">
        <f>C56</f>
        <v>2</v>
      </c>
      <c r="D57" s="125">
        <f>D56-1.5</f>
        <v>0.39999999999999991</v>
      </c>
      <c r="E57" s="125">
        <v>0.3</v>
      </c>
      <c r="F57" s="125">
        <v>0.55000000000000004</v>
      </c>
      <c r="I57" s="123">
        <f t="shared" si="28"/>
        <v>0.13199999999999998</v>
      </c>
      <c r="J57" s="123">
        <f t="shared" si="33"/>
        <v>1.21</v>
      </c>
      <c r="S57" s="192"/>
      <c r="T57" s="123"/>
      <c r="V57" s="122">
        <f t="shared" si="34"/>
        <v>1.21</v>
      </c>
    </row>
    <row r="58" spans="1:22" s="122" customFormat="1" ht="20.149999999999999" customHeight="1" x14ac:dyDescent="0.35">
      <c r="A58" s="191"/>
      <c r="B58" s="124" t="s">
        <v>1011</v>
      </c>
      <c r="C58" s="125">
        <f>2</f>
        <v>2</v>
      </c>
      <c r="D58" s="125">
        <v>3.9</v>
      </c>
      <c r="E58" s="125">
        <v>0.3</v>
      </c>
      <c r="F58" s="125">
        <f>2</f>
        <v>2</v>
      </c>
      <c r="I58" s="123">
        <f t="shared" ref="I58:I60" si="35">C58*D58*E58*F58</f>
        <v>4.68</v>
      </c>
      <c r="J58" s="123">
        <f t="shared" si="33"/>
        <v>32.4</v>
      </c>
      <c r="S58" s="192"/>
      <c r="T58" s="123"/>
      <c r="V58" s="122">
        <f t="shared" si="34"/>
        <v>32.4</v>
      </c>
    </row>
    <row r="59" spans="1:22" s="122" customFormat="1" ht="20.149999999999999" customHeight="1" x14ac:dyDescent="0.35">
      <c r="A59" s="191"/>
      <c r="B59" s="124"/>
      <c r="C59" s="125">
        <f>C58</f>
        <v>2</v>
      </c>
      <c r="D59" s="125">
        <f>D58-2</f>
        <v>1.9</v>
      </c>
      <c r="E59" s="125">
        <v>0.3</v>
      </c>
      <c r="F59" s="125">
        <f>2</f>
        <v>2</v>
      </c>
      <c r="I59" s="123">
        <f t="shared" si="35"/>
        <v>2.2799999999999998</v>
      </c>
      <c r="J59" s="123">
        <f t="shared" si="33"/>
        <v>16.399999999999999</v>
      </c>
      <c r="S59" s="192"/>
      <c r="T59" s="123"/>
      <c r="V59" s="122">
        <f t="shared" si="34"/>
        <v>16.399999999999999</v>
      </c>
    </row>
    <row r="60" spans="1:22" s="122" customFormat="1" ht="20.149999999999999" customHeight="1" x14ac:dyDescent="0.35">
      <c r="A60" s="191"/>
      <c r="B60" s="124"/>
      <c r="C60" s="125">
        <f>C59</f>
        <v>2</v>
      </c>
      <c r="D60" s="125">
        <f>D59-1.5</f>
        <v>0.39999999999999991</v>
      </c>
      <c r="E60" s="125">
        <v>0.3</v>
      </c>
      <c r="F60" s="125">
        <v>1.55</v>
      </c>
      <c r="I60" s="123">
        <f t="shared" si="35"/>
        <v>0.37199999999999989</v>
      </c>
      <c r="J60" s="123">
        <f t="shared" si="33"/>
        <v>3.4099999999999993</v>
      </c>
      <c r="S60" s="192"/>
      <c r="T60" s="123"/>
      <c r="V60" s="122">
        <f t="shared" si="34"/>
        <v>3.4099999999999993</v>
      </c>
    </row>
    <row r="61" spans="1:22" s="122" customFormat="1" ht="20.149999999999999" customHeight="1" x14ac:dyDescent="0.35">
      <c r="A61" s="191"/>
      <c r="B61" s="124" t="s">
        <v>1013</v>
      </c>
      <c r="C61" s="125">
        <f>2</f>
        <v>2</v>
      </c>
      <c r="D61" s="125">
        <v>2.7</v>
      </c>
      <c r="E61" s="125">
        <v>0.3</v>
      </c>
      <c r="F61" s="125">
        <f>2</f>
        <v>2</v>
      </c>
      <c r="I61" s="123">
        <f t="shared" ref="I61:I63" si="36">C61*D61*E61*F61</f>
        <v>3.24</v>
      </c>
      <c r="J61" s="123">
        <f t="shared" si="33"/>
        <v>22.8</v>
      </c>
      <c r="S61" s="192"/>
      <c r="T61" s="123"/>
      <c r="V61" s="122">
        <f t="shared" si="34"/>
        <v>22.8</v>
      </c>
    </row>
    <row r="62" spans="1:22" s="122" customFormat="1" ht="20.149999999999999" customHeight="1" x14ac:dyDescent="0.35">
      <c r="A62" s="191"/>
      <c r="B62" s="124"/>
      <c r="C62" s="125">
        <f>C61</f>
        <v>2</v>
      </c>
      <c r="D62" s="125">
        <f>D61-1.35</f>
        <v>1.35</v>
      </c>
      <c r="E62" s="125">
        <v>0.3</v>
      </c>
      <c r="F62" s="125">
        <f>2</f>
        <v>2</v>
      </c>
      <c r="I62" s="123">
        <f t="shared" si="36"/>
        <v>1.62</v>
      </c>
      <c r="J62" s="123">
        <f t="shared" si="33"/>
        <v>12</v>
      </c>
      <c r="S62" s="192"/>
      <c r="T62" s="123"/>
      <c r="V62" s="122">
        <f t="shared" si="34"/>
        <v>12</v>
      </c>
    </row>
    <row r="63" spans="1:22" ht="20.149999999999999" customHeight="1" x14ac:dyDescent="0.35">
      <c r="B63" s="124"/>
      <c r="C63" s="125">
        <f>C62</f>
        <v>2</v>
      </c>
      <c r="D63" s="125">
        <f>D62-0.95</f>
        <v>0.40000000000000013</v>
      </c>
      <c r="E63" s="125">
        <v>0.3</v>
      </c>
      <c r="F63" s="125">
        <v>1.5</v>
      </c>
      <c r="G63" s="122"/>
      <c r="H63" s="122"/>
      <c r="I63" s="123">
        <f t="shared" si="36"/>
        <v>0.3600000000000001</v>
      </c>
      <c r="J63" s="123">
        <f t="shared" si="33"/>
        <v>3.3000000000000007</v>
      </c>
      <c r="V63" s="122">
        <f t="shared" si="34"/>
        <v>3.3000000000000007</v>
      </c>
    </row>
    <row r="64" spans="1:22" ht="20.149999999999999" customHeight="1" x14ac:dyDescent="0.35">
      <c r="B64" s="124" t="s">
        <v>1014</v>
      </c>
      <c r="C64" s="125">
        <f>7</f>
        <v>7</v>
      </c>
      <c r="D64" s="125">
        <v>2.7</v>
      </c>
      <c r="E64" s="125">
        <v>0.3</v>
      </c>
      <c r="F64" s="125">
        <f>2</f>
        <v>2</v>
      </c>
      <c r="G64" s="122"/>
      <c r="H64" s="122"/>
      <c r="I64" s="123">
        <f t="shared" ref="I64:I66" si="37">C64*D64*E64*F64</f>
        <v>11.340000000000002</v>
      </c>
      <c r="J64" s="123">
        <f t="shared" si="33"/>
        <v>79.8</v>
      </c>
      <c r="V64" s="122">
        <f t="shared" si="34"/>
        <v>79.8</v>
      </c>
    </row>
    <row r="65" spans="2:22" ht="20.149999999999999" customHeight="1" x14ac:dyDescent="0.35">
      <c r="B65" s="124"/>
      <c r="C65" s="125">
        <f>C64</f>
        <v>7</v>
      </c>
      <c r="D65" s="125">
        <f>D64-1.35</f>
        <v>1.35</v>
      </c>
      <c r="E65" s="125">
        <v>0.3</v>
      </c>
      <c r="F65" s="125">
        <f>2</f>
        <v>2</v>
      </c>
      <c r="G65" s="122"/>
      <c r="H65" s="122"/>
      <c r="I65" s="123">
        <f t="shared" si="37"/>
        <v>5.6700000000000008</v>
      </c>
      <c r="J65" s="123">
        <f t="shared" si="33"/>
        <v>42</v>
      </c>
      <c r="V65" s="122">
        <f t="shared" si="34"/>
        <v>42</v>
      </c>
    </row>
    <row r="66" spans="2:22" ht="20.149999999999999" customHeight="1" x14ac:dyDescent="0.35">
      <c r="B66" s="124"/>
      <c r="C66" s="125">
        <f>C65</f>
        <v>7</v>
      </c>
      <c r="D66" s="125">
        <f>D65-0.95</f>
        <v>0.40000000000000013</v>
      </c>
      <c r="E66" s="125">
        <v>0.3</v>
      </c>
      <c r="F66" s="125">
        <v>1.5</v>
      </c>
      <c r="G66" s="122"/>
      <c r="H66" s="122"/>
      <c r="I66" s="123">
        <f t="shared" si="37"/>
        <v>1.2600000000000002</v>
      </c>
      <c r="J66" s="123">
        <f t="shared" si="33"/>
        <v>11.550000000000002</v>
      </c>
      <c r="V66" s="122">
        <f t="shared" si="34"/>
        <v>11.550000000000002</v>
      </c>
    </row>
    <row r="67" spans="2:22" ht="20.149999999999999" customHeight="1" x14ac:dyDescent="0.35">
      <c r="I67" s="89">
        <f>SUM(I55:I66)</f>
        <v>37.314</v>
      </c>
      <c r="J67" s="89">
        <f>SUM(J55:J66)</f>
        <v>269.67</v>
      </c>
      <c r="V67" s="89">
        <f>SUM(V55:V66)</f>
        <v>269.67</v>
      </c>
    </row>
  </sheetData>
  <customSheetViews>
    <customSheetView guid="{BBDAE9F1-3FAA-4FA1-A931-BF3C82A38E11}" scale="90">
      <selection activeCell="F12" sqref="F12"/>
      <colBreaks count="1" manualBreakCount="1">
        <brk id="33" max="321" man="1"/>
      </colBreaks>
      <pageMargins left="0.7" right="0.7" top="0.75" bottom="0.75" header="0.3" footer="0.3"/>
      <pageSetup scale="20" orientation="portrait" r:id="rId1"/>
    </customSheetView>
    <customSheetView guid="{9631A94D-44FB-4E6D-AA15-1CA5E0FDD530}" scale="90" topLeftCell="A50">
      <selection activeCell="I55" sqref="I55"/>
      <colBreaks count="1" manualBreakCount="1">
        <brk id="33" max="321" man="1"/>
      </colBreaks>
      <pageMargins left="0.7" right="0.7" top="0.75" bottom="0.75" header="0.3" footer="0.3"/>
      <pageSetup scale="20" orientation="portrait" r:id="rId2"/>
    </customSheetView>
    <customSheetView guid="{05B31AF9-1963-454A-8EB5-CBE6E7E22E32}" scale="90">
      <selection activeCell="E9" sqref="E9"/>
      <colBreaks count="1" manualBreakCount="1">
        <brk id="33" max="321" man="1"/>
      </colBreaks>
      <pageMargins left="0.7" right="0.7" top="0.75" bottom="0.75" header="0.3" footer="0.3"/>
      <pageSetup scale="20" orientation="portrait" r:id="rId3"/>
    </customSheetView>
    <customSheetView guid="{A34ED118-452E-495E-802C-676DA6A61918}" scale="90">
      <selection activeCell="E9" sqref="E9"/>
      <colBreaks count="1" manualBreakCount="1">
        <brk id="33" max="321" man="1"/>
      </colBreaks>
      <pageMargins left="0.7" right="0.7" top="0.75" bottom="0.75" header="0.3" footer="0.3"/>
      <pageSetup scale="20" orientation="portrait" r:id="rId4"/>
    </customSheetView>
  </customSheetViews>
  <mergeCells count="30">
    <mergeCell ref="A2:B2"/>
    <mergeCell ref="C2:F2"/>
    <mergeCell ref="H2:I2"/>
    <mergeCell ref="A3:B4"/>
    <mergeCell ref="C3:F3"/>
    <mergeCell ref="H3:I3"/>
    <mergeCell ref="C4:F4"/>
    <mergeCell ref="H4:I4"/>
    <mergeCell ref="B19:G19"/>
    <mergeCell ref="T29:T30"/>
    <mergeCell ref="U29:U30"/>
    <mergeCell ref="V29:V30"/>
    <mergeCell ref="W29:W30"/>
    <mergeCell ref="S29:S30"/>
    <mergeCell ref="F29:F30"/>
    <mergeCell ref="G29:G30"/>
    <mergeCell ref="H29:H30"/>
    <mergeCell ref="I29:I30"/>
    <mergeCell ref="J29:J30"/>
    <mergeCell ref="R29:R30"/>
    <mergeCell ref="H5:I5"/>
    <mergeCell ref="A7:S7"/>
    <mergeCell ref="W7:Z7"/>
    <mergeCell ref="I18:J18"/>
    <mergeCell ref="L18:M18"/>
    <mergeCell ref="A29:A30"/>
    <mergeCell ref="B29:B30"/>
    <mergeCell ref="C29:C30"/>
    <mergeCell ref="D29:D30"/>
    <mergeCell ref="E29:E30"/>
  </mergeCells>
  <phoneticPr fontId="22" type="noConversion"/>
  <pageMargins left="0.7" right="0.7" top="0.75" bottom="0.75" header="0.3" footer="0.3"/>
  <pageSetup scale="20" orientation="portrait" r:id="rId5"/>
  <colBreaks count="1" manualBreakCount="1">
    <brk id="33" max="321" man="1"/>
  </colBreaks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02E4-D333-412E-92A1-E15E1058FD16}">
  <dimension ref="A1:AD41"/>
  <sheetViews>
    <sheetView zoomScaleNormal="85" workbookViewId="0">
      <selection activeCell="C2" sqref="C2:F2"/>
    </sheetView>
  </sheetViews>
  <sheetFormatPr defaultColWidth="9.1796875" defaultRowHeight="12.5" x14ac:dyDescent="0.35"/>
  <cols>
    <col min="1" max="1" width="7.453125" style="508" customWidth="1"/>
    <col min="2" max="2" width="31.7265625" style="509" customWidth="1"/>
    <col min="3" max="3" width="12.7265625" style="510" customWidth="1"/>
    <col min="4" max="4" width="16.7265625" style="510" customWidth="1"/>
    <col min="5" max="6" width="12.7265625" style="510" customWidth="1"/>
    <col min="7" max="7" width="13.81640625" style="510" customWidth="1"/>
    <col min="8" max="8" width="19.453125" style="510" hidden="1" customWidth="1"/>
    <col min="9" max="10" width="12.7265625" style="510" hidden="1" customWidth="1"/>
    <col min="11" max="11" width="17.453125" style="510" hidden="1" customWidth="1"/>
    <col min="12" max="14" width="12.7265625" style="510" hidden="1" customWidth="1"/>
    <col min="15" max="15" width="16.453125" style="510" hidden="1" customWidth="1"/>
    <col min="16" max="16" width="12.7265625" style="510" hidden="1" customWidth="1"/>
    <col min="17" max="18" width="12.26953125" style="510" customWidth="1"/>
    <col min="19" max="19" width="15.54296875" style="510" bestFit="1" customWidth="1"/>
    <col min="20" max="20" width="12.26953125" style="510" customWidth="1"/>
    <col min="21" max="21" width="17" style="510" bestFit="1" customWidth="1"/>
    <col min="22" max="22" width="8.7265625" style="510" customWidth="1"/>
    <col min="23" max="23" width="11.7265625" style="510" customWidth="1"/>
    <col min="24" max="24" width="13.1796875" style="510" customWidth="1"/>
    <col min="25" max="25" width="11.26953125" style="510" customWidth="1"/>
    <col min="26" max="26" width="12.7265625" style="510" customWidth="1"/>
    <col min="27" max="27" width="17.1796875" style="510" customWidth="1"/>
    <col min="28" max="16384" width="9.1796875" style="510"/>
  </cols>
  <sheetData>
    <row r="1" spans="1:26" ht="25" customHeight="1" thickBot="1" x14ac:dyDescent="0.4"/>
    <row r="2" spans="1:26" ht="25" customHeight="1" thickBot="1" x14ac:dyDescent="0.4">
      <c r="A2" s="545" t="s">
        <v>0</v>
      </c>
      <c r="B2" s="546"/>
      <c r="C2" s="547" t="s">
        <v>163</v>
      </c>
      <c r="D2" s="547"/>
      <c r="E2" s="547"/>
      <c r="F2" s="548"/>
      <c r="H2" s="584" t="s">
        <v>1</v>
      </c>
      <c r="I2" s="585"/>
      <c r="J2" s="511">
        <f>0.05</f>
        <v>0.05</v>
      </c>
    </row>
    <row r="3" spans="1:26" ht="25" customHeight="1" x14ac:dyDescent="0.35">
      <c r="A3" s="551" t="s">
        <v>2</v>
      </c>
      <c r="B3" s="552"/>
      <c r="C3" s="586" t="s">
        <v>164</v>
      </c>
      <c r="D3" s="587"/>
      <c r="E3" s="587"/>
      <c r="F3" s="588"/>
      <c r="H3" s="589" t="s">
        <v>3</v>
      </c>
      <c r="I3" s="590"/>
      <c r="J3" s="512">
        <f>0.075</f>
        <v>7.4999999999999997E-2</v>
      </c>
    </row>
    <row r="4" spans="1:26" ht="25" customHeight="1" thickBot="1" x14ac:dyDescent="0.4">
      <c r="A4" s="553"/>
      <c r="B4" s="554"/>
      <c r="C4" s="591"/>
      <c r="D4" s="592"/>
      <c r="E4" s="592"/>
      <c r="F4" s="593"/>
      <c r="H4" s="589" t="s">
        <v>4</v>
      </c>
      <c r="I4" s="590"/>
      <c r="J4" s="512">
        <f>0.15</f>
        <v>0.15</v>
      </c>
    </row>
    <row r="5" spans="1:26" ht="25" customHeight="1" thickBot="1" x14ac:dyDescent="0.4">
      <c r="A5" s="6"/>
      <c r="B5" s="7"/>
      <c r="C5" s="594"/>
      <c r="D5" s="594"/>
      <c r="E5" s="594"/>
      <c r="F5" s="594"/>
      <c r="H5" s="595" t="s">
        <v>5</v>
      </c>
      <c r="I5" s="596"/>
      <c r="J5" s="513">
        <f>0.1</f>
        <v>0.1</v>
      </c>
    </row>
    <row r="6" spans="1:26" ht="25" customHeight="1" thickBot="1" x14ac:dyDescent="0.4"/>
    <row r="7" spans="1:26" ht="25" customHeight="1" thickBot="1" x14ac:dyDescent="0.4">
      <c r="A7" s="534" t="s">
        <v>6</v>
      </c>
      <c r="B7" s="535"/>
      <c r="C7" s="535"/>
      <c r="D7" s="535"/>
      <c r="E7" s="535"/>
      <c r="F7" s="535"/>
      <c r="G7" s="535"/>
      <c r="H7" s="535"/>
      <c r="I7" s="535"/>
      <c r="J7" s="535"/>
      <c r="K7" s="535"/>
      <c r="L7" s="535"/>
      <c r="M7" s="535"/>
      <c r="N7" s="535"/>
      <c r="O7" s="535"/>
      <c r="P7" s="535"/>
      <c r="Q7" s="535"/>
      <c r="R7" s="535"/>
      <c r="S7" s="536"/>
      <c r="W7" s="597"/>
      <c r="X7" s="597"/>
      <c r="Y7" s="597"/>
      <c r="Z7" s="597"/>
    </row>
    <row r="8" spans="1:26" s="14" customFormat="1" ht="25" customHeight="1" x14ac:dyDescent="0.35">
      <c r="A8" s="9" t="s">
        <v>7</v>
      </c>
      <c r="B8" s="10" t="s">
        <v>8</v>
      </c>
      <c r="C8" s="11" t="s">
        <v>9</v>
      </c>
      <c r="D8" s="12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  <c r="M8" s="11" t="s">
        <v>19</v>
      </c>
      <c r="N8" s="11" t="s">
        <v>20</v>
      </c>
      <c r="O8" s="11" t="s">
        <v>21</v>
      </c>
      <c r="P8" s="11" t="s">
        <v>22</v>
      </c>
      <c r="Q8" s="11" t="s">
        <v>23</v>
      </c>
      <c r="R8" s="11" t="s">
        <v>1071</v>
      </c>
      <c r="S8" s="13" t="s">
        <v>48</v>
      </c>
      <c r="W8" s="510"/>
      <c r="X8" s="510"/>
      <c r="Y8" s="510"/>
      <c r="Z8" s="510"/>
    </row>
    <row r="9" spans="1:26" s="14" customFormat="1" ht="25" customHeight="1" x14ac:dyDescent="0.35">
      <c r="A9" s="15">
        <v>1</v>
      </c>
      <c r="B9" s="16" t="s">
        <v>1079</v>
      </c>
      <c r="C9" s="17" t="s">
        <v>30</v>
      </c>
      <c r="D9" s="17" t="s">
        <v>25</v>
      </c>
      <c r="E9" s="514">
        <f>S30</f>
        <v>7.8629033000000002</v>
      </c>
      <c r="F9" s="514">
        <f>Q30</f>
        <v>311.58957909999998</v>
      </c>
      <c r="G9" s="514">
        <f>R30</f>
        <v>292.95215800000005</v>
      </c>
      <c r="H9" s="514">
        <f t="shared" ref="H9:N9" si="0">H30</f>
        <v>0</v>
      </c>
      <c r="I9" s="514">
        <f t="shared" si="0"/>
        <v>0</v>
      </c>
      <c r="J9" s="514">
        <f t="shared" si="0"/>
        <v>0</v>
      </c>
      <c r="K9" s="514">
        <f t="shared" si="0"/>
        <v>0</v>
      </c>
      <c r="L9" s="514">
        <f t="shared" si="0"/>
        <v>0</v>
      </c>
      <c r="M9" s="514">
        <f t="shared" si="0"/>
        <v>0</v>
      </c>
      <c r="N9" s="514">
        <f t="shared" si="0"/>
        <v>0</v>
      </c>
      <c r="O9" s="514">
        <f>SUM(H9:N9)</f>
        <v>0</v>
      </c>
      <c r="P9" s="514">
        <f>(O9*1000)/F9</f>
        <v>0</v>
      </c>
      <c r="Q9" s="514">
        <f>ROUNDUP(G9*4,0)</f>
        <v>1172</v>
      </c>
      <c r="R9" s="514">
        <f>T30</f>
        <v>1211.8378592410006</v>
      </c>
      <c r="S9" s="512">
        <f>Z30</f>
        <v>51.989697419999999</v>
      </c>
    </row>
    <row r="10" spans="1:26" s="14" customFormat="1" ht="25" hidden="1" customHeight="1" x14ac:dyDescent="0.35">
      <c r="A10" s="19"/>
      <c r="B10" s="22"/>
      <c r="C10" s="23"/>
      <c r="D10" s="23"/>
      <c r="E10" s="515"/>
      <c r="F10" s="515"/>
      <c r="G10" s="515"/>
      <c r="H10" s="515"/>
      <c r="I10" s="515"/>
      <c r="J10" s="515"/>
      <c r="K10" s="515"/>
      <c r="L10" s="515"/>
      <c r="M10" s="515"/>
      <c r="N10" s="515"/>
      <c r="O10" s="515"/>
      <c r="P10" s="515"/>
      <c r="Q10" s="515"/>
      <c r="R10" s="515"/>
      <c r="S10" s="516"/>
    </row>
    <row r="11" spans="1:26" s="28" customFormat="1" ht="25" customHeight="1" thickBot="1" x14ac:dyDescent="0.4">
      <c r="A11" s="24"/>
      <c r="B11" s="25" t="s">
        <v>26</v>
      </c>
      <c r="C11" s="26"/>
      <c r="D11" s="26"/>
      <c r="E11" s="26">
        <f t="shared" ref="E11:O11" si="1">SUM(E9:E10)</f>
        <v>7.8629033000000002</v>
      </c>
      <c r="F11" s="26">
        <f t="shared" si="1"/>
        <v>311.58957909999998</v>
      </c>
      <c r="G11" s="26">
        <f t="shared" si="1"/>
        <v>292.95215800000005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>SUM(P9:P10)/2</f>
        <v>0</v>
      </c>
      <c r="Q11" s="26"/>
      <c r="R11" s="26"/>
      <c r="S11" s="27"/>
    </row>
    <row r="12" spans="1:26" s="14" customFormat="1" ht="25" customHeight="1" thickBot="1" x14ac:dyDescent="0.4">
      <c r="A12" s="29"/>
      <c r="B12" s="30"/>
      <c r="I12" s="510">
        <v>11.47</v>
      </c>
      <c r="J12" s="510">
        <v>4.5</v>
      </c>
      <c r="K12" s="510">
        <v>5.58</v>
      </c>
      <c r="L12" s="510">
        <v>5.22</v>
      </c>
      <c r="M12" s="510">
        <v>5.66</v>
      </c>
      <c r="N12" s="510"/>
    </row>
    <row r="13" spans="1:26" s="518" customFormat="1" ht="20.149999999999999" customHeight="1" thickBot="1" x14ac:dyDescent="0.4">
      <c r="A13" s="517"/>
      <c r="B13" s="578" t="s">
        <v>27</v>
      </c>
      <c r="C13" s="579"/>
      <c r="D13" s="579"/>
      <c r="E13" s="579"/>
      <c r="F13" s="579"/>
      <c r="G13" s="580"/>
    </row>
    <row r="14" spans="1:26" s="518" customFormat="1" ht="20.149999999999999" customHeight="1" x14ac:dyDescent="0.35">
      <c r="A14" s="517"/>
      <c r="B14" s="33" t="s">
        <v>28</v>
      </c>
      <c r="C14" s="34" t="s">
        <v>29</v>
      </c>
      <c r="D14" s="35" t="s">
        <v>30</v>
      </c>
      <c r="E14" s="34" t="s">
        <v>24</v>
      </c>
      <c r="F14" s="34" t="s">
        <v>31</v>
      </c>
      <c r="G14" s="36" t="s">
        <v>32</v>
      </c>
    </row>
    <row r="15" spans="1:26" s="518" customFormat="1" ht="20.149999999999999" customHeight="1" x14ac:dyDescent="0.35">
      <c r="A15" s="517"/>
      <c r="B15" s="37">
        <v>8</v>
      </c>
      <c r="C15" s="38">
        <f>0.475</f>
        <v>0.47499999999999998</v>
      </c>
      <c r="D15" s="39">
        <f>0.4</f>
        <v>0.4</v>
      </c>
      <c r="E15" s="38">
        <v>0.4</v>
      </c>
      <c r="F15" s="38">
        <f>0.325</f>
        <v>0.32500000000000001</v>
      </c>
      <c r="G15" s="40">
        <f>0.3</f>
        <v>0.3</v>
      </c>
    </row>
    <row r="16" spans="1:26" s="518" customFormat="1" ht="20.149999999999999" customHeight="1" x14ac:dyDescent="0.35">
      <c r="A16" s="517"/>
      <c r="B16" s="37">
        <v>10</v>
      </c>
      <c r="C16" s="38">
        <f>0.575</f>
        <v>0.57499999999999996</v>
      </c>
      <c r="D16" s="39">
        <f>0.5</f>
        <v>0.5</v>
      </c>
      <c r="E16" s="38">
        <v>0.5</v>
      </c>
      <c r="F16" s="38">
        <f>0.4</f>
        <v>0.4</v>
      </c>
      <c r="G16" s="40">
        <f>0.375</f>
        <v>0.375</v>
      </c>
    </row>
    <row r="17" spans="1:30" s="518" customFormat="1" ht="20.149999999999999" customHeight="1" x14ac:dyDescent="0.35">
      <c r="A17" s="517"/>
      <c r="B17" s="37">
        <v>12</v>
      </c>
      <c r="C17" s="38">
        <f>0.7</f>
        <v>0.7</v>
      </c>
      <c r="D17" s="39">
        <f>0.6</f>
        <v>0.6</v>
      </c>
      <c r="E17" s="38">
        <v>0.6</v>
      </c>
      <c r="F17" s="38">
        <f>0.5</f>
        <v>0.5</v>
      </c>
      <c r="G17" s="40">
        <f>0.45</f>
        <v>0.45</v>
      </c>
      <c r="R17" s="518" t="s">
        <v>36</v>
      </c>
    </row>
    <row r="18" spans="1:30" s="518" customFormat="1" ht="20.149999999999999" customHeight="1" x14ac:dyDescent="0.35">
      <c r="A18" s="517"/>
      <c r="B18" s="37">
        <v>16</v>
      </c>
      <c r="C18" s="38">
        <f>0.925</f>
        <v>0.92500000000000004</v>
      </c>
      <c r="D18" s="39">
        <f>0.8</f>
        <v>0.8</v>
      </c>
      <c r="E18" s="38">
        <v>0.8</v>
      </c>
      <c r="F18" s="38">
        <f>0.65</f>
        <v>0.65</v>
      </c>
      <c r="G18" s="40">
        <f>0.575</f>
        <v>0.57499999999999996</v>
      </c>
    </row>
    <row r="19" spans="1:30" s="518" customFormat="1" ht="20.149999999999999" customHeight="1" x14ac:dyDescent="0.35">
      <c r="A19" s="517"/>
      <c r="B19" s="37">
        <v>20</v>
      </c>
      <c r="C19" s="38">
        <f>1.15</f>
        <v>1.1499999999999999</v>
      </c>
      <c r="D19" s="39">
        <f>0.975</f>
        <v>0.97499999999999998</v>
      </c>
      <c r="E19" s="38">
        <v>1</v>
      </c>
      <c r="F19" s="38">
        <f>0.8</f>
        <v>0.8</v>
      </c>
      <c r="G19" s="40">
        <f>0.725</f>
        <v>0.72499999999999998</v>
      </c>
    </row>
    <row r="20" spans="1:30" s="518" customFormat="1" ht="20.149999999999999" customHeight="1" x14ac:dyDescent="0.35">
      <c r="A20" s="517"/>
      <c r="B20" s="37">
        <v>25</v>
      </c>
      <c r="C20" s="38">
        <f>1.425</f>
        <v>1.425</v>
      </c>
      <c r="D20" s="39">
        <f>1.225</f>
        <v>1.2250000000000001</v>
      </c>
      <c r="E20" s="38">
        <v>1.25</v>
      </c>
      <c r="F20" s="38">
        <f>1</f>
        <v>1</v>
      </c>
      <c r="G20" s="40">
        <f>0.9</f>
        <v>0.9</v>
      </c>
    </row>
    <row r="21" spans="1:30" s="518" customFormat="1" ht="20.149999999999999" customHeight="1" x14ac:dyDescent="0.35">
      <c r="A21" s="517"/>
      <c r="B21" s="37">
        <v>28</v>
      </c>
      <c r="C21" s="38">
        <f>1.6</f>
        <v>1.6</v>
      </c>
      <c r="D21" s="39">
        <f>1.375</f>
        <v>1.375</v>
      </c>
      <c r="E21" s="38">
        <f>1.275</f>
        <v>1.2749999999999999</v>
      </c>
      <c r="F21" s="38">
        <f>1.125</f>
        <v>1.125</v>
      </c>
      <c r="G21" s="40">
        <f>1.025</f>
        <v>1.0249999999999999</v>
      </c>
    </row>
    <row r="22" spans="1:30" s="518" customFormat="1" ht="20.149999999999999" customHeight="1" thickBot="1" x14ac:dyDescent="0.4">
      <c r="A22" s="517"/>
      <c r="B22" s="41">
        <v>32</v>
      </c>
      <c r="C22" s="42">
        <f>1.825</f>
        <v>1.825</v>
      </c>
      <c r="D22" s="43">
        <f>1.575</f>
        <v>1.575</v>
      </c>
      <c r="E22" s="42">
        <v>1.595</v>
      </c>
      <c r="F22" s="42">
        <f>1.3</f>
        <v>1.3</v>
      </c>
      <c r="G22" s="44">
        <f>1.15</f>
        <v>1.1499999999999999</v>
      </c>
    </row>
    <row r="23" spans="1:30" s="518" customFormat="1" ht="20.149999999999999" customHeight="1" thickBot="1" x14ac:dyDescent="0.4">
      <c r="A23" s="517"/>
      <c r="B23" s="45"/>
      <c r="C23" s="46"/>
      <c r="D23" s="46"/>
      <c r="E23" s="46"/>
      <c r="F23" s="46"/>
      <c r="G23" s="46"/>
    </row>
    <row r="24" spans="1:30" s="53" customFormat="1" ht="25" customHeight="1" x14ac:dyDescent="0.35">
      <c r="A24" s="47"/>
      <c r="B24" s="48" t="s">
        <v>33</v>
      </c>
      <c r="C24" s="48" t="s">
        <v>24</v>
      </c>
      <c r="D24" s="49" t="s">
        <v>34</v>
      </c>
      <c r="E24" s="49">
        <v>0.1</v>
      </c>
      <c r="F24" s="50"/>
      <c r="G24" s="50"/>
      <c r="H24" s="50"/>
      <c r="I24" s="50"/>
      <c r="J24" s="50"/>
      <c r="K24" s="50"/>
      <c r="L24" s="50"/>
      <c r="M24" s="50"/>
      <c r="N24" s="50"/>
      <c r="O24" s="51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2"/>
    </row>
    <row r="25" spans="1:30" s="60" customFormat="1" ht="25" customHeight="1" x14ac:dyDescent="0.35">
      <c r="A25" s="54"/>
      <c r="B25" s="55" t="s">
        <v>35</v>
      </c>
      <c r="C25" s="56">
        <v>0.05</v>
      </c>
      <c r="D25" s="55" t="s">
        <v>36</v>
      </c>
      <c r="E25" s="57">
        <v>0.2</v>
      </c>
      <c r="F25" s="55"/>
      <c r="G25" s="55" t="s">
        <v>37</v>
      </c>
      <c r="H25" s="58">
        <v>8</v>
      </c>
      <c r="I25" s="58">
        <v>10</v>
      </c>
      <c r="J25" s="58">
        <v>12</v>
      </c>
      <c r="K25" s="58">
        <v>16</v>
      </c>
      <c r="L25" s="58">
        <v>20</v>
      </c>
      <c r="M25" s="58">
        <v>25</v>
      </c>
      <c r="N25" s="58">
        <v>32</v>
      </c>
      <c r="O25" s="55" t="s">
        <v>38</v>
      </c>
      <c r="P25" s="55" t="s">
        <v>39</v>
      </c>
      <c r="Q25" s="55" t="s">
        <v>40</v>
      </c>
      <c r="R25" s="55" t="s">
        <v>41</v>
      </c>
      <c r="S25" s="55" t="s">
        <v>42</v>
      </c>
      <c r="T25" s="55" t="s">
        <v>43</v>
      </c>
      <c r="U25" s="55" t="s">
        <v>44</v>
      </c>
      <c r="V25" s="55" t="s">
        <v>45</v>
      </c>
      <c r="W25" s="55" t="s">
        <v>46</v>
      </c>
      <c r="X25" s="55" t="s">
        <v>47</v>
      </c>
      <c r="Y25" s="55"/>
      <c r="Z25" s="59" t="s">
        <v>48</v>
      </c>
      <c r="AA25" s="60" t="s">
        <v>49</v>
      </c>
      <c r="AB25" s="60" t="s">
        <v>1066</v>
      </c>
      <c r="AC25" s="60" t="s">
        <v>1067</v>
      </c>
      <c r="AD25" s="60" t="s">
        <v>1068</v>
      </c>
    </row>
    <row r="26" spans="1:30" s="64" customFormat="1" ht="25" customHeight="1" x14ac:dyDescent="0.35">
      <c r="A26" s="61"/>
      <c r="B26" s="56" t="s">
        <v>50</v>
      </c>
      <c r="C26" s="57">
        <v>0.05</v>
      </c>
      <c r="D26" s="56" t="s">
        <v>51</v>
      </c>
      <c r="E26" s="57">
        <v>0.15</v>
      </c>
      <c r="F26" s="56" t="s">
        <v>52</v>
      </c>
      <c r="G26" s="56" t="s">
        <v>53</v>
      </c>
      <c r="H26" s="58">
        <f>22/7/4/1000/1000*7850*H25*H25</f>
        <v>0.39474285714285717</v>
      </c>
      <c r="I26" s="58">
        <f t="shared" ref="I26:N26" si="2">22/7/4/1000/1000*7850*I25*I25</f>
        <v>0.61678571428571427</v>
      </c>
      <c r="J26" s="58">
        <f t="shared" si="2"/>
        <v>0.88817142857142872</v>
      </c>
      <c r="K26" s="58">
        <f t="shared" si="2"/>
        <v>1.5789714285714287</v>
      </c>
      <c r="L26" s="58">
        <f t="shared" si="2"/>
        <v>2.4671428571428571</v>
      </c>
      <c r="M26" s="58">
        <f t="shared" si="2"/>
        <v>3.8549107142857149</v>
      </c>
      <c r="N26" s="58">
        <f t="shared" si="2"/>
        <v>6.3158857142857148</v>
      </c>
      <c r="O26" s="62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63"/>
    </row>
    <row r="27" spans="1:30" s="71" customFormat="1" ht="25" customHeight="1" thickBot="1" x14ac:dyDescent="0.4">
      <c r="A27" s="65"/>
      <c r="B27" s="66" t="s">
        <v>54</v>
      </c>
      <c r="C27" s="67"/>
      <c r="D27" s="68"/>
      <c r="E27" s="68"/>
      <c r="F27" s="69">
        <v>7.4999999999999997E-2</v>
      </c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70"/>
    </row>
    <row r="28" spans="1:30" s="71" customFormat="1" ht="25" customHeight="1" thickBot="1" x14ac:dyDescent="0.4">
      <c r="A28" s="72"/>
      <c r="B28" s="73"/>
      <c r="C28" s="74"/>
      <c r="D28" s="75"/>
      <c r="E28" s="75"/>
      <c r="F28" s="76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30" s="71" customFormat="1" ht="25.5" thickBot="1" x14ac:dyDescent="0.4">
      <c r="A29" s="77"/>
      <c r="B29" s="78"/>
      <c r="C29" s="79" t="s">
        <v>55</v>
      </c>
      <c r="D29" s="79" t="s">
        <v>141</v>
      </c>
      <c r="E29" s="79" t="s">
        <v>149</v>
      </c>
      <c r="F29" s="80" t="s">
        <v>57</v>
      </c>
      <c r="G29" s="79" t="s">
        <v>58</v>
      </c>
      <c r="AA29" s="71">
        <f>SUM(AA31:AA31)</f>
        <v>0</v>
      </c>
    </row>
    <row r="30" spans="1:30" s="520" customFormat="1" ht="30" customHeight="1" thickBot="1" x14ac:dyDescent="0.4">
      <c r="A30" s="519"/>
      <c r="B30" s="82" t="s">
        <v>140</v>
      </c>
      <c r="C30" s="83"/>
      <c r="D30" s="84"/>
      <c r="H30" s="86">
        <f t="shared" ref="H30:N30" si="3">SUM(H31:H31)*H26/1000</f>
        <v>0</v>
      </c>
      <c r="I30" s="86">
        <f t="shared" si="3"/>
        <v>0</v>
      </c>
      <c r="J30" s="86">
        <f t="shared" si="3"/>
        <v>0</v>
      </c>
      <c r="K30" s="86">
        <f t="shared" si="3"/>
        <v>0</v>
      </c>
      <c r="L30" s="86">
        <f t="shared" si="3"/>
        <v>0</v>
      </c>
      <c r="M30" s="86">
        <f t="shared" si="3"/>
        <v>0</v>
      </c>
      <c r="N30" s="86">
        <f t="shared" si="3"/>
        <v>0</v>
      </c>
      <c r="O30" s="86">
        <f>SUM(O31:O31)/1000</f>
        <v>0</v>
      </c>
      <c r="P30" s="86"/>
      <c r="Q30" s="86">
        <f>SUM(Q31:Q41)</f>
        <v>311.58957909999998</v>
      </c>
      <c r="R30" s="86">
        <f>SUM(R31:R41)</f>
        <v>292.95215800000005</v>
      </c>
      <c r="S30" s="86">
        <f>SUM(S31:S41)</f>
        <v>7.8629033000000002</v>
      </c>
      <c r="T30" s="86">
        <f>SUM(T31:T41)</f>
        <v>1211.8378592410006</v>
      </c>
      <c r="U30" s="86">
        <f>SUM(U31:U41)</f>
        <v>78.629033000000007</v>
      </c>
      <c r="V30" s="86">
        <f>SUM(V31:V31)</f>
        <v>0</v>
      </c>
      <c r="W30" s="86">
        <f>SUM(W31:W31)</f>
        <v>0</v>
      </c>
      <c r="X30" s="86">
        <f>SUM(X31:X31)</f>
        <v>0</v>
      </c>
      <c r="Y30" s="86">
        <f>SUM(Y31:Y31)</f>
        <v>0</v>
      </c>
      <c r="Z30" s="86">
        <f>SUM(Z31:Z41)</f>
        <v>51.989697419999999</v>
      </c>
    </row>
    <row r="31" spans="1:30" s="193" customFormat="1" ht="20.149999999999999" customHeight="1" x14ac:dyDescent="0.35">
      <c r="A31" s="194">
        <v>1</v>
      </c>
      <c r="B31" s="195" t="s">
        <v>166</v>
      </c>
      <c r="C31" s="87">
        <v>5</v>
      </c>
      <c r="D31" s="87">
        <v>4.5999999999999996</v>
      </c>
      <c r="E31" s="87">
        <v>3.6</v>
      </c>
      <c r="F31" s="87">
        <v>1.1000000000000001</v>
      </c>
      <c r="G31" s="193">
        <f>+E31</f>
        <v>3.6</v>
      </c>
      <c r="P31" s="88"/>
      <c r="Q31" s="193">
        <f>C31*D31*F31*G31</f>
        <v>91.08</v>
      </c>
      <c r="R31" s="87">
        <f>((D31*F31+E31*F31)*2)*C31</f>
        <v>90.199999999999989</v>
      </c>
      <c r="S31" s="193">
        <f>((D31*$F$27*2)*(E31+$F$27*2))*$E$24*C31</f>
        <v>1.29375</v>
      </c>
      <c r="T31" s="193">
        <f>((D31+0.3*2)*(E31+0.3*2))*C31*AD31</f>
        <v>224.78819999999945</v>
      </c>
      <c r="U31" s="193">
        <f>+S31/0.1</f>
        <v>12.937499999999998</v>
      </c>
      <c r="Z31" s="193">
        <f>(D31+E31)*2*$E$24*C31</f>
        <v>8.1999999999999993</v>
      </c>
      <c r="AB31" s="193">
        <f>AVERAGE(102.252,102.665)</f>
        <v>102.4585</v>
      </c>
      <c r="AC31" s="193">
        <f>AVERAGE(100.4)</f>
        <v>100.4</v>
      </c>
      <c r="AD31" s="193">
        <f>AB31-AC31</f>
        <v>2.0584999999999951</v>
      </c>
    </row>
    <row r="32" spans="1:30" ht="20.149999999999999" customHeight="1" x14ac:dyDescent="0.35">
      <c r="A32" s="194">
        <f>A31+1</f>
        <v>2</v>
      </c>
      <c r="B32" s="195" t="s">
        <v>167</v>
      </c>
      <c r="C32" s="87">
        <v>5</v>
      </c>
      <c r="D32" s="87">
        <v>3.5</v>
      </c>
      <c r="E32" s="87">
        <v>2.6</v>
      </c>
      <c r="F32" s="87">
        <v>0.85</v>
      </c>
      <c r="G32" s="193">
        <f t="shared" ref="G32:G41" si="4">+E32</f>
        <v>2.6</v>
      </c>
      <c r="H32" s="193"/>
      <c r="I32" s="193"/>
      <c r="J32" s="193"/>
      <c r="K32" s="193"/>
      <c r="L32" s="193"/>
      <c r="M32" s="193"/>
      <c r="N32" s="193"/>
      <c r="O32" s="193"/>
      <c r="P32" s="88"/>
      <c r="Q32" s="193">
        <f t="shared" ref="Q32:Q39" si="5">C32*D32*F32*G32</f>
        <v>38.675000000000004</v>
      </c>
      <c r="R32" s="87">
        <f>((D32*F32+E32*F32)*2)*C32</f>
        <v>51.850000000000009</v>
      </c>
      <c r="S32" s="193">
        <f t="shared" ref="S32:S41" si="6">((D32*$F$27*2)*(E32+$F$27*2))*$E$24*C32</f>
        <v>0.72187500000000004</v>
      </c>
      <c r="T32" s="193">
        <f t="shared" ref="T32:T41" si="7">((D32+0.3*2)*(E32+0.3*2))*C32*AD32</f>
        <v>162.55680000000055</v>
      </c>
      <c r="U32" s="193">
        <f t="shared" ref="U32:U41" si="8">+S32/0.1</f>
        <v>7.21875</v>
      </c>
      <c r="V32" s="193"/>
      <c r="W32" s="193"/>
      <c r="X32" s="193"/>
      <c r="Y32" s="193"/>
      <c r="Z32" s="193">
        <f t="shared" ref="Z32:Z41" si="9">(D32+E32)*2*$E$24*C32</f>
        <v>6.1</v>
      </c>
      <c r="AB32" s="521">
        <v>101.078</v>
      </c>
      <c r="AC32" s="193">
        <f>98.6</f>
        <v>98.6</v>
      </c>
      <c r="AD32" s="193">
        <f t="shared" ref="AD32:AD41" si="10">AB32-AC32</f>
        <v>2.4780000000000086</v>
      </c>
    </row>
    <row r="33" spans="1:30" ht="20.149999999999999" customHeight="1" x14ac:dyDescent="0.35">
      <c r="A33" s="194">
        <f t="shared" ref="A33:A41" si="11">A32+1</f>
        <v>3</v>
      </c>
      <c r="B33" s="195" t="s">
        <v>168</v>
      </c>
      <c r="C33" s="87">
        <v>3</v>
      </c>
      <c r="D33" s="87">
        <v>3.7</v>
      </c>
      <c r="E33" s="87">
        <v>2.6</v>
      </c>
      <c r="F33" s="87">
        <v>0.85</v>
      </c>
      <c r="G33" s="193">
        <f t="shared" si="4"/>
        <v>2.6</v>
      </c>
      <c r="H33" s="193"/>
      <c r="I33" s="193"/>
      <c r="J33" s="193"/>
      <c r="K33" s="193"/>
      <c r="L33" s="193"/>
      <c r="M33" s="193"/>
      <c r="N33" s="193"/>
      <c r="O33" s="193"/>
      <c r="P33" s="88"/>
      <c r="Q33" s="193">
        <f t="shared" si="5"/>
        <v>24.531000000000002</v>
      </c>
      <c r="R33" s="87">
        <f>((D33*F33*2+E33*F33)+E33*0.25)*C33</f>
        <v>27.450000000000003</v>
      </c>
      <c r="S33" s="193">
        <f t="shared" si="6"/>
        <v>0.45787500000000003</v>
      </c>
      <c r="T33" s="193">
        <f t="shared" si="7"/>
        <v>256.28688000000005</v>
      </c>
      <c r="U33" s="193">
        <f t="shared" si="8"/>
        <v>4.5787500000000003</v>
      </c>
      <c r="V33" s="193"/>
      <c r="W33" s="193"/>
      <c r="X33" s="193"/>
      <c r="Y33" s="193"/>
      <c r="Z33" s="193">
        <f t="shared" si="9"/>
        <v>3.7800000000000007</v>
      </c>
      <c r="AB33" s="193">
        <f>AVERAGE(102.252,102.665)</f>
        <v>102.4585</v>
      </c>
      <c r="AC33" s="193">
        <f>96.25</f>
        <v>96.25</v>
      </c>
      <c r="AD33" s="193">
        <f t="shared" si="10"/>
        <v>6.2085000000000008</v>
      </c>
    </row>
    <row r="34" spans="1:30" ht="20.149999999999999" customHeight="1" x14ac:dyDescent="0.35">
      <c r="A34" s="194">
        <f t="shared" si="11"/>
        <v>4</v>
      </c>
      <c r="B34" s="195" t="s">
        <v>169</v>
      </c>
      <c r="C34" s="87">
        <v>3</v>
      </c>
      <c r="D34" s="87">
        <v>1.45</v>
      </c>
      <c r="E34" s="87">
        <v>1.3</v>
      </c>
      <c r="F34" s="87">
        <v>0.45</v>
      </c>
      <c r="G34" s="193">
        <f t="shared" si="4"/>
        <v>1.3</v>
      </c>
      <c r="H34" s="193"/>
      <c r="I34" s="193"/>
      <c r="J34" s="193"/>
      <c r="K34" s="193"/>
      <c r="L34" s="193"/>
      <c r="M34" s="193"/>
      <c r="N34" s="193"/>
      <c r="O34" s="193"/>
      <c r="P34" s="88"/>
      <c r="Q34" s="193">
        <f t="shared" si="5"/>
        <v>2.5447499999999996</v>
      </c>
      <c r="R34" s="87">
        <f t="shared" ref="R34:R37" si="12">((D34*F34+E34*F34)*2)*C34</f>
        <v>7.4250000000000007</v>
      </c>
      <c r="S34" s="193">
        <f t="shared" si="6"/>
        <v>9.4612500000000016E-2</v>
      </c>
      <c r="T34" s="193">
        <f t="shared" si="7"/>
        <v>36.807750000000063</v>
      </c>
      <c r="U34" s="193">
        <f t="shared" si="8"/>
        <v>0.9461250000000001</v>
      </c>
      <c r="V34" s="193"/>
      <c r="W34" s="193"/>
      <c r="X34" s="193"/>
      <c r="Y34" s="193"/>
      <c r="Z34" s="193">
        <f t="shared" si="9"/>
        <v>1.6500000000000001</v>
      </c>
      <c r="AB34" s="510">
        <v>98.5</v>
      </c>
      <c r="AC34" s="510">
        <v>95.35</v>
      </c>
      <c r="AD34" s="193">
        <f t="shared" si="10"/>
        <v>3.1500000000000057</v>
      </c>
    </row>
    <row r="35" spans="1:30" ht="20.149999999999999" customHeight="1" x14ac:dyDescent="0.35">
      <c r="A35" s="194">
        <f t="shared" si="11"/>
        <v>5</v>
      </c>
      <c r="B35" s="195" t="s">
        <v>170</v>
      </c>
      <c r="C35" s="87">
        <v>1</v>
      </c>
      <c r="D35" s="87">
        <v>1.65</v>
      </c>
      <c r="E35" s="87">
        <v>1.4</v>
      </c>
      <c r="F35" s="87">
        <v>0.45</v>
      </c>
      <c r="G35" s="193">
        <f t="shared" si="4"/>
        <v>1.4</v>
      </c>
      <c r="H35" s="193"/>
      <c r="I35" s="193"/>
      <c r="J35" s="193"/>
      <c r="K35" s="193"/>
      <c r="L35" s="193"/>
      <c r="M35" s="193"/>
      <c r="N35" s="193"/>
      <c r="O35" s="193"/>
      <c r="P35" s="88"/>
      <c r="Q35" s="193">
        <f t="shared" si="5"/>
        <v>1.0394999999999999</v>
      </c>
      <c r="R35" s="87">
        <f t="shared" si="12"/>
        <v>2.7450000000000001</v>
      </c>
      <c r="S35" s="193">
        <f t="shared" si="6"/>
        <v>3.8362499999999994E-2</v>
      </c>
      <c r="T35" s="193">
        <f t="shared" si="7"/>
        <v>14.175000000000026</v>
      </c>
      <c r="U35" s="193">
        <f t="shared" si="8"/>
        <v>0.38362499999999994</v>
      </c>
      <c r="V35" s="193"/>
      <c r="W35" s="193"/>
      <c r="X35" s="193"/>
      <c r="Y35" s="193"/>
      <c r="Z35" s="193">
        <f t="shared" si="9"/>
        <v>0.61</v>
      </c>
      <c r="AB35" s="510">
        <v>98.5</v>
      </c>
      <c r="AC35" s="510">
        <v>95.35</v>
      </c>
      <c r="AD35" s="193">
        <f t="shared" si="10"/>
        <v>3.1500000000000057</v>
      </c>
    </row>
    <row r="36" spans="1:30" ht="20.149999999999999" customHeight="1" x14ac:dyDescent="0.35">
      <c r="A36" s="194">
        <f t="shared" si="11"/>
        <v>6</v>
      </c>
      <c r="B36" s="195" t="s">
        <v>171</v>
      </c>
      <c r="C36" s="87">
        <v>1</v>
      </c>
      <c r="D36" s="87">
        <v>3.5</v>
      </c>
      <c r="E36" s="87">
        <v>2.5</v>
      </c>
      <c r="F36" s="87">
        <v>0.7</v>
      </c>
      <c r="G36" s="193">
        <f t="shared" si="4"/>
        <v>2.5</v>
      </c>
      <c r="H36" s="193"/>
      <c r="I36" s="193"/>
      <c r="J36" s="193"/>
      <c r="K36" s="193"/>
      <c r="L36" s="193"/>
      <c r="M36" s="193"/>
      <c r="N36" s="193"/>
      <c r="O36" s="193"/>
      <c r="P36" s="88"/>
      <c r="Q36" s="193">
        <f t="shared" si="5"/>
        <v>6.1249999999999991</v>
      </c>
      <c r="R36" s="87">
        <f>((D36*F36+E36*F36)*2)*C36-(2.8+2.875)*F36</f>
        <v>4.4274999999999984</v>
      </c>
      <c r="S36" s="193">
        <f t="shared" si="6"/>
        <v>0.13912500000000003</v>
      </c>
      <c r="T36" s="193">
        <f t="shared" si="7"/>
        <v>8.6173799999999652</v>
      </c>
      <c r="U36" s="193">
        <f t="shared" si="8"/>
        <v>1.3912500000000001</v>
      </c>
      <c r="V36" s="193"/>
      <c r="W36" s="193"/>
      <c r="X36" s="193"/>
      <c r="Y36" s="193"/>
      <c r="Z36" s="193">
        <f t="shared" si="9"/>
        <v>1.2000000000000002</v>
      </c>
      <c r="AB36" s="521">
        <v>101.078</v>
      </c>
      <c r="AC36" s="510">
        <v>100.4</v>
      </c>
      <c r="AD36" s="193">
        <f t="shared" si="10"/>
        <v>0.67799999999999727</v>
      </c>
    </row>
    <row r="37" spans="1:30" ht="20.149999999999999" customHeight="1" x14ac:dyDescent="0.35">
      <c r="A37" s="194">
        <f t="shared" si="11"/>
        <v>7</v>
      </c>
      <c r="B37" s="195" t="s">
        <v>172</v>
      </c>
      <c r="C37" s="87">
        <v>1</v>
      </c>
      <c r="D37" s="87">
        <v>2.7</v>
      </c>
      <c r="E37" s="87">
        <v>2</v>
      </c>
      <c r="F37" s="87">
        <v>0.7</v>
      </c>
      <c r="G37" s="193">
        <f t="shared" si="4"/>
        <v>2</v>
      </c>
      <c r="H37" s="193"/>
      <c r="I37" s="193"/>
      <c r="J37" s="193"/>
      <c r="K37" s="193"/>
      <c r="L37" s="193"/>
      <c r="M37" s="193"/>
      <c r="N37" s="193"/>
      <c r="O37" s="193"/>
      <c r="P37" s="88"/>
      <c r="Q37" s="193">
        <f t="shared" si="5"/>
        <v>3.78</v>
      </c>
      <c r="R37" s="87">
        <f t="shared" si="12"/>
        <v>6.58</v>
      </c>
      <c r="S37" s="193">
        <f t="shared" si="6"/>
        <v>8.7075000000000014E-2</v>
      </c>
      <c r="T37" s="193">
        <f t="shared" si="7"/>
        <v>5.8172399999999778</v>
      </c>
      <c r="U37" s="193">
        <f t="shared" si="8"/>
        <v>0.87075000000000014</v>
      </c>
      <c r="V37" s="193"/>
      <c r="W37" s="193"/>
      <c r="X37" s="193"/>
      <c r="Y37" s="193"/>
      <c r="Z37" s="193">
        <f t="shared" si="9"/>
        <v>0.94000000000000006</v>
      </c>
      <c r="AB37" s="521">
        <v>101.078</v>
      </c>
      <c r="AC37" s="510">
        <v>100.4</v>
      </c>
      <c r="AD37" s="193">
        <f t="shared" si="10"/>
        <v>0.67799999999999727</v>
      </c>
    </row>
    <row r="38" spans="1:30" ht="20.149999999999999" customHeight="1" x14ac:dyDescent="0.35">
      <c r="A38" s="194">
        <f t="shared" si="11"/>
        <v>8</v>
      </c>
      <c r="B38" s="195" t="s">
        <v>173</v>
      </c>
      <c r="C38" s="87">
        <v>6</v>
      </c>
      <c r="D38" s="87">
        <v>3.9</v>
      </c>
      <c r="E38" s="87">
        <v>3</v>
      </c>
      <c r="F38" s="87">
        <v>0.9</v>
      </c>
      <c r="G38" s="193">
        <f t="shared" si="4"/>
        <v>3</v>
      </c>
      <c r="H38" s="193"/>
      <c r="I38" s="193"/>
      <c r="J38" s="193"/>
      <c r="K38" s="193"/>
      <c r="L38" s="193"/>
      <c r="M38" s="193"/>
      <c r="N38" s="193"/>
      <c r="O38" s="193"/>
      <c r="P38" s="88"/>
      <c r="Q38" s="193">
        <f t="shared" si="5"/>
        <v>63.179999999999993</v>
      </c>
      <c r="R38" s="87">
        <f>((D38*F38+E38*F38)*2)*C38-(2*2.8*F38*C38)</f>
        <v>44.279999999999994</v>
      </c>
      <c r="S38" s="193">
        <f t="shared" si="6"/>
        <v>1.10565</v>
      </c>
      <c r="T38" s="193">
        <f t="shared" si="7"/>
        <v>200.08619999999951</v>
      </c>
      <c r="U38" s="193">
        <f t="shared" si="8"/>
        <v>11.0565</v>
      </c>
      <c r="V38" s="193"/>
      <c r="W38" s="193"/>
      <c r="X38" s="193"/>
      <c r="Y38" s="193"/>
      <c r="Z38" s="193">
        <f t="shared" si="9"/>
        <v>8.2800000000000011</v>
      </c>
      <c r="AB38" s="193">
        <f>AVERAGE(102.252,102.665)</f>
        <v>102.4585</v>
      </c>
      <c r="AC38" s="510">
        <v>100.4</v>
      </c>
      <c r="AD38" s="193">
        <f t="shared" si="10"/>
        <v>2.0584999999999951</v>
      </c>
    </row>
    <row r="39" spans="1:30" ht="20.149999999999999" customHeight="1" x14ac:dyDescent="0.35">
      <c r="A39" s="194">
        <f t="shared" si="11"/>
        <v>9</v>
      </c>
      <c r="B39" s="195" t="s">
        <v>174</v>
      </c>
      <c r="C39" s="87">
        <v>1</v>
      </c>
      <c r="D39" s="87">
        <v>5.8</v>
      </c>
      <c r="E39" s="87">
        <v>2.2999999999999998</v>
      </c>
      <c r="F39" s="87">
        <v>0.75</v>
      </c>
      <c r="G39" s="193">
        <f t="shared" si="4"/>
        <v>2.2999999999999998</v>
      </c>
      <c r="H39" s="193"/>
      <c r="I39" s="193"/>
      <c r="J39" s="193"/>
      <c r="K39" s="193"/>
      <c r="L39" s="193"/>
      <c r="M39" s="193"/>
      <c r="N39" s="193"/>
      <c r="O39" s="193"/>
      <c r="P39" s="88"/>
      <c r="Q39" s="193">
        <f t="shared" si="5"/>
        <v>10.004999999999999</v>
      </c>
      <c r="R39" s="87">
        <f>((D39*F39*2+E39*F39))*C39</f>
        <v>10.424999999999999</v>
      </c>
      <c r="S39" s="193">
        <f t="shared" si="6"/>
        <v>0.21315000000000001</v>
      </c>
      <c r="T39" s="193">
        <f t="shared" si="7"/>
        <v>38.205759999999906</v>
      </c>
      <c r="U39" s="193">
        <f t="shared" si="8"/>
        <v>2.1315</v>
      </c>
      <c r="V39" s="193"/>
      <c r="W39" s="193"/>
      <c r="X39" s="193"/>
      <c r="Y39" s="193"/>
      <c r="Z39" s="193">
        <f t="shared" si="9"/>
        <v>1.62</v>
      </c>
      <c r="AB39" s="193">
        <f>AVERAGE(102.252,102.665)</f>
        <v>102.4585</v>
      </c>
      <c r="AC39" s="510">
        <v>100.4</v>
      </c>
      <c r="AD39" s="193">
        <f t="shared" si="10"/>
        <v>2.0584999999999951</v>
      </c>
    </row>
    <row r="40" spans="1:30" ht="20.149999999999999" customHeight="1" x14ac:dyDescent="0.35">
      <c r="A40" s="194">
        <f t="shared" si="11"/>
        <v>10</v>
      </c>
      <c r="B40" s="195" t="s">
        <v>176</v>
      </c>
      <c r="C40" s="87">
        <v>1</v>
      </c>
      <c r="D40" s="87">
        <v>55.198829099999998</v>
      </c>
      <c r="E40" s="87">
        <v>33.799658000000001</v>
      </c>
      <c r="F40" s="87">
        <v>1</v>
      </c>
      <c r="G40" s="193">
        <f t="shared" si="4"/>
        <v>33.799658000000001</v>
      </c>
      <c r="H40" s="193"/>
      <c r="I40" s="193"/>
      <c r="J40" s="193"/>
      <c r="K40" s="193"/>
      <c r="L40" s="193"/>
      <c r="M40" s="193"/>
      <c r="N40" s="193"/>
      <c r="O40" s="193"/>
      <c r="P40" s="88"/>
      <c r="Q40" s="193">
        <f>C40*D40*F40</f>
        <v>55.198829099999998</v>
      </c>
      <c r="R40" s="87">
        <f>C40*E40*F40</f>
        <v>33.799658000000001</v>
      </c>
      <c r="S40" s="193">
        <f>34.399658*E24*C40</f>
        <v>3.4399658000000004</v>
      </c>
      <c r="T40" s="193">
        <f>((D40)*C40*AD40)</f>
        <v>248.94671924100106</v>
      </c>
      <c r="U40" s="193">
        <f t="shared" si="8"/>
        <v>34.399658000000002</v>
      </c>
      <c r="V40" s="193"/>
      <c r="W40" s="193"/>
      <c r="X40" s="193"/>
      <c r="Y40" s="193"/>
      <c r="Z40" s="193">
        <f t="shared" si="9"/>
        <v>17.799697420000001</v>
      </c>
      <c r="AB40" s="510">
        <f>AVERAGE(98.5,102.252,101.078)</f>
        <v>100.61000000000001</v>
      </c>
      <c r="AC40" s="510">
        <v>96.1</v>
      </c>
      <c r="AD40" s="193">
        <f t="shared" si="10"/>
        <v>4.5100000000000193</v>
      </c>
    </row>
    <row r="41" spans="1:30" ht="20.149999999999999" customHeight="1" x14ac:dyDescent="0.35">
      <c r="A41" s="194">
        <f t="shared" si="11"/>
        <v>11</v>
      </c>
      <c r="B41" s="195" t="s">
        <v>175</v>
      </c>
      <c r="C41" s="87">
        <v>1</v>
      </c>
      <c r="D41" s="87">
        <v>6.35</v>
      </c>
      <c r="E41" s="87">
        <v>2.7</v>
      </c>
      <c r="F41" s="87">
        <v>0.9</v>
      </c>
      <c r="G41" s="193">
        <f t="shared" si="4"/>
        <v>2.7</v>
      </c>
      <c r="H41" s="193"/>
      <c r="I41" s="193"/>
      <c r="J41" s="193"/>
      <c r="K41" s="193"/>
      <c r="L41" s="193"/>
      <c r="M41" s="193"/>
      <c r="N41" s="193"/>
      <c r="O41" s="193"/>
      <c r="P41" s="88"/>
      <c r="Q41" s="193">
        <f>C41*D41*F41*G41</f>
        <v>15.4305</v>
      </c>
      <c r="R41" s="87">
        <f>((D41*F41+E41*F41)*2)*C41-(2.8*F41)</f>
        <v>13.77</v>
      </c>
      <c r="S41" s="193">
        <f t="shared" si="6"/>
        <v>0.2714625</v>
      </c>
      <c r="T41" s="193">
        <f t="shared" si="7"/>
        <v>15.549929999999936</v>
      </c>
      <c r="U41" s="193">
        <f t="shared" si="8"/>
        <v>2.7146249999999998</v>
      </c>
      <c r="V41" s="193"/>
      <c r="W41" s="193"/>
      <c r="X41" s="193"/>
      <c r="Y41" s="193"/>
      <c r="Z41" s="193">
        <f t="shared" si="9"/>
        <v>1.8100000000000003</v>
      </c>
      <c r="AB41" s="521">
        <v>101.078</v>
      </c>
      <c r="AC41" s="510">
        <v>100.4</v>
      </c>
      <c r="AD41" s="193">
        <f t="shared" si="10"/>
        <v>0.67799999999999727</v>
      </c>
    </row>
  </sheetData>
  <customSheetViews>
    <customSheetView guid="{BBDAE9F1-3FAA-4FA1-A931-BF3C82A38E11}" hiddenRows="1" hiddenColumns="1">
      <selection activeCell="C2" sqref="C2:F2"/>
      <pageMargins left="0.7" right="0.7" top="0.75" bottom="0.75" header="0.3" footer="0.3"/>
    </customSheetView>
    <customSheetView guid="{9631A94D-44FB-4E6D-AA15-1CA5E0FDD530}" hiddenRows="1" hiddenColumns="1" topLeftCell="A5">
      <selection activeCell="B11" sqref="B11"/>
      <pageMargins left="0.7" right="0.7" top="0.75" bottom="0.75" header="0.3" footer="0.3"/>
    </customSheetView>
    <customSheetView guid="{05B31AF9-1963-454A-8EB5-CBE6E7E22E32}" scale="85" hiddenRows="1" hiddenColumns="1" topLeftCell="F24">
      <selection activeCell="Z33" sqref="Z33"/>
      <pageMargins left="0.7" right="0.7" top="0.75" bottom="0.75" header="0.3" footer="0.3"/>
    </customSheetView>
    <customSheetView guid="{A34ED118-452E-495E-802C-676DA6A61918}" hiddenRows="1" hiddenColumns="1" topLeftCell="A22">
      <selection activeCell="R31" sqref="R31"/>
      <pageMargins left="0.7" right="0.7" top="0.75" bottom="0.75" header="0.3" footer="0.3"/>
    </customSheetView>
  </customSheetViews>
  <mergeCells count="13">
    <mergeCell ref="C5:F5"/>
    <mergeCell ref="H5:I5"/>
    <mergeCell ref="A7:S7"/>
    <mergeCell ref="W7:Z7"/>
    <mergeCell ref="B13:G13"/>
    <mergeCell ref="A2:B2"/>
    <mergeCell ref="C2:F2"/>
    <mergeCell ref="H2:I2"/>
    <mergeCell ref="A3:B4"/>
    <mergeCell ref="C3:F3"/>
    <mergeCell ref="H3:I3"/>
    <mergeCell ref="C4:F4"/>
    <mergeCell ref="H4:I4"/>
  </mergeCells>
  <phoneticPr fontId="2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6CE-23FD-4A82-907C-CC68A45121C6}">
  <sheetPr>
    <tabColor theme="0"/>
    <pageSetUpPr autoPageBreaks="0"/>
  </sheetPr>
  <dimension ref="A1:AY120"/>
  <sheetViews>
    <sheetView zoomScale="85" zoomScaleNormal="85" workbookViewId="0">
      <selection activeCell="E8" sqref="E8"/>
    </sheetView>
  </sheetViews>
  <sheetFormatPr defaultColWidth="9.1796875" defaultRowHeight="30" customHeight="1" x14ac:dyDescent="0.35"/>
  <cols>
    <col min="1" max="1" width="9.26953125" style="196" customWidth="1"/>
    <col min="2" max="2" width="22" style="197" bestFit="1" customWidth="1"/>
    <col min="3" max="3" width="11.1796875" style="197" customWidth="1"/>
    <col min="4" max="4" width="18.1796875" style="197" customWidth="1"/>
    <col min="5" max="5" width="11.7265625" style="197" customWidth="1"/>
    <col min="6" max="6" width="12.54296875" style="197" customWidth="1"/>
    <col min="7" max="7" width="17.1796875" style="197" customWidth="1"/>
    <col min="8" max="8" width="14.81640625" style="197" customWidth="1"/>
    <col min="9" max="9" width="11.7265625" style="197" customWidth="1"/>
    <col min="10" max="10" width="9" style="197" customWidth="1"/>
    <col min="11" max="11" width="12.54296875" style="197" customWidth="1"/>
    <col min="12" max="12" width="9" style="197" customWidth="1"/>
    <col min="13" max="13" width="13" style="197" customWidth="1"/>
    <col min="14" max="14" width="20.453125" style="197" customWidth="1"/>
    <col min="15" max="17" width="10.453125" style="197" customWidth="1"/>
    <col min="18" max="18" width="11.26953125" style="197" customWidth="1"/>
    <col min="19" max="24" width="10.453125" style="197" customWidth="1"/>
    <col min="25" max="35" width="10.7265625" style="197" customWidth="1"/>
    <col min="36" max="36" width="11.7265625" style="197" customWidth="1"/>
    <col min="37" max="37" width="11.453125" style="199" customWidth="1"/>
    <col min="38" max="38" width="10.453125" style="197" customWidth="1"/>
    <col min="39" max="39" width="9.1796875" style="197" customWidth="1"/>
    <col min="40" max="40" width="10.26953125" style="197" customWidth="1"/>
    <col min="41" max="41" width="14" style="197" customWidth="1"/>
    <col min="42" max="42" width="11.26953125" style="197" customWidth="1"/>
    <col min="43" max="43" width="10.54296875" style="197" customWidth="1"/>
    <col min="44" max="44" width="9.1796875" style="197" customWidth="1"/>
    <col min="45" max="45" width="10.1796875" style="197" customWidth="1"/>
    <col min="46" max="46" width="16.26953125" style="197" customWidth="1"/>
    <col min="47" max="49" width="9.26953125" style="197" customWidth="1"/>
    <col min="50" max="50" width="11.7265625" style="197" customWidth="1"/>
    <col min="51" max="51" width="10.26953125" style="197" customWidth="1"/>
    <col min="52" max="52" width="11.453125" style="197" customWidth="1"/>
    <col min="53" max="53" width="10.453125" style="197" customWidth="1"/>
    <col min="54" max="55" width="9.1796875" style="197" customWidth="1"/>
    <col min="56" max="56" width="10.453125" style="197" customWidth="1"/>
    <col min="57" max="57" width="11.1796875" style="197" customWidth="1"/>
    <col min="58" max="59" width="9.1796875" style="197" customWidth="1"/>
    <col min="60" max="60" width="9.26953125" style="197" customWidth="1"/>
    <col min="61" max="61" width="11.7265625" style="197" customWidth="1"/>
    <col min="62" max="62" width="11.453125" style="197" customWidth="1"/>
    <col min="63" max="63" width="10.453125" style="197" customWidth="1"/>
    <col min="64" max="66" width="9.1796875" style="197" customWidth="1"/>
    <col min="67" max="67" width="11.1796875" style="197" customWidth="1"/>
    <col min="68" max="69" width="9.1796875" style="197" customWidth="1"/>
    <col min="70" max="70" width="9.26953125" style="197" customWidth="1"/>
    <col min="71" max="71" width="11.7265625" style="197" customWidth="1"/>
    <col min="72" max="72" width="11.453125" style="197" customWidth="1"/>
    <col min="73" max="73" width="10.453125" style="197" customWidth="1"/>
    <col min="74" max="76" width="9.1796875" style="197" customWidth="1"/>
    <col min="77" max="77" width="10.453125" style="197" customWidth="1"/>
    <col min="78" max="79" width="9.1796875" style="197" customWidth="1"/>
    <col min="80" max="80" width="9.26953125" style="197" customWidth="1"/>
    <col min="81" max="81" width="11.7265625" style="197" customWidth="1"/>
    <col min="82" max="82" width="11.453125" style="197" customWidth="1"/>
    <col min="83" max="83" width="10.453125" style="197" customWidth="1"/>
    <col min="84" max="86" width="9.1796875" style="197" customWidth="1"/>
    <col min="87" max="87" width="10.453125" style="197" customWidth="1"/>
    <col min="88" max="89" width="9.1796875" style="197" customWidth="1"/>
    <col min="90" max="90" width="9.26953125" style="197" customWidth="1"/>
    <col min="91" max="91" width="11.7265625" style="197" customWidth="1"/>
    <col min="92" max="92" width="11.453125" style="197" customWidth="1"/>
    <col min="93" max="93" width="10.453125" style="197" customWidth="1"/>
    <col min="94" max="96" width="9.1796875" style="197" customWidth="1"/>
    <col min="97" max="97" width="11.7265625" style="197" customWidth="1"/>
    <col min="98" max="99" width="9.1796875" style="197" customWidth="1"/>
    <col min="100" max="100" width="9.26953125" style="197" customWidth="1"/>
    <col min="101" max="101" width="11.7265625" style="197" customWidth="1"/>
    <col min="102" max="102" width="11.453125" style="197" customWidth="1"/>
    <col min="103" max="103" width="10.453125" style="197" customWidth="1"/>
    <col min="104" max="106" width="9.1796875" style="197" customWidth="1"/>
    <col min="107" max="107" width="11.26953125" style="197" customWidth="1"/>
    <col min="108" max="109" width="9.1796875" style="197" customWidth="1"/>
    <col min="110" max="110" width="9.26953125" style="197" customWidth="1"/>
    <col min="111" max="111" width="11.7265625" style="197" customWidth="1"/>
    <col min="112" max="112" width="11.453125" style="197" customWidth="1"/>
    <col min="113" max="113" width="10.453125" style="197" customWidth="1"/>
    <col min="114" max="116" width="9.1796875" style="197" customWidth="1"/>
    <col min="117" max="117" width="10.81640625" style="197" customWidth="1"/>
    <col min="118" max="119" width="9.1796875" style="197" customWidth="1"/>
    <col min="120" max="120" width="9.26953125" style="197" customWidth="1"/>
    <col min="121" max="121" width="11.7265625" style="197" customWidth="1"/>
    <col min="122" max="122" width="11.453125" style="197" customWidth="1"/>
    <col min="123" max="123" width="10.453125" style="197" customWidth="1"/>
    <col min="124" max="126" width="9.1796875" style="197" customWidth="1"/>
    <col min="127" max="127" width="11.81640625" style="197" customWidth="1"/>
    <col min="128" max="129" width="9.1796875" style="197" customWidth="1"/>
    <col min="130" max="130" width="9.26953125" style="197" customWidth="1"/>
    <col min="131" max="131" width="11.7265625" style="197" customWidth="1"/>
    <col min="132" max="132" width="11.453125" style="197" customWidth="1"/>
    <col min="133" max="133" width="10.453125" style="197" customWidth="1"/>
    <col min="134" max="139" width="9.1796875" style="197" customWidth="1"/>
    <col min="140" max="140" width="9.26953125" style="197" customWidth="1"/>
    <col min="141" max="141" width="11.7265625" style="197" customWidth="1"/>
    <col min="142" max="142" width="11.453125" style="197" customWidth="1"/>
    <col min="143" max="143" width="10.453125" style="197" customWidth="1"/>
    <col min="144" max="149" width="9.1796875" style="197" customWidth="1"/>
    <col min="150" max="150" width="9.26953125" style="197" customWidth="1"/>
    <col min="151" max="151" width="11.7265625" style="197" customWidth="1"/>
    <col min="152" max="152" width="11.453125" style="197" customWidth="1"/>
    <col min="153" max="153" width="10.453125" style="197" customWidth="1"/>
    <col min="154" max="159" width="9.1796875" style="197" customWidth="1"/>
    <col min="160" max="160" width="9.26953125" style="197" customWidth="1"/>
    <col min="161" max="161" width="11.7265625" style="197" customWidth="1"/>
    <col min="162" max="162" width="11.453125" style="197" customWidth="1"/>
    <col min="163" max="163" width="10.453125" style="197" customWidth="1"/>
    <col min="164" max="169" width="9.1796875" style="197" customWidth="1"/>
    <col min="170" max="170" width="9.26953125" style="197" customWidth="1"/>
    <col min="171" max="171" width="11.7265625" style="197" customWidth="1"/>
    <col min="172" max="172" width="11.453125" style="197" customWidth="1"/>
    <col min="173" max="173" width="10.453125" style="197" customWidth="1"/>
    <col min="174" max="179" width="9.1796875" style="197" customWidth="1"/>
    <col min="180" max="180" width="9.26953125" style="197" customWidth="1"/>
    <col min="181" max="181" width="11.7265625" style="197" customWidth="1"/>
    <col min="182" max="182" width="11.453125" style="197" customWidth="1"/>
    <col min="183" max="183" width="10.453125" style="197" customWidth="1"/>
    <col min="184" max="189" width="9.1796875" style="197" customWidth="1"/>
    <col min="190" max="190" width="9.26953125" style="197" customWidth="1"/>
    <col min="191" max="191" width="11.7265625" style="197" customWidth="1"/>
    <col min="192" max="192" width="11.453125" style="197" customWidth="1"/>
    <col min="193" max="193" width="10.453125" style="197" customWidth="1"/>
    <col min="194" max="199" width="9.1796875" style="197" customWidth="1"/>
    <col min="200" max="200" width="9.26953125" style="197" customWidth="1"/>
    <col min="201" max="201" width="11.7265625" style="197" customWidth="1"/>
    <col min="202" max="202" width="11.453125" style="197" customWidth="1"/>
    <col min="203" max="203" width="10.453125" style="197" customWidth="1"/>
    <col min="204" max="205" width="9.1796875" style="197" customWidth="1"/>
    <col min="206" max="206" width="10.26953125" style="197" customWidth="1"/>
    <col min="207" max="207" width="12.81640625" style="197" customWidth="1"/>
    <col min="208" max="208" width="9.1796875" style="197" customWidth="1"/>
    <col min="209" max="209" width="15.54296875" style="197" customWidth="1"/>
    <col min="210" max="210" width="9.26953125" style="197" customWidth="1"/>
    <col min="211" max="211" width="11.7265625" style="197" customWidth="1"/>
    <col min="212" max="212" width="11.453125" style="197" customWidth="1"/>
    <col min="213" max="213" width="10.453125" style="197" customWidth="1"/>
    <col min="214" max="214" width="10.26953125" style="197" customWidth="1"/>
    <col min="215" max="215" width="9.1796875" style="197" customWidth="1"/>
    <col min="216" max="216" width="10.26953125" style="197" customWidth="1"/>
    <col min="217" max="218" width="10" style="197" customWidth="1"/>
    <col min="219" max="219" width="10.26953125" style="197" customWidth="1"/>
    <col min="220" max="220" width="10" style="197" customWidth="1"/>
    <col min="221" max="221" width="11.7265625" style="197" customWidth="1"/>
    <col min="222" max="222" width="11.453125" style="197" bestFit="1" customWidth="1"/>
    <col min="223" max="223" width="10.453125" style="197" bestFit="1" customWidth="1"/>
    <col min="224" max="224" width="10.26953125" style="197" bestFit="1" customWidth="1"/>
    <col min="225" max="229" width="9.1796875" style="197" customWidth="1"/>
    <col min="230" max="16384" width="9.1796875" style="197"/>
  </cols>
  <sheetData>
    <row r="1" spans="1:51" ht="30" customHeight="1" x14ac:dyDescent="0.35">
      <c r="E1" s="198"/>
    </row>
    <row r="2" spans="1:51" ht="25" x14ac:dyDescent="0.35">
      <c r="A2" s="200"/>
      <c r="B2" s="201" t="s">
        <v>179</v>
      </c>
      <c r="C2" s="202" t="s">
        <v>180</v>
      </c>
      <c r="D2" s="203" t="s">
        <v>40</v>
      </c>
      <c r="E2" s="203" t="s">
        <v>41</v>
      </c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204"/>
      <c r="AY2" s="198"/>
    </row>
    <row r="3" spans="1:51" ht="25" customHeight="1" x14ac:dyDescent="0.35">
      <c r="A3" s="205"/>
      <c r="B3" s="206" t="s">
        <v>200</v>
      </c>
      <c r="C3" s="207" t="s">
        <v>206</v>
      </c>
      <c r="D3" s="208">
        <f>G31</f>
        <v>39.150999999999989</v>
      </c>
      <c r="E3" s="208">
        <f>H31</f>
        <v>334.40999999999991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204"/>
      <c r="AY3" s="198"/>
    </row>
    <row r="4" spans="1:51" ht="25" customHeight="1" x14ac:dyDescent="0.35">
      <c r="A4" s="209"/>
      <c r="B4" s="210" t="s">
        <v>201</v>
      </c>
      <c r="C4" s="207">
        <f>106.2-102</f>
        <v>4.2000000000000028</v>
      </c>
      <c r="D4" s="207">
        <f>G52</f>
        <v>47.208000000000027</v>
      </c>
      <c r="E4" s="207">
        <f>H52</f>
        <v>405.72000000000037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204"/>
      <c r="AY4" s="198"/>
    </row>
    <row r="5" spans="1:51" ht="25" customHeight="1" x14ac:dyDescent="0.35">
      <c r="A5" s="209"/>
      <c r="B5" s="210" t="s">
        <v>181</v>
      </c>
      <c r="C5" s="207">
        <f>110.7-106.2</f>
        <v>4.5</v>
      </c>
      <c r="D5" s="207">
        <f>G72</f>
        <v>43.109999999999992</v>
      </c>
      <c r="E5" s="207">
        <f>H72</f>
        <v>400.50000000000006</v>
      </c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204"/>
      <c r="AY5" s="198"/>
    </row>
    <row r="6" spans="1:51" ht="25" customHeight="1" x14ac:dyDescent="0.35">
      <c r="A6" s="209"/>
      <c r="B6" s="210" t="s">
        <v>202</v>
      </c>
      <c r="C6" s="207">
        <f>114.3-110.7</f>
        <v>3.5999999999999943</v>
      </c>
      <c r="D6" s="207">
        <f>G91</f>
        <v>34.487999999999943</v>
      </c>
      <c r="E6" s="207">
        <f>H91</f>
        <v>320.39999999999952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204"/>
      <c r="AY6" s="198"/>
    </row>
    <row r="7" spans="1:51" ht="25" customHeight="1" x14ac:dyDescent="0.35">
      <c r="A7" s="209"/>
      <c r="B7" s="210" t="s">
        <v>203</v>
      </c>
      <c r="C7" s="207">
        <f>117.2-114.3</f>
        <v>2.9000000000000057</v>
      </c>
      <c r="D7" s="207">
        <f>G102</f>
        <v>9.338000000000017</v>
      </c>
      <c r="E7" s="207">
        <f>H102</f>
        <v>89.320000000000178</v>
      </c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204"/>
      <c r="AY7" s="198"/>
    </row>
    <row r="8" spans="1:51" ht="25" customHeight="1" x14ac:dyDescent="0.35">
      <c r="A8" s="209"/>
      <c r="B8" s="211" t="s">
        <v>182</v>
      </c>
      <c r="C8" s="212"/>
      <c r="D8" s="213">
        <f>SUM(D3:D7)</f>
        <v>173.29499999999996</v>
      </c>
      <c r="E8" s="213">
        <f>SUM(E3:E7)</f>
        <v>1550.35</v>
      </c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204"/>
      <c r="AY8" s="198"/>
    </row>
    <row r="9" spans="1:51" ht="25" customHeight="1" thickBot="1" x14ac:dyDescent="0.4">
      <c r="A9" s="209"/>
      <c r="B9" s="209"/>
      <c r="C9" s="209"/>
      <c r="D9" s="293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204"/>
      <c r="AY9" s="198"/>
    </row>
    <row r="10" spans="1:51" ht="25" customHeight="1" thickBot="1" x14ac:dyDescent="0.4">
      <c r="A10" s="209"/>
      <c r="B10" s="296" t="s">
        <v>200</v>
      </c>
      <c r="C10" s="294"/>
      <c r="D10" s="294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204"/>
      <c r="AY10" s="198"/>
    </row>
    <row r="11" spans="1:51" ht="25" customHeight="1" x14ac:dyDescent="0.35">
      <c r="A11" s="210" t="s">
        <v>94</v>
      </c>
      <c r="B11" s="295" t="s">
        <v>8</v>
      </c>
      <c r="C11" s="217" t="s">
        <v>90</v>
      </c>
      <c r="D11" s="217" t="s">
        <v>56</v>
      </c>
      <c r="E11" s="217" t="s">
        <v>88</v>
      </c>
      <c r="F11" s="217" t="s">
        <v>183</v>
      </c>
      <c r="G11" s="217" t="s">
        <v>40</v>
      </c>
      <c r="H11" s="218" t="s">
        <v>41</v>
      </c>
      <c r="I11" s="198"/>
      <c r="J11" s="198"/>
      <c r="K11" s="198"/>
      <c r="L11" s="198"/>
      <c r="M11" s="198">
        <f>G31+G52+G72+G91+G102</f>
        <v>173.29499999999996</v>
      </c>
      <c r="N11" s="198">
        <f>H31+H52+H72+H91+H102</f>
        <v>1550.35</v>
      </c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204"/>
      <c r="AY11" s="198"/>
    </row>
    <row r="12" spans="1:51" ht="25" customHeight="1" x14ac:dyDescent="0.35">
      <c r="A12" s="219">
        <v>1</v>
      </c>
      <c r="B12" s="220" t="s">
        <v>184</v>
      </c>
      <c r="C12" s="207">
        <v>3</v>
      </c>
      <c r="D12" s="207">
        <v>1.2</v>
      </c>
      <c r="E12" s="207">
        <v>0.3</v>
      </c>
      <c r="F12" s="207">
        <f>(102-100.4)</f>
        <v>1.5999999999999943</v>
      </c>
      <c r="G12" s="207">
        <f>C12*(D12*E12*F12)</f>
        <v>1.727999999999994</v>
      </c>
      <c r="H12" s="207">
        <f>C12*(D12+E12)*2*F12</f>
        <v>14.399999999999949</v>
      </c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204"/>
      <c r="AY12" s="198"/>
    </row>
    <row r="13" spans="1:51" ht="25" customHeight="1" x14ac:dyDescent="0.35">
      <c r="A13" s="219">
        <v>2</v>
      </c>
      <c r="B13" s="220" t="s">
        <v>204</v>
      </c>
      <c r="C13" s="207">
        <v>3</v>
      </c>
      <c r="D13" s="207">
        <v>1.2</v>
      </c>
      <c r="E13" s="207">
        <v>0.3</v>
      </c>
      <c r="F13" s="207">
        <f>(102-100.4)</f>
        <v>1.5999999999999943</v>
      </c>
      <c r="G13" s="207">
        <f t="shared" ref="G13:G29" si="0">C13*(D13*E13*F13)</f>
        <v>1.727999999999994</v>
      </c>
      <c r="H13" s="207">
        <f>C13*(D13+E13)*2*F13</f>
        <v>14.399999999999949</v>
      </c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204"/>
      <c r="AY13" s="198"/>
    </row>
    <row r="14" spans="1:51" ht="25" customHeight="1" x14ac:dyDescent="0.35">
      <c r="A14" s="219">
        <v>3</v>
      </c>
      <c r="B14" s="220" t="s">
        <v>205</v>
      </c>
      <c r="C14" s="207">
        <v>2</v>
      </c>
      <c r="D14" s="207">
        <v>1.2</v>
      </c>
      <c r="E14" s="207">
        <v>0.3</v>
      </c>
      <c r="F14" s="207">
        <f>(102-100.4)</f>
        <v>1.5999999999999943</v>
      </c>
      <c r="G14" s="207">
        <f t="shared" si="0"/>
        <v>1.1519999999999959</v>
      </c>
      <c r="H14" s="207">
        <f t="shared" ref="H14:H29" si="1">C14*(D14+E14)*2*F14</f>
        <v>9.5999999999999659</v>
      </c>
      <c r="I14" s="198"/>
      <c r="J14" s="198"/>
      <c r="K14" s="198"/>
      <c r="L14" s="198"/>
      <c r="M14" s="198" t="s">
        <v>207</v>
      </c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204"/>
      <c r="AY14" s="198"/>
    </row>
    <row r="15" spans="1:51" ht="25" customHeight="1" x14ac:dyDescent="0.35">
      <c r="A15" s="219">
        <v>4</v>
      </c>
      <c r="B15" s="220" t="s">
        <v>185</v>
      </c>
      <c r="C15" s="207">
        <v>1</v>
      </c>
      <c r="D15" s="221">
        <v>1.4</v>
      </c>
      <c r="E15" s="221">
        <v>0.3</v>
      </c>
      <c r="F15" s="207">
        <f>(102-100.4)</f>
        <v>1.5999999999999943</v>
      </c>
      <c r="G15" s="207">
        <f t="shared" si="0"/>
        <v>0.6719999999999976</v>
      </c>
      <c r="H15" s="207">
        <f t="shared" si="1"/>
        <v>5.4399999999999809</v>
      </c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204"/>
      <c r="AY15" s="198"/>
    </row>
    <row r="16" spans="1:51" ht="25" customHeight="1" x14ac:dyDescent="0.35">
      <c r="A16" s="219">
        <v>5</v>
      </c>
      <c r="B16" s="220" t="s">
        <v>186</v>
      </c>
      <c r="C16" s="207">
        <v>1</v>
      </c>
      <c r="D16" s="221">
        <v>1.4</v>
      </c>
      <c r="E16" s="221">
        <v>0.3</v>
      </c>
      <c r="F16" s="207">
        <f>(102-100.4)</f>
        <v>1.5999999999999943</v>
      </c>
      <c r="G16" s="207">
        <f t="shared" si="0"/>
        <v>0.6719999999999976</v>
      </c>
      <c r="H16" s="207">
        <f t="shared" si="1"/>
        <v>5.4399999999999809</v>
      </c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204"/>
      <c r="AY16" s="198"/>
    </row>
    <row r="17" spans="1:51" ht="25" customHeight="1" x14ac:dyDescent="0.35">
      <c r="A17" s="219">
        <v>6</v>
      </c>
      <c r="B17" s="220" t="s">
        <v>187</v>
      </c>
      <c r="C17" s="207">
        <v>1</v>
      </c>
      <c r="D17" s="221">
        <v>1.4</v>
      </c>
      <c r="E17" s="221">
        <v>0.3</v>
      </c>
      <c r="F17" s="207">
        <f>(102-96)</f>
        <v>6</v>
      </c>
      <c r="G17" s="207">
        <f>C17*(D17*E17*F17)</f>
        <v>2.52</v>
      </c>
      <c r="H17" s="207">
        <f t="shared" si="1"/>
        <v>20.399999999999999</v>
      </c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204"/>
      <c r="AY17" s="198"/>
    </row>
    <row r="18" spans="1:51" ht="25" customHeight="1" x14ac:dyDescent="0.35">
      <c r="A18" s="219">
        <v>7</v>
      </c>
      <c r="B18" s="220" t="s">
        <v>188</v>
      </c>
      <c r="C18" s="207">
        <v>1</v>
      </c>
      <c r="D18" s="221">
        <v>1.4</v>
      </c>
      <c r="E18" s="221">
        <v>0.3</v>
      </c>
      <c r="F18" s="207">
        <f>(102-96.1)</f>
        <v>5.9000000000000057</v>
      </c>
      <c r="G18" s="207">
        <f>C18*(D18*E18*F18)</f>
        <v>2.4780000000000024</v>
      </c>
      <c r="H18" s="207">
        <f t="shared" si="1"/>
        <v>20.06000000000002</v>
      </c>
    </row>
    <row r="19" spans="1:51" ht="25" customHeight="1" x14ac:dyDescent="0.35">
      <c r="A19" s="219"/>
      <c r="B19" s="220" t="s">
        <v>188</v>
      </c>
      <c r="C19" s="207">
        <v>1</v>
      </c>
      <c r="D19" s="221">
        <v>1.4</v>
      </c>
      <c r="E19" s="221">
        <v>0.3</v>
      </c>
      <c r="F19" s="207">
        <f>(102-96.9)</f>
        <v>5.0999999999999943</v>
      </c>
      <c r="G19" s="207">
        <f>C19*(D19*E19*F19)</f>
        <v>2.1419999999999977</v>
      </c>
      <c r="H19" s="207">
        <f t="shared" si="1"/>
        <v>17.339999999999979</v>
      </c>
      <c r="L19" s="197">
        <f>101.5-1</f>
        <v>100.5</v>
      </c>
    </row>
    <row r="20" spans="1:51" ht="25" customHeight="1" x14ac:dyDescent="0.35">
      <c r="A20" s="219">
        <v>8</v>
      </c>
      <c r="B20" s="220" t="s">
        <v>189</v>
      </c>
      <c r="C20" s="207">
        <v>1</v>
      </c>
      <c r="D20" s="221">
        <v>1</v>
      </c>
      <c r="E20" s="221">
        <v>0.2</v>
      </c>
      <c r="F20" s="207">
        <f>(102-96.1)</f>
        <v>5.9000000000000057</v>
      </c>
      <c r="G20" s="207">
        <f t="shared" si="0"/>
        <v>1.1800000000000013</v>
      </c>
      <c r="H20" s="207">
        <f t="shared" si="1"/>
        <v>14.160000000000013</v>
      </c>
    </row>
    <row r="21" spans="1:51" ht="25" customHeight="1" x14ac:dyDescent="0.35">
      <c r="A21" s="219">
        <v>9</v>
      </c>
      <c r="B21" s="220" t="s">
        <v>190</v>
      </c>
      <c r="C21" s="207">
        <v>2</v>
      </c>
      <c r="D21" s="221">
        <v>1.4</v>
      </c>
      <c r="E21" s="221">
        <v>0.3</v>
      </c>
      <c r="F21" s="207">
        <f>(102-100.4)</f>
        <v>1.5999999999999943</v>
      </c>
      <c r="G21" s="207">
        <f t="shared" si="0"/>
        <v>1.3439999999999952</v>
      </c>
      <c r="H21" s="207">
        <f t="shared" si="1"/>
        <v>10.879999999999962</v>
      </c>
    </row>
    <row r="22" spans="1:51" ht="25" customHeight="1" x14ac:dyDescent="0.35">
      <c r="A22" s="219">
        <v>10</v>
      </c>
      <c r="B22" s="220" t="s">
        <v>191</v>
      </c>
      <c r="C22" s="207">
        <v>1</v>
      </c>
      <c r="D22" s="221">
        <v>1.4</v>
      </c>
      <c r="E22" s="221">
        <v>0.3</v>
      </c>
      <c r="F22" s="207">
        <f>(102-100.4)</f>
        <v>1.5999999999999943</v>
      </c>
      <c r="G22" s="207">
        <f t="shared" si="0"/>
        <v>0.6719999999999976</v>
      </c>
      <c r="H22" s="207">
        <f t="shared" si="1"/>
        <v>5.4399999999999809</v>
      </c>
    </row>
    <row r="23" spans="1:51" ht="25" customHeight="1" x14ac:dyDescent="0.35">
      <c r="A23" s="219">
        <v>11</v>
      </c>
      <c r="B23" s="220" t="s">
        <v>192</v>
      </c>
      <c r="C23" s="207">
        <v>1</v>
      </c>
      <c r="D23" s="221">
        <v>1</v>
      </c>
      <c r="E23" s="221">
        <v>0.3</v>
      </c>
      <c r="F23" s="207">
        <f t="shared" ref="F23:F24" si="2">(102-100.4)</f>
        <v>1.5999999999999943</v>
      </c>
      <c r="G23" s="207">
        <f t="shared" si="0"/>
        <v>0.47999999999999826</v>
      </c>
      <c r="H23" s="207">
        <f t="shared" si="1"/>
        <v>4.159999999999985</v>
      </c>
    </row>
    <row r="24" spans="1:51" ht="25" customHeight="1" x14ac:dyDescent="0.35">
      <c r="A24" s="219">
        <v>12</v>
      </c>
      <c r="B24" s="220" t="s">
        <v>193</v>
      </c>
      <c r="C24" s="207">
        <v>2</v>
      </c>
      <c r="D24" s="221">
        <v>1</v>
      </c>
      <c r="E24" s="221">
        <v>0.3</v>
      </c>
      <c r="F24" s="207">
        <f t="shared" si="2"/>
        <v>1.5999999999999943</v>
      </c>
      <c r="G24" s="207">
        <f t="shared" si="0"/>
        <v>0.95999999999999652</v>
      </c>
      <c r="H24" s="207">
        <f t="shared" si="1"/>
        <v>8.3199999999999701</v>
      </c>
    </row>
    <row r="25" spans="1:51" ht="25" customHeight="1" x14ac:dyDescent="0.35">
      <c r="A25" s="219">
        <v>13</v>
      </c>
      <c r="B25" s="220" t="s">
        <v>194</v>
      </c>
      <c r="C25" s="207">
        <v>2</v>
      </c>
      <c r="D25" s="207">
        <v>1.2</v>
      </c>
      <c r="E25" s="207">
        <v>0.3</v>
      </c>
      <c r="F25" s="207">
        <f>(102-96.25)</f>
        <v>5.75</v>
      </c>
      <c r="G25" s="207">
        <f t="shared" si="0"/>
        <v>4.1399999999999997</v>
      </c>
      <c r="H25" s="207">
        <f t="shared" si="1"/>
        <v>34.5</v>
      </c>
    </row>
    <row r="26" spans="1:51" ht="25" customHeight="1" x14ac:dyDescent="0.35">
      <c r="A26" s="219">
        <v>14</v>
      </c>
      <c r="B26" s="220" t="s">
        <v>195</v>
      </c>
      <c r="C26" s="207">
        <v>1</v>
      </c>
      <c r="D26" s="207">
        <v>1.2</v>
      </c>
      <c r="E26" s="207">
        <v>0.3</v>
      </c>
      <c r="F26" s="207">
        <f>(102-96.25)</f>
        <v>5.75</v>
      </c>
      <c r="G26" s="207">
        <f t="shared" si="0"/>
        <v>2.0699999999999998</v>
      </c>
      <c r="H26" s="207">
        <f t="shared" si="1"/>
        <v>17.25</v>
      </c>
    </row>
    <row r="27" spans="1:51" ht="25" customHeight="1" x14ac:dyDescent="0.35">
      <c r="A27" s="219">
        <v>15</v>
      </c>
      <c r="B27" s="220" t="s">
        <v>196</v>
      </c>
      <c r="C27" s="207">
        <v>1</v>
      </c>
      <c r="D27" s="207">
        <v>1.2</v>
      </c>
      <c r="E27" s="207">
        <v>0.3</v>
      </c>
      <c r="F27" s="207">
        <f>(102-96.1)</f>
        <v>5.9000000000000057</v>
      </c>
      <c r="G27" s="207">
        <f t="shared" si="0"/>
        <v>2.1240000000000019</v>
      </c>
      <c r="H27" s="207">
        <f t="shared" si="1"/>
        <v>17.700000000000017</v>
      </c>
    </row>
    <row r="28" spans="1:51" ht="25" customHeight="1" x14ac:dyDescent="0.35">
      <c r="A28" s="219"/>
      <c r="B28" s="220" t="s">
        <v>196</v>
      </c>
      <c r="C28" s="207">
        <v>4</v>
      </c>
      <c r="D28" s="207">
        <v>1.2</v>
      </c>
      <c r="E28" s="207">
        <v>0.3</v>
      </c>
      <c r="F28" s="207">
        <f>(102-98.6)</f>
        <v>3.4000000000000057</v>
      </c>
      <c r="G28" s="207">
        <f t="shared" si="0"/>
        <v>4.8960000000000079</v>
      </c>
      <c r="H28" s="207">
        <f t="shared" si="1"/>
        <v>40.800000000000068</v>
      </c>
    </row>
    <row r="29" spans="1:51" ht="25" customHeight="1" x14ac:dyDescent="0.35">
      <c r="A29" s="219">
        <v>16</v>
      </c>
      <c r="B29" s="220" t="s">
        <v>197</v>
      </c>
      <c r="C29" s="207">
        <v>1</v>
      </c>
      <c r="D29" s="221">
        <v>2.6</v>
      </c>
      <c r="E29" s="221">
        <v>0.3</v>
      </c>
      <c r="F29" s="207">
        <f>(102-96.1)</f>
        <v>5.9000000000000057</v>
      </c>
      <c r="G29" s="207">
        <f t="shared" si="0"/>
        <v>4.6020000000000048</v>
      </c>
      <c r="H29" s="207">
        <f t="shared" si="1"/>
        <v>34.220000000000034</v>
      </c>
    </row>
    <row r="30" spans="1:51" ht="25" customHeight="1" thickBot="1" x14ac:dyDescent="0.4">
      <c r="A30" s="288">
        <v>17</v>
      </c>
      <c r="B30" s="289" t="s">
        <v>198</v>
      </c>
      <c r="C30" s="290">
        <v>4</v>
      </c>
      <c r="D30" s="291">
        <v>0.45</v>
      </c>
      <c r="E30" s="291">
        <v>0.3</v>
      </c>
      <c r="F30" s="290">
        <f>(102-95.35)</f>
        <v>6.6500000000000057</v>
      </c>
      <c r="G30" s="290">
        <f>C30*(D30*E30*F30)</f>
        <v>3.5910000000000033</v>
      </c>
      <c r="H30" s="290">
        <f>C30*(D30+E30)*2*F30</f>
        <v>39.900000000000034</v>
      </c>
    </row>
    <row r="31" spans="1:51" ht="25" customHeight="1" thickBot="1" x14ac:dyDescent="0.4">
      <c r="A31" s="292"/>
      <c r="B31" s="215" t="s">
        <v>26</v>
      </c>
      <c r="C31" s="215"/>
      <c r="D31" s="215"/>
      <c r="E31" s="215"/>
      <c r="F31" s="215"/>
      <c r="G31" s="215">
        <f>SUM(G12:G30)</f>
        <v>39.150999999999989</v>
      </c>
      <c r="H31" s="285">
        <f>SUM(H12:H30)</f>
        <v>334.40999999999991</v>
      </c>
      <c r="K31" s="197" t="e">
        <f>G31/F12*C3</f>
        <v>#VALUE!</v>
      </c>
    </row>
    <row r="32" spans="1:51" ht="25" customHeight="1" x14ac:dyDescent="0.35">
      <c r="B32" s="214"/>
      <c r="C32" s="198"/>
      <c r="D32" s="198"/>
      <c r="E32" s="198"/>
      <c r="F32" s="198"/>
      <c r="G32" s="198"/>
      <c r="H32" s="198"/>
    </row>
    <row r="33" spans="1:51" ht="25" customHeight="1" x14ac:dyDescent="0.35">
      <c r="A33" s="209"/>
      <c r="B33" s="216" t="s">
        <v>201</v>
      </c>
      <c r="C33" s="209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204"/>
      <c r="AY33" s="198"/>
    </row>
    <row r="34" spans="1:51" ht="25" customHeight="1" x14ac:dyDescent="0.35">
      <c r="A34" s="210" t="s">
        <v>94</v>
      </c>
      <c r="B34" s="217" t="s">
        <v>8</v>
      </c>
      <c r="C34" s="217" t="s">
        <v>90</v>
      </c>
      <c r="D34" s="217" t="s">
        <v>56</v>
      </c>
      <c r="E34" s="217" t="s">
        <v>88</v>
      </c>
      <c r="F34" s="217" t="s">
        <v>183</v>
      </c>
      <c r="G34" s="217" t="s">
        <v>40</v>
      </c>
      <c r="H34" s="218" t="s">
        <v>41</v>
      </c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204"/>
      <c r="AY34" s="198"/>
    </row>
    <row r="35" spans="1:51" ht="25" customHeight="1" x14ac:dyDescent="0.35">
      <c r="A35" s="219">
        <v>1</v>
      </c>
      <c r="B35" s="220" t="s">
        <v>184</v>
      </c>
      <c r="C35" s="207">
        <v>3</v>
      </c>
      <c r="D35" s="207">
        <v>1.2</v>
      </c>
      <c r="E35" s="207">
        <v>0.3</v>
      </c>
      <c r="F35" s="221">
        <f>$C$4</f>
        <v>4.2000000000000028</v>
      </c>
      <c r="G35" s="221">
        <f>C35*(D35*E35*F35)</f>
        <v>4.5360000000000031</v>
      </c>
      <c r="H35" s="207">
        <f>C35*(D35+E35)*2*F35</f>
        <v>37.800000000000026</v>
      </c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204"/>
      <c r="AY35" s="198"/>
    </row>
    <row r="36" spans="1:51" ht="25" customHeight="1" x14ac:dyDescent="0.35">
      <c r="A36" s="219">
        <v>2</v>
      </c>
      <c r="B36" s="220" t="s">
        <v>204</v>
      </c>
      <c r="C36" s="207">
        <v>3</v>
      </c>
      <c r="D36" s="207">
        <v>1.2</v>
      </c>
      <c r="E36" s="207">
        <v>0.3</v>
      </c>
      <c r="F36" s="221">
        <f t="shared" ref="F36:F51" si="3">$C$4</f>
        <v>4.2000000000000028</v>
      </c>
      <c r="G36" s="221">
        <f t="shared" ref="G36:G51" si="4">C36*(D36*E36*F36)</f>
        <v>4.5360000000000031</v>
      </c>
      <c r="H36" s="207">
        <f>C36*(D36+E36)*2*F36</f>
        <v>37.800000000000026</v>
      </c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204"/>
      <c r="AY36" s="198"/>
    </row>
    <row r="37" spans="1:51" ht="25" customHeight="1" x14ac:dyDescent="0.35">
      <c r="A37" s="219">
        <v>3</v>
      </c>
      <c r="B37" s="220" t="s">
        <v>205</v>
      </c>
      <c r="C37" s="207">
        <v>2</v>
      </c>
      <c r="D37" s="207">
        <v>1.2</v>
      </c>
      <c r="E37" s="207">
        <v>0.3</v>
      </c>
      <c r="F37" s="221">
        <f t="shared" si="3"/>
        <v>4.2000000000000028</v>
      </c>
      <c r="G37" s="221">
        <f t="shared" si="4"/>
        <v>3.0240000000000018</v>
      </c>
      <c r="H37" s="207">
        <f t="shared" ref="H37:H51" si="5">C37*(D37+E37)*2*F37</f>
        <v>25.200000000000017</v>
      </c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204"/>
      <c r="AY37" s="198"/>
    </row>
    <row r="38" spans="1:51" ht="25" customHeight="1" x14ac:dyDescent="0.35">
      <c r="A38" s="219">
        <v>4</v>
      </c>
      <c r="B38" s="220" t="s">
        <v>185</v>
      </c>
      <c r="C38" s="207">
        <v>1</v>
      </c>
      <c r="D38" s="221">
        <v>1.4</v>
      </c>
      <c r="E38" s="221">
        <v>0.3</v>
      </c>
      <c r="F38" s="221">
        <f t="shared" si="3"/>
        <v>4.2000000000000028</v>
      </c>
      <c r="G38" s="221">
        <f t="shared" si="4"/>
        <v>1.7640000000000011</v>
      </c>
      <c r="H38" s="207">
        <f t="shared" si="5"/>
        <v>14.28000000000001</v>
      </c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204"/>
      <c r="AY38" s="198"/>
    </row>
    <row r="39" spans="1:51" ht="25" customHeight="1" x14ac:dyDescent="0.35">
      <c r="A39" s="219">
        <v>5</v>
      </c>
      <c r="B39" s="220" t="s">
        <v>186</v>
      </c>
      <c r="C39" s="207">
        <v>1</v>
      </c>
      <c r="D39" s="221">
        <v>1.4</v>
      </c>
      <c r="E39" s="221">
        <v>0.3</v>
      </c>
      <c r="F39" s="221">
        <f t="shared" si="3"/>
        <v>4.2000000000000028</v>
      </c>
      <c r="G39" s="221">
        <f t="shared" si="4"/>
        <v>1.7640000000000011</v>
      </c>
      <c r="H39" s="207">
        <f t="shared" si="5"/>
        <v>14.28000000000001</v>
      </c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204"/>
      <c r="AY39" s="198"/>
    </row>
    <row r="40" spans="1:51" ht="25" customHeight="1" x14ac:dyDescent="0.35">
      <c r="A40" s="219">
        <v>6</v>
      </c>
      <c r="B40" s="220" t="s">
        <v>187</v>
      </c>
      <c r="C40" s="207">
        <v>1</v>
      </c>
      <c r="D40" s="221">
        <v>1.4</v>
      </c>
      <c r="E40" s="221">
        <v>0.3</v>
      </c>
      <c r="F40" s="221">
        <f t="shared" si="3"/>
        <v>4.2000000000000028</v>
      </c>
      <c r="G40" s="221">
        <f t="shared" si="4"/>
        <v>1.7640000000000011</v>
      </c>
      <c r="H40" s="207">
        <f t="shared" si="5"/>
        <v>14.28000000000001</v>
      </c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204"/>
      <c r="AY40" s="198"/>
    </row>
    <row r="41" spans="1:51" ht="25" customHeight="1" x14ac:dyDescent="0.35">
      <c r="A41" s="219">
        <v>7</v>
      </c>
      <c r="B41" s="220" t="s">
        <v>188</v>
      </c>
      <c r="C41" s="207">
        <v>2</v>
      </c>
      <c r="D41" s="221">
        <v>1.4</v>
      </c>
      <c r="E41" s="221">
        <v>0.3</v>
      </c>
      <c r="F41" s="221">
        <f t="shared" si="3"/>
        <v>4.2000000000000028</v>
      </c>
      <c r="G41" s="221">
        <f t="shared" si="4"/>
        <v>3.5280000000000022</v>
      </c>
      <c r="H41" s="207">
        <f t="shared" si="5"/>
        <v>28.56000000000002</v>
      </c>
    </row>
    <row r="42" spans="1:51" ht="25" customHeight="1" x14ac:dyDescent="0.35">
      <c r="A42" s="219">
        <v>8</v>
      </c>
      <c r="B42" s="220" t="s">
        <v>189</v>
      </c>
      <c r="C42" s="207">
        <v>1</v>
      </c>
      <c r="D42" s="221">
        <v>1</v>
      </c>
      <c r="E42" s="221">
        <v>0.2</v>
      </c>
      <c r="F42" s="221">
        <f t="shared" si="3"/>
        <v>4.2000000000000028</v>
      </c>
      <c r="G42" s="221">
        <f t="shared" si="4"/>
        <v>0.84000000000000064</v>
      </c>
      <c r="H42" s="207">
        <f t="shared" si="5"/>
        <v>10.080000000000007</v>
      </c>
    </row>
    <row r="43" spans="1:51" ht="25" customHeight="1" x14ac:dyDescent="0.35">
      <c r="A43" s="219">
        <v>9</v>
      </c>
      <c r="B43" s="220" t="s">
        <v>190</v>
      </c>
      <c r="C43" s="207">
        <v>2</v>
      </c>
      <c r="D43" s="221">
        <v>1.4</v>
      </c>
      <c r="E43" s="221">
        <v>0.3</v>
      </c>
      <c r="F43" s="221">
        <f t="shared" si="3"/>
        <v>4.2000000000000028</v>
      </c>
      <c r="G43" s="221">
        <f t="shared" si="4"/>
        <v>3.5280000000000022</v>
      </c>
      <c r="H43" s="207">
        <f t="shared" si="5"/>
        <v>28.56000000000002</v>
      </c>
    </row>
    <row r="44" spans="1:51" ht="25" customHeight="1" x14ac:dyDescent="0.35">
      <c r="A44" s="219">
        <v>10</v>
      </c>
      <c r="B44" s="220" t="s">
        <v>191</v>
      </c>
      <c r="C44" s="207">
        <v>1</v>
      </c>
      <c r="D44" s="221">
        <v>1.4</v>
      </c>
      <c r="E44" s="221">
        <v>0.3</v>
      </c>
      <c r="F44" s="221">
        <f t="shared" si="3"/>
        <v>4.2000000000000028</v>
      </c>
      <c r="G44" s="221">
        <f t="shared" si="4"/>
        <v>1.7640000000000011</v>
      </c>
      <c r="H44" s="207">
        <f t="shared" si="5"/>
        <v>14.28000000000001</v>
      </c>
    </row>
    <row r="45" spans="1:51" ht="25" customHeight="1" x14ac:dyDescent="0.35">
      <c r="A45" s="219">
        <v>11</v>
      </c>
      <c r="B45" s="220" t="s">
        <v>192</v>
      </c>
      <c r="C45" s="207">
        <v>1</v>
      </c>
      <c r="D45" s="221">
        <v>1</v>
      </c>
      <c r="E45" s="221">
        <v>0.2</v>
      </c>
      <c r="F45" s="221">
        <f t="shared" si="3"/>
        <v>4.2000000000000028</v>
      </c>
      <c r="G45" s="221">
        <f t="shared" si="4"/>
        <v>0.84000000000000064</v>
      </c>
      <c r="H45" s="207">
        <f t="shared" si="5"/>
        <v>10.080000000000007</v>
      </c>
    </row>
    <row r="46" spans="1:51" ht="25" customHeight="1" x14ac:dyDescent="0.35">
      <c r="A46" s="219">
        <v>12</v>
      </c>
      <c r="B46" s="220" t="s">
        <v>193</v>
      </c>
      <c r="C46" s="207">
        <v>2</v>
      </c>
      <c r="D46" s="221">
        <v>1</v>
      </c>
      <c r="E46" s="221">
        <v>0.2</v>
      </c>
      <c r="F46" s="221">
        <f t="shared" si="3"/>
        <v>4.2000000000000028</v>
      </c>
      <c r="G46" s="221">
        <f t="shared" si="4"/>
        <v>1.6800000000000013</v>
      </c>
      <c r="H46" s="207">
        <f t="shared" si="5"/>
        <v>20.160000000000014</v>
      </c>
    </row>
    <row r="47" spans="1:51" ht="25" customHeight="1" x14ac:dyDescent="0.35">
      <c r="A47" s="219">
        <v>13</v>
      </c>
      <c r="B47" s="220" t="s">
        <v>194</v>
      </c>
      <c r="C47" s="207">
        <v>2</v>
      </c>
      <c r="D47" s="207">
        <v>1.2</v>
      </c>
      <c r="E47" s="207">
        <v>0.3</v>
      </c>
      <c r="F47" s="221">
        <f t="shared" si="3"/>
        <v>4.2000000000000028</v>
      </c>
      <c r="G47" s="221">
        <f t="shared" si="4"/>
        <v>3.0240000000000018</v>
      </c>
      <c r="H47" s="207">
        <f t="shared" si="5"/>
        <v>25.200000000000017</v>
      </c>
    </row>
    <row r="48" spans="1:51" ht="25" customHeight="1" x14ac:dyDescent="0.35">
      <c r="A48" s="219">
        <v>14</v>
      </c>
      <c r="B48" s="220" t="s">
        <v>195</v>
      </c>
      <c r="C48" s="207">
        <v>1</v>
      </c>
      <c r="D48" s="207">
        <v>1.2</v>
      </c>
      <c r="E48" s="207">
        <v>0.3</v>
      </c>
      <c r="F48" s="221">
        <f t="shared" si="3"/>
        <v>4.2000000000000028</v>
      </c>
      <c r="G48" s="221">
        <f t="shared" si="4"/>
        <v>1.5120000000000009</v>
      </c>
      <c r="H48" s="207">
        <f t="shared" si="5"/>
        <v>12.600000000000009</v>
      </c>
    </row>
    <row r="49" spans="1:51" ht="25" customHeight="1" x14ac:dyDescent="0.35">
      <c r="A49" s="219">
        <v>15</v>
      </c>
      <c r="B49" s="220" t="s">
        <v>196</v>
      </c>
      <c r="C49" s="207">
        <v>5</v>
      </c>
      <c r="D49" s="207">
        <v>1.2</v>
      </c>
      <c r="E49" s="207">
        <v>0.3</v>
      </c>
      <c r="F49" s="221">
        <f t="shared" si="3"/>
        <v>4.2000000000000028</v>
      </c>
      <c r="G49" s="221">
        <f t="shared" si="4"/>
        <v>7.5600000000000041</v>
      </c>
      <c r="H49" s="207">
        <f t="shared" si="5"/>
        <v>63.000000000000043</v>
      </c>
      <c r="M49" s="197">
        <f>6.416/2</f>
        <v>3.2080000000000002</v>
      </c>
      <c r="N49" s="197">
        <f>28.5-14</f>
        <v>14.5</v>
      </c>
    </row>
    <row r="50" spans="1:51" ht="25" customHeight="1" x14ac:dyDescent="0.35">
      <c r="A50" s="219">
        <v>16</v>
      </c>
      <c r="B50" s="220" t="s">
        <v>197</v>
      </c>
      <c r="C50" s="207">
        <v>1</v>
      </c>
      <c r="D50" s="221">
        <v>2.6</v>
      </c>
      <c r="E50" s="221">
        <v>0.3</v>
      </c>
      <c r="F50" s="221">
        <f t="shared" si="3"/>
        <v>4.2000000000000028</v>
      </c>
      <c r="G50" s="221">
        <f t="shared" si="4"/>
        <v>3.2760000000000025</v>
      </c>
      <c r="H50" s="207">
        <f t="shared" si="5"/>
        <v>24.360000000000017</v>
      </c>
    </row>
    <row r="51" spans="1:51" ht="25" customHeight="1" thickBot="1" x14ac:dyDescent="0.4">
      <c r="A51" s="288">
        <v>17</v>
      </c>
      <c r="B51" s="289" t="s">
        <v>198</v>
      </c>
      <c r="C51" s="290">
        <v>4</v>
      </c>
      <c r="D51" s="291">
        <v>0.45</v>
      </c>
      <c r="E51" s="291">
        <v>0.3</v>
      </c>
      <c r="F51" s="291">
        <f t="shared" si="3"/>
        <v>4.2000000000000028</v>
      </c>
      <c r="G51" s="291">
        <f t="shared" si="4"/>
        <v>2.2680000000000016</v>
      </c>
      <c r="H51" s="290">
        <f t="shared" si="5"/>
        <v>25.200000000000017</v>
      </c>
    </row>
    <row r="52" spans="1:51" ht="25" customHeight="1" thickBot="1" x14ac:dyDescent="0.4">
      <c r="A52" s="292"/>
      <c r="B52" s="215" t="s">
        <v>199</v>
      </c>
      <c r="C52" s="215"/>
      <c r="D52" s="215"/>
      <c r="E52" s="215"/>
      <c r="F52" s="215"/>
      <c r="G52" s="215">
        <f>SUM(G35:G51)</f>
        <v>47.208000000000027</v>
      </c>
      <c r="H52" s="285">
        <f>SUM(H35:H51)</f>
        <v>405.72000000000037</v>
      </c>
    </row>
    <row r="53" spans="1:51" ht="25" customHeight="1" x14ac:dyDescent="0.35">
      <c r="B53" s="214"/>
      <c r="C53" s="198"/>
      <c r="D53" s="198"/>
      <c r="E53" s="198"/>
      <c r="F53" s="198"/>
      <c r="G53" s="198"/>
      <c r="H53" s="198"/>
    </row>
    <row r="54" spans="1:51" ht="25" customHeight="1" x14ac:dyDescent="0.35">
      <c r="A54" s="209"/>
      <c r="B54" s="210" t="s">
        <v>181</v>
      </c>
      <c r="C54" s="209"/>
      <c r="D54" s="198"/>
      <c r="E54" s="198"/>
      <c r="F54" s="198"/>
      <c r="G54" s="198"/>
      <c r="H54" s="198"/>
      <c r="I54" s="198"/>
    </row>
    <row r="55" spans="1:51" ht="25" customHeight="1" x14ac:dyDescent="0.35">
      <c r="A55" s="210" t="s">
        <v>94</v>
      </c>
      <c r="B55" s="217" t="s">
        <v>8</v>
      </c>
      <c r="C55" s="217" t="s">
        <v>90</v>
      </c>
      <c r="D55" s="217" t="s">
        <v>56</v>
      </c>
      <c r="E55" s="217" t="s">
        <v>88</v>
      </c>
      <c r="F55" s="217" t="s">
        <v>183</v>
      </c>
      <c r="G55" s="217" t="s">
        <v>40</v>
      </c>
      <c r="H55" s="218" t="s">
        <v>41</v>
      </c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204"/>
      <c r="AY55" s="198"/>
    </row>
    <row r="56" spans="1:51" ht="25" customHeight="1" x14ac:dyDescent="0.35">
      <c r="A56" s="219">
        <v>1</v>
      </c>
      <c r="B56" s="220" t="s">
        <v>184</v>
      </c>
      <c r="C56" s="207">
        <v>3</v>
      </c>
      <c r="D56" s="207">
        <v>1.2</v>
      </c>
      <c r="E56" s="207">
        <v>0.3</v>
      </c>
      <c r="F56" s="207">
        <f t="shared" ref="F56:F71" si="6">$C$5</f>
        <v>4.5</v>
      </c>
      <c r="G56" s="207">
        <f>C56*(D56*E56*F56)</f>
        <v>4.8599999999999994</v>
      </c>
      <c r="H56" s="207">
        <f>C56*(D56+E56)*2*F56</f>
        <v>40.5</v>
      </c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204"/>
      <c r="AY56" s="198"/>
    </row>
    <row r="57" spans="1:51" ht="25" customHeight="1" x14ac:dyDescent="0.35">
      <c r="A57" s="219">
        <v>2</v>
      </c>
      <c r="B57" s="220" t="s">
        <v>204</v>
      </c>
      <c r="C57" s="207">
        <v>3</v>
      </c>
      <c r="D57" s="207">
        <v>1.2</v>
      </c>
      <c r="E57" s="207">
        <v>0.3</v>
      </c>
      <c r="F57" s="207">
        <f t="shared" si="6"/>
        <v>4.5</v>
      </c>
      <c r="G57" s="207">
        <f t="shared" ref="G57:G71" si="7">C57*(D57*E57*F57)</f>
        <v>4.8599999999999994</v>
      </c>
      <c r="H57" s="207">
        <f>C57*(D57+E57)*2*F57</f>
        <v>40.5</v>
      </c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204"/>
      <c r="AY57" s="198"/>
    </row>
    <row r="58" spans="1:51" ht="25" customHeight="1" x14ac:dyDescent="0.35">
      <c r="A58" s="219">
        <v>3</v>
      </c>
      <c r="B58" s="220" t="s">
        <v>205</v>
      </c>
      <c r="C58" s="207">
        <v>2</v>
      </c>
      <c r="D58" s="207">
        <v>1.2</v>
      </c>
      <c r="E58" s="207">
        <v>0.3</v>
      </c>
      <c r="F58" s="207">
        <f t="shared" si="6"/>
        <v>4.5</v>
      </c>
      <c r="G58" s="207">
        <f t="shared" si="7"/>
        <v>3.2399999999999998</v>
      </c>
      <c r="H58" s="207">
        <f t="shared" ref="H58:H71" si="8">C58*(D58+E58)*2*F58</f>
        <v>27</v>
      </c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204"/>
      <c r="AY58" s="198"/>
    </row>
    <row r="59" spans="1:51" ht="25" customHeight="1" x14ac:dyDescent="0.35">
      <c r="A59" s="219">
        <v>4</v>
      </c>
      <c r="B59" s="220" t="s">
        <v>185</v>
      </c>
      <c r="C59" s="207">
        <v>1</v>
      </c>
      <c r="D59" s="221">
        <v>1.4</v>
      </c>
      <c r="E59" s="221">
        <v>0.2</v>
      </c>
      <c r="F59" s="207">
        <f t="shared" si="6"/>
        <v>4.5</v>
      </c>
      <c r="G59" s="207">
        <f t="shared" si="7"/>
        <v>1.2599999999999998</v>
      </c>
      <c r="H59" s="207">
        <f t="shared" si="8"/>
        <v>14.399999999999999</v>
      </c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204"/>
      <c r="AY59" s="198"/>
    </row>
    <row r="60" spans="1:51" ht="25" customHeight="1" x14ac:dyDescent="0.35">
      <c r="A60" s="219">
        <v>5</v>
      </c>
      <c r="B60" s="220" t="s">
        <v>186</v>
      </c>
      <c r="C60" s="207">
        <v>1</v>
      </c>
      <c r="D60" s="221">
        <v>1.4</v>
      </c>
      <c r="E60" s="221">
        <v>0.2</v>
      </c>
      <c r="F60" s="207">
        <f t="shared" si="6"/>
        <v>4.5</v>
      </c>
      <c r="G60" s="207">
        <f t="shared" si="7"/>
        <v>1.2599999999999998</v>
      </c>
      <c r="H60" s="207">
        <f t="shared" si="8"/>
        <v>14.399999999999999</v>
      </c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204"/>
      <c r="AY60" s="198"/>
    </row>
    <row r="61" spans="1:51" ht="25" customHeight="1" x14ac:dyDescent="0.35">
      <c r="A61" s="219">
        <v>6</v>
      </c>
      <c r="B61" s="220" t="s">
        <v>187</v>
      </c>
      <c r="C61" s="207">
        <v>1</v>
      </c>
      <c r="D61" s="221">
        <v>1.4</v>
      </c>
      <c r="E61" s="221">
        <v>0.2</v>
      </c>
      <c r="F61" s="207">
        <f t="shared" si="6"/>
        <v>4.5</v>
      </c>
      <c r="G61" s="207">
        <f t="shared" si="7"/>
        <v>1.2599999999999998</v>
      </c>
      <c r="H61" s="207">
        <f t="shared" si="8"/>
        <v>14.399999999999999</v>
      </c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204"/>
      <c r="AY61" s="198"/>
    </row>
    <row r="62" spans="1:51" ht="25" customHeight="1" x14ac:dyDescent="0.35">
      <c r="A62" s="219">
        <v>7</v>
      </c>
      <c r="B62" s="220" t="s">
        <v>188</v>
      </c>
      <c r="C62" s="207">
        <v>2</v>
      </c>
      <c r="D62" s="221">
        <v>1.4</v>
      </c>
      <c r="E62" s="221">
        <v>0.2</v>
      </c>
      <c r="F62" s="207">
        <f t="shared" si="6"/>
        <v>4.5</v>
      </c>
      <c r="G62" s="207">
        <f t="shared" si="7"/>
        <v>2.5199999999999996</v>
      </c>
      <c r="H62" s="207">
        <f t="shared" si="8"/>
        <v>28.799999999999997</v>
      </c>
    </row>
    <row r="63" spans="1:51" ht="25" customHeight="1" x14ac:dyDescent="0.35">
      <c r="A63" s="219">
        <v>8</v>
      </c>
      <c r="B63" s="220" t="s">
        <v>189</v>
      </c>
      <c r="C63" s="207">
        <v>1</v>
      </c>
      <c r="D63" s="221">
        <v>1</v>
      </c>
      <c r="E63" s="221">
        <v>0.2</v>
      </c>
      <c r="F63" s="207">
        <f t="shared" si="6"/>
        <v>4.5</v>
      </c>
      <c r="G63" s="207">
        <f t="shared" si="7"/>
        <v>0.9</v>
      </c>
      <c r="H63" s="207">
        <f t="shared" si="8"/>
        <v>10.799999999999999</v>
      </c>
    </row>
    <row r="64" spans="1:51" ht="25" customHeight="1" x14ac:dyDescent="0.35">
      <c r="A64" s="219">
        <v>9</v>
      </c>
      <c r="B64" s="220" t="s">
        <v>190</v>
      </c>
      <c r="C64" s="207">
        <v>2</v>
      </c>
      <c r="D64" s="221">
        <v>1.4</v>
      </c>
      <c r="E64" s="221">
        <v>0.2</v>
      </c>
      <c r="F64" s="207">
        <f t="shared" si="6"/>
        <v>4.5</v>
      </c>
      <c r="G64" s="207">
        <f t="shared" si="7"/>
        <v>2.5199999999999996</v>
      </c>
      <c r="H64" s="207">
        <f t="shared" si="8"/>
        <v>28.799999999999997</v>
      </c>
    </row>
    <row r="65" spans="1:51" ht="25" customHeight="1" x14ac:dyDescent="0.35">
      <c r="A65" s="219">
        <v>10</v>
      </c>
      <c r="B65" s="220" t="s">
        <v>191</v>
      </c>
      <c r="C65" s="207">
        <v>1</v>
      </c>
      <c r="D65" s="221">
        <v>1.4</v>
      </c>
      <c r="E65" s="221">
        <v>0.2</v>
      </c>
      <c r="F65" s="207">
        <f t="shared" si="6"/>
        <v>4.5</v>
      </c>
      <c r="G65" s="207">
        <f t="shared" si="7"/>
        <v>1.2599999999999998</v>
      </c>
      <c r="H65" s="207">
        <f t="shared" si="8"/>
        <v>14.399999999999999</v>
      </c>
    </row>
    <row r="66" spans="1:51" ht="25" customHeight="1" x14ac:dyDescent="0.35">
      <c r="A66" s="219">
        <v>11</v>
      </c>
      <c r="B66" s="220" t="s">
        <v>192</v>
      </c>
      <c r="C66" s="207">
        <v>1</v>
      </c>
      <c r="D66" s="221">
        <v>1</v>
      </c>
      <c r="E66" s="221">
        <v>0.2</v>
      </c>
      <c r="F66" s="207">
        <f t="shared" si="6"/>
        <v>4.5</v>
      </c>
      <c r="G66" s="207">
        <f t="shared" si="7"/>
        <v>0.9</v>
      </c>
      <c r="H66" s="207">
        <f t="shared" si="8"/>
        <v>10.799999999999999</v>
      </c>
    </row>
    <row r="67" spans="1:51" ht="25" customHeight="1" x14ac:dyDescent="0.35">
      <c r="A67" s="219">
        <v>12</v>
      </c>
      <c r="B67" s="220" t="s">
        <v>193</v>
      </c>
      <c r="C67" s="207">
        <v>2</v>
      </c>
      <c r="D67" s="221">
        <v>1</v>
      </c>
      <c r="E67" s="221">
        <v>0.2</v>
      </c>
      <c r="F67" s="207">
        <f t="shared" si="6"/>
        <v>4.5</v>
      </c>
      <c r="G67" s="207">
        <f t="shared" si="7"/>
        <v>1.8</v>
      </c>
      <c r="H67" s="207">
        <f t="shared" si="8"/>
        <v>21.599999999999998</v>
      </c>
    </row>
    <row r="68" spans="1:51" ht="25" customHeight="1" x14ac:dyDescent="0.35">
      <c r="A68" s="219">
        <v>13</v>
      </c>
      <c r="B68" s="220" t="s">
        <v>194</v>
      </c>
      <c r="C68" s="207">
        <v>2</v>
      </c>
      <c r="D68" s="207">
        <v>1.2</v>
      </c>
      <c r="E68" s="207">
        <v>0.3</v>
      </c>
      <c r="F68" s="207">
        <f t="shared" si="6"/>
        <v>4.5</v>
      </c>
      <c r="G68" s="207">
        <f t="shared" si="7"/>
        <v>3.2399999999999998</v>
      </c>
      <c r="H68" s="207">
        <f t="shared" si="8"/>
        <v>27</v>
      </c>
    </row>
    <row r="69" spans="1:51" ht="25" customHeight="1" x14ac:dyDescent="0.35">
      <c r="A69" s="219">
        <v>14</v>
      </c>
      <c r="B69" s="220" t="s">
        <v>195</v>
      </c>
      <c r="C69" s="207">
        <v>1</v>
      </c>
      <c r="D69" s="207">
        <v>1.2</v>
      </c>
      <c r="E69" s="207">
        <v>0.3</v>
      </c>
      <c r="F69" s="207">
        <f t="shared" si="6"/>
        <v>4.5</v>
      </c>
      <c r="G69" s="207">
        <f t="shared" si="7"/>
        <v>1.6199999999999999</v>
      </c>
      <c r="H69" s="207">
        <f t="shared" si="8"/>
        <v>13.5</v>
      </c>
    </row>
    <row r="70" spans="1:51" ht="25" customHeight="1" x14ac:dyDescent="0.35">
      <c r="A70" s="219">
        <v>15</v>
      </c>
      <c r="B70" s="220" t="s">
        <v>196</v>
      </c>
      <c r="C70" s="207">
        <v>5</v>
      </c>
      <c r="D70" s="207">
        <v>1.2</v>
      </c>
      <c r="E70" s="207">
        <v>0.3</v>
      </c>
      <c r="F70" s="207">
        <f t="shared" si="6"/>
        <v>4.5</v>
      </c>
      <c r="G70" s="207">
        <f t="shared" si="7"/>
        <v>8.1</v>
      </c>
      <c r="H70" s="207">
        <f t="shared" si="8"/>
        <v>67.5</v>
      </c>
    </row>
    <row r="71" spans="1:51" ht="25" customHeight="1" thickBot="1" x14ac:dyDescent="0.4">
      <c r="A71" s="219">
        <v>16</v>
      </c>
      <c r="B71" s="220" t="s">
        <v>197</v>
      </c>
      <c r="C71" s="207">
        <v>1</v>
      </c>
      <c r="D71" s="221">
        <v>2.6</v>
      </c>
      <c r="E71" s="221">
        <v>0.3</v>
      </c>
      <c r="F71" s="207">
        <f t="shared" si="6"/>
        <v>4.5</v>
      </c>
      <c r="G71" s="207">
        <f t="shared" si="7"/>
        <v>3.5100000000000002</v>
      </c>
      <c r="H71" s="207">
        <f t="shared" si="8"/>
        <v>26.099999999999998</v>
      </c>
    </row>
    <row r="72" spans="1:51" ht="25" customHeight="1" thickBot="1" x14ac:dyDescent="0.4">
      <c r="A72" s="215"/>
      <c r="B72" s="215"/>
      <c r="C72" s="215"/>
      <c r="D72" s="215"/>
      <c r="E72" s="215"/>
      <c r="F72" s="215"/>
      <c r="G72" s="215">
        <f>SUM(G56:G71)</f>
        <v>43.109999999999992</v>
      </c>
      <c r="H72" s="285">
        <f>SUM(H56:H71)</f>
        <v>400.50000000000006</v>
      </c>
    </row>
    <row r="73" spans="1:51" ht="25" customHeight="1" x14ac:dyDescent="0.35">
      <c r="A73" s="209"/>
      <c r="B73" s="287" t="s">
        <v>202</v>
      </c>
      <c r="C73" s="209"/>
      <c r="D73" s="198"/>
      <c r="E73" s="198"/>
      <c r="F73" s="198"/>
      <c r="G73" s="198"/>
      <c r="H73" s="286"/>
      <c r="I73" s="198"/>
    </row>
    <row r="74" spans="1:51" ht="25" customHeight="1" x14ac:dyDescent="0.35">
      <c r="A74" s="210" t="s">
        <v>94</v>
      </c>
      <c r="B74" s="217" t="s">
        <v>8</v>
      </c>
      <c r="C74" s="217" t="s">
        <v>90</v>
      </c>
      <c r="D74" s="217" t="s">
        <v>56</v>
      </c>
      <c r="E74" s="217" t="s">
        <v>88</v>
      </c>
      <c r="F74" s="217" t="s">
        <v>183</v>
      </c>
      <c r="G74" s="217" t="s">
        <v>40</v>
      </c>
      <c r="H74" s="218" t="s">
        <v>41</v>
      </c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204"/>
      <c r="AY74" s="198"/>
    </row>
    <row r="75" spans="1:51" ht="25" customHeight="1" x14ac:dyDescent="0.35">
      <c r="A75" s="219">
        <v>1</v>
      </c>
      <c r="B75" s="220" t="s">
        <v>184</v>
      </c>
      <c r="C75" s="207">
        <v>3</v>
      </c>
      <c r="D75" s="207">
        <v>1.2</v>
      </c>
      <c r="E75" s="207">
        <v>0.3</v>
      </c>
      <c r="F75" s="207">
        <f>$C$6</f>
        <v>3.5999999999999943</v>
      </c>
      <c r="G75" s="207">
        <f>C75*(D75*E75*F75)</f>
        <v>3.8879999999999937</v>
      </c>
      <c r="H75" s="207">
        <f>C75*(D75+E75)*2*F75</f>
        <v>32.399999999999949</v>
      </c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204"/>
      <c r="AY75" s="198"/>
    </row>
    <row r="76" spans="1:51" ht="25" customHeight="1" x14ac:dyDescent="0.35">
      <c r="A76" s="219">
        <v>2</v>
      </c>
      <c r="B76" s="220" t="s">
        <v>204</v>
      </c>
      <c r="C76" s="207">
        <v>3</v>
      </c>
      <c r="D76" s="207">
        <v>1.2</v>
      </c>
      <c r="E76" s="207">
        <v>0.3</v>
      </c>
      <c r="F76" s="207">
        <f t="shared" ref="F76:F90" si="9">$C$6</f>
        <v>3.5999999999999943</v>
      </c>
      <c r="G76" s="207">
        <f t="shared" ref="G76:G89" si="10">C76*(D76*E76*F76)</f>
        <v>3.8879999999999937</v>
      </c>
      <c r="H76" s="207">
        <f>C76*(D76+E76)*2*F76</f>
        <v>32.399999999999949</v>
      </c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204"/>
      <c r="AY76" s="198"/>
    </row>
    <row r="77" spans="1:51" ht="25" customHeight="1" x14ac:dyDescent="0.35">
      <c r="A77" s="219">
        <v>3</v>
      </c>
      <c r="B77" s="220" t="s">
        <v>205</v>
      </c>
      <c r="C77" s="207">
        <v>2</v>
      </c>
      <c r="D77" s="207">
        <v>1.2</v>
      </c>
      <c r="E77" s="207">
        <v>0.3</v>
      </c>
      <c r="F77" s="207">
        <f t="shared" si="9"/>
        <v>3.5999999999999943</v>
      </c>
      <c r="G77" s="207">
        <f t="shared" si="10"/>
        <v>2.5919999999999956</v>
      </c>
      <c r="H77" s="207">
        <f t="shared" ref="H77:H90" si="11">C77*(D77+E77)*2*F77</f>
        <v>21.599999999999966</v>
      </c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204"/>
      <c r="AY77" s="198"/>
    </row>
    <row r="78" spans="1:51" ht="25" customHeight="1" x14ac:dyDescent="0.35">
      <c r="A78" s="219">
        <v>4</v>
      </c>
      <c r="B78" s="220" t="s">
        <v>185</v>
      </c>
      <c r="C78" s="207">
        <v>1</v>
      </c>
      <c r="D78" s="221">
        <v>1.4</v>
      </c>
      <c r="E78" s="221">
        <v>0.2</v>
      </c>
      <c r="F78" s="207">
        <f t="shared" si="9"/>
        <v>3.5999999999999943</v>
      </c>
      <c r="G78" s="207">
        <f t="shared" si="10"/>
        <v>1.0079999999999982</v>
      </c>
      <c r="H78" s="207">
        <f t="shared" si="11"/>
        <v>11.51999999999998</v>
      </c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204"/>
      <c r="AY78" s="198"/>
    </row>
    <row r="79" spans="1:51" ht="25" customHeight="1" x14ac:dyDescent="0.35">
      <c r="A79" s="219">
        <v>5</v>
      </c>
      <c r="B79" s="220" t="s">
        <v>186</v>
      </c>
      <c r="C79" s="207">
        <v>1</v>
      </c>
      <c r="D79" s="221">
        <v>1.4</v>
      </c>
      <c r="E79" s="221">
        <v>0.2</v>
      </c>
      <c r="F79" s="207">
        <f t="shared" si="9"/>
        <v>3.5999999999999943</v>
      </c>
      <c r="G79" s="207">
        <f t="shared" si="10"/>
        <v>1.0079999999999982</v>
      </c>
      <c r="H79" s="207">
        <f t="shared" si="11"/>
        <v>11.51999999999998</v>
      </c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204"/>
      <c r="AY79" s="198"/>
    </row>
    <row r="80" spans="1:51" ht="25" customHeight="1" x14ac:dyDescent="0.35">
      <c r="A80" s="219">
        <v>6</v>
      </c>
      <c r="B80" s="220" t="s">
        <v>187</v>
      </c>
      <c r="C80" s="207">
        <v>1</v>
      </c>
      <c r="D80" s="221">
        <v>1.4</v>
      </c>
      <c r="E80" s="221">
        <v>0.2</v>
      </c>
      <c r="F80" s="207">
        <f t="shared" si="9"/>
        <v>3.5999999999999943</v>
      </c>
      <c r="G80" s="207">
        <f t="shared" si="10"/>
        <v>1.0079999999999982</v>
      </c>
      <c r="H80" s="207">
        <f t="shared" si="11"/>
        <v>11.51999999999998</v>
      </c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204"/>
      <c r="AY80" s="198"/>
    </row>
    <row r="81" spans="1:51" ht="25" customHeight="1" x14ac:dyDescent="0.35">
      <c r="A81" s="219">
        <v>7</v>
      </c>
      <c r="B81" s="220" t="s">
        <v>188</v>
      </c>
      <c r="C81" s="207">
        <v>2</v>
      </c>
      <c r="D81" s="221">
        <v>1.4</v>
      </c>
      <c r="E81" s="221">
        <v>0.2</v>
      </c>
      <c r="F81" s="207">
        <f t="shared" si="9"/>
        <v>3.5999999999999943</v>
      </c>
      <c r="G81" s="207">
        <f t="shared" si="10"/>
        <v>2.0159999999999965</v>
      </c>
      <c r="H81" s="207">
        <f t="shared" si="11"/>
        <v>23.03999999999996</v>
      </c>
    </row>
    <row r="82" spans="1:51" ht="25" customHeight="1" x14ac:dyDescent="0.35">
      <c r="A82" s="219">
        <v>8</v>
      </c>
      <c r="B82" s="220" t="s">
        <v>189</v>
      </c>
      <c r="C82" s="207">
        <v>1</v>
      </c>
      <c r="D82" s="221">
        <v>1</v>
      </c>
      <c r="E82" s="221">
        <v>0.2</v>
      </c>
      <c r="F82" s="207">
        <f t="shared" si="9"/>
        <v>3.5999999999999943</v>
      </c>
      <c r="G82" s="207">
        <f t="shared" si="10"/>
        <v>0.71999999999999886</v>
      </c>
      <c r="H82" s="207">
        <f t="shared" si="11"/>
        <v>8.6399999999999864</v>
      </c>
    </row>
    <row r="83" spans="1:51" ht="25" customHeight="1" x14ac:dyDescent="0.35">
      <c r="A83" s="219">
        <v>9</v>
      </c>
      <c r="B83" s="220" t="s">
        <v>190</v>
      </c>
      <c r="C83" s="207">
        <v>2</v>
      </c>
      <c r="D83" s="221">
        <v>1.4</v>
      </c>
      <c r="E83" s="221">
        <v>0.2</v>
      </c>
      <c r="F83" s="207">
        <f t="shared" si="9"/>
        <v>3.5999999999999943</v>
      </c>
      <c r="G83" s="207">
        <f t="shared" si="10"/>
        <v>2.0159999999999965</v>
      </c>
      <c r="H83" s="207">
        <f t="shared" si="11"/>
        <v>23.03999999999996</v>
      </c>
    </row>
    <row r="84" spans="1:51" ht="25" customHeight="1" x14ac:dyDescent="0.35">
      <c r="A84" s="219">
        <v>10</v>
      </c>
      <c r="B84" s="220" t="s">
        <v>191</v>
      </c>
      <c r="C84" s="207">
        <v>1</v>
      </c>
      <c r="D84" s="221">
        <v>1.4</v>
      </c>
      <c r="E84" s="221">
        <v>0.2</v>
      </c>
      <c r="F84" s="207">
        <f t="shared" si="9"/>
        <v>3.5999999999999943</v>
      </c>
      <c r="G84" s="207">
        <f t="shared" si="10"/>
        <v>1.0079999999999982</v>
      </c>
      <c r="H84" s="207">
        <f t="shared" si="11"/>
        <v>11.51999999999998</v>
      </c>
    </row>
    <row r="85" spans="1:51" ht="25" customHeight="1" x14ac:dyDescent="0.35">
      <c r="A85" s="219">
        <v>11</v>
      </c>
      <c r="B85" s="220" t="s">
        <v>192</v>
      </c>
      <c r="C85" s="207">
        <v>1</v>
      </c>
      <c r="D85" s="221">
        <v>1</v>
      </c>
      <c r="E85" s="221">
        <v>0.2</v>
      </c>
      <c r="F85" s="207">
        <f t="shared" si="9"/>
        <v>3.5999999999999943</v>
      </c>
      <c r="G85" s="207">
        <f t="shared" si="10"/>
        <v>0.71999999999999886</v>
      </c>
      <c r="H85" s="207">
        <f t="shared" si="11"/>
        <v>8.6399999999999864</v>
      </c>
    </row>
    <row r="86" spans="1:51" ht="25" customHeight="1" x14ac:dyDescent="0.35">
      <c r="A86" s="219">
        <v>12</v>
      </c>
      <c r="B86" s="220" t="s">
        <v>193</v>
      </c>
      <c r="C86" s="207">
        <v>2</v>
      </c>
      <c r="D86" s="221">
        <v>1</v>
      </c>
      <c r="E86" s="221">
        <v>0.2</v>
      </c>
      <c r="F86" s="207">
        <f t="shared" si="9"/>
        <v>3.5999999999999943</v>
      </c>
      <c r="G86" s="207">
        <f t="shared" si="10"/>
        <v>1.4399999999999977</v>
      </c>
      <c r="H86" s="207">
        <f t="shared" si="11"/>
        <v>17.279999999999973</v>
      </c>
    </row>
    <row r="87" spans="1:51" ht="25" customHeight="1" x14ac:dyDescent="0.35">
      <c r="A87" s="219">
        <v>13</v>
      </c>
      <c r="B87" s="220" t="s">
        <v>194</v>
      </c>
      <c r="C87" s="207">
        <v>2</v>
      </c>
      <c r="D87" s="207">
        <v>1.2</v>
      </c>
      <c r="E87" s="207">
        <v>0.3</v>
      </c>
      <c r="F87" s="207">
        <f t="shared" si="9"/>
        <v>3.5999999999999943</v>
      </c>
      <c r="G87" s="207">
        <f t="shared" si="10"/>
        <v>2.5919999999999956</v>
      </c>
      <c r="H87" s="207">
        <f t="shared" si="11"/>
        <v>21.599999999999966</v>
      </c>
    </row>
    <row r="88" spans="1:51" ht="25" customHeight="1" x14ac:dyDescent="0.35">
      <c r="A88" s="219">
        <v>14</v>
      </c>
      <c r="B88" s="220" t="s">
        <v>195</v>
      </c>
      <c r="C88" s="207">
        <v>1</v>
      </c>
      <c r="D88" s="207">
        <v>1.2</v>
      </c>
      <c r="E88" s="207">
        <v>0.3</v>
      </c>
      <c r="F88" s="207">
        <f t="shared" si="9"/>
        <v>3.5999999999999943</v>
      </c>
      <c r="G88" s="207">
        <f t="shared" si="10"/>
        <v>1.2959999999999978</v>
      </c>
      <c r="H88" s="207">
        <f t="shared" si="11"/>
        <v>10.799999999999983</v>
      </c>
    </row>
    <row r="89" spans="1:51" ht="25" customHeight="1" x14ac:dyDescent="0.35">
      <c r="A89" s="219">
        <v>15</v>
      </c>
      <c r="B89" s="220" t="s">
        <v>196</v>
      </c>
      <c r="C89" s="207">
        <v>5</v>
      </c>
      <c r="D89" s="207">
        <v>1.2</v>
      </c>
      <c r="E89" s="207">
        <v>0.3</v>
      </c>
      <c r="F89" s="207">
        <f t="shared" si="9"/>
        <v>3.5999999999999943</v>
      </c>
      <c r="G89" s="207">
        <f t="shared" si="10"/>
        <v>6.4799999999999889</v>
      </c>
      <c r="H89" s="207">
        <f t="shared" si="11"/>
        <v>53.999999999999915</v>
      </c>
    </row>
    <row r="90" spans="1:51" ht="25" customHeight="1" thickBot="1" x14ac:dyDescent="0.4">
      <c r="A90" s="219">
        <v>16</v>
      </c>
      <c r="B90" s="220" t="s">
        <v>197</v>
      </c>
      <c r="C90" s="207">
        <v>1</v>
      </c>
      <c r="D90" s="221">
        <v>2.6</v>
      </c>
      <c r="E90" s="221">
        <v>0.3</v>
      </c>
      <c r="F90" s="207">
        <f t="shared" si="9"/>
        <v>3.5999999999999943</v>
      </c>
      <c r="G90" s="207">
        <f>C90*(D90*E90*F90)</f>
        <v>2.8079999999999958</v>
      </c>
      <c r="H90" s="207">
        <f t="shared" si="11"/>
        <v>20.879999999999967</v>
      </c>
    </row>
    <row r="91" spans="1:51" ht="25" customHeight="1" thickBot="1" x14ac:dyDescent="0.4">
      <c r="A91" s="215"/>
      <c r="B91" s="284"/>
      <c r="C91" s="215"/>
      <c r="D91" s="215"/>
      <c r="E91" s="215"/>
      <c r="F91" s="215"/>
      <c r="G91" s="215">
        <f>SUM(G75:G90)</f>
        <v>34.487999999999943</v>
      </c>
      <c r="H91" s="285">
        <f>SUM(H75:H90)</f>
        <v>320.39999999999952</v>
      </c>
    </row>
    <row r="92" spans="1:51" ht="25" customHeight="1" x14ac:dyDescent="0.35">
      <c r="A92" s="209"/>
      <c r="B92" s="210" t="s">
        <v>203</v>
      </c>
      <c r="C92" s="209"/>
      <c r="D92" s="198"/>
      <c r="E92" s="198"/>
      <c r="F92" s="198"/>
      <c r="G92" s="198"/>
      <c r="H92" s="198"/>
    </row>
    <row r="93" spans="1:51" ht="25" customHeight="1" x14ac:dyDescent="0.35">
      <c r="A93" s="210" t="s">
        <v>94</v>
      </c>
      <c r="B93" s="217" t="s">
        <v>8</v>
      </c>
      <c r="C93" s="217" t="s">
        <v>90</v>
      </c>
      <c r="D93" s="217" t="s">
        <v>56</v>
      </c>
      <c r="E93" s="217" t="s">
        <v>88</v>
      </c>
      <c r="F93" s="217" t="s">
        <v>183</v>
      </c>
      <c r="G93" s="217" t="s">
        <v>40</v>
      </c>
      <c r="H93" s="218" t="s">
        <v>41</v>
      </c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204"/>
      <c r="AY93" s="198"/>
    </row>
    <row r="94" spans="1:51" ht="25" customHeight="1" x14ac:dyDescent="0.35">
      <c r="A94" s="219">
        <v>1</v>
      </c>
      <c r="B94" s="220" t="s">
        <v>205</v>
      </c>
      <c r="C94" s="207">
        <v>2</v>
      </c>
      <c r="D94" s="207">
        <v>1.2</v>
      </c>
      <c r="E94" s="207">
        <v>0.3</v>
      </c>
      <c r="F94" s="207">
        <f>$C$7</f>
        <v>2.9000000000000057</v>
      </c>
      <c r="G94" s="207">
        <f t="shared" ref="G94:G101" si="12">C94*(D94*E94*F94)</f>
        <v>2.0880000000000041</v>
      </c>
      <c r="H94" s="207">
        <f t="shared" ref="H94:H101" si="13">C94*(D94+E94)*2*F94</f>
        <v>17.400000000000034</v>
      </c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204"/>
      <c r="AY94" s="198"/>
    </row>
    <row r="95" spans="1:51" ht="25" customHeight="1" x14ac:dyDescent="0.35">
      <c r="A95" s="219">
        <v>2</v>
      </c>
      <c r="B95" s="220" t="s">
        <v>187</v>
      </c>
      <c r="C95" s="207">
        <v>1</v>
      </c>
      <c r="D95" s="221">
        <v>1.4</v>
      </c>
      <c r="E95" s="221">
        <v>0.2</v>
      </c>
      <c r="F95" s="207">
        <f t="shared" ref="F95:F101" si="14">$C$7</f>
        <v>2.9000000000000057</v>
      </c>
      <c r="G95" s="207">
        <f t="shared" si="12"/>
        <v>0.8120000000000015</v>
      </c>
      <c r="H95" s="207">
        <f t="shared" si="13"/>
        <v>9.2800000000000171</v>
      </c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204"/>
      <c r="AY95" s="198"/>
    </row>
    <row r="96" spans="1:51" ht="25" customHeight="1" x14ac:dyDescent="0.35">
      <c r="A96" s="219">
        <v>3</v>
      </c>
      <c r="B96" s="220" t="s">
        <v>189</v>
      </c>
      <c r="C96" s="207">
        <v>1</v>
      </c>
      <c r="D96" s="221">
        <v>1</v>
      </c>
      <c r="E96" s="221">
        <v>0.2</v>
      </c>
      <c r="F96" s="207">
        <f t="shared" si="14"/>
        <v>2.9000000000000057</v>
      </c>
      <c r="G96" s="207">
        <f t="shared" si="12"/>
        <v>0.58000000000000118</v>
      </c>
      <c r="H96" s="207">
        <f t="shared" si="13"/>
        <v>6.9600000000000133</v>
      </c>
    </row>
    <row r="97" spans="1:51" ht="25" customHeight="1" x14ac:dyDescent="0.35">
      <c r="A97" s="219">
        <v>4</v>
      </c>
      <c r="B97" s="220" t="s">
        <v>191</v>
      </c>
      <c r="C97" s="207">
        <v>1</v>
      </c>
      <c r="D97" s="221">
        <v>1.4</v>
      </c>
      <c r="E97" s="221">
        <v>0.2</v>
      </c>
      <c r="F97" s="207">
        <f t="shared" si="14"/>
        <v>2.9000000000000057</v>
      </c>
      <c r="G97" s="221">
        <f t="shared" si="12"/>
        <v>0.8120000000000015</v>
      </c>
      <c r="H97" s="221">
        <f t="shared" si="13"/>
        <v>9.2800000000000171</v>
      </c>
    </row>
    <row r="98" spans="1:51" ht="25" customHeight="1" x14ac:dyDescent="0.35">
      <c r="A98" s="219">
        <v>5</v>
      </c>
      <c r="B98" s="220" t="s">
        <v>192</v>
      </c>
      <c r="C98" s="207">
        <v>1</v>
      </c>
      <c r="D98" s="221">
        <v>1</v>
      </c>
      <c r="E98" s="221">
        <v>0.2</v>
      </c>
      <c r="F98" s="207">
        <f t="shared" si="14"/>
        <v>2.9000000000000057</v>
      </c>
      <c r="G98" s="207">
        <f t="shared" si="12"/>
        <v>0.58000000000000118</v>
      </c>
      <c r="H98" s="207">
        <f t="shared" si="13"/>
        <v>6.9600000000000133</v>
      </c>
    </row>
    <row r="99" spans="1:51" ht="25" customHeight="1" x14ac:dyDescent="0.35">
      <c r="A99" s="219">
        <v>6</v>
      </c>
      <c r="B99" s="220" t="s">
        <v>193</v>
      </c>
      <c r="C99" s="207">
        <v>2</v>
      </c>
      <c r="D99" s="221">
        <v>1</v>
      </c>
      <c r="E99" s="221">
        <v>0.2</v>
      </c>
      <c r="F99" s="207">
        <f t="shared" si="14"/>
        <v>2.9000000000000057</v>
      </c>
      <c r="G99" s="207">
        <f t="shared" si="12"/>
        <v>1.1600000000000024</v>
      </c>
      <c r="H99" s="207">
        <f t="shared" si="13"/>
        <v>13.920000000000027</v>
      </c>
    </row>
    <row r="100" spans="1:51" ht="25" customHeight="1" x14ac:dyDescent="0.35">
      <c r="A100" s="219">
        <v>7</v>
      </c>
      <c r="B100" s="220" t="s">
        <v>195</v>
      </c>
      <c r="C100" s="207">
        <v>1</v>
      </c>
      <c r="D100" s="207">
        <v>1.2</v>
      </c>
      <c r="E100" s="207">
        <v>0.3</v>
      </c>
      <c r="F100" s="207">
        <f t="shared" si="14"/>
        <v>2.9000000000000057</v>
      </c>
      <c r="G100" s="207">
        <f t="shared" si="12"/>
        <v>1.044000000000002</v>
      </c>
      <c r="H100" s="207">
        <f t="shared" si="13"/>
        <v>8.7000000000000171</v>
      </c>
    </row>
    <row r="101" spans="1:51" ht="25" customHeight="1" thickBot="1" x14ac:dyDescent="0.4">
      <c r="A101" s="219">
        <v>8</v>
      </c>
      <c r="B101" s="220" t="s">
        <v>197</v>
      </c>
      <c r="C101" s="207">
        <v>1</v>
      </c>
      <c r="D101" s="221">
        <v>2.6</v>
      </c>
      <c r="E101" s="221">
        <v>0.3</v>
      </c>
      <c r="F101" s="207">
        <f t="shared" si="14"/>
        <v>2.9000000000000057</v>
      </c>
      <c r="G101" s="207">
        <f t="shared" si="12"/>
        <v>2.2620000000000045</v>
      </c>
      <c r="H101" s="207">
        <f t="shared" si="13"/>
        <v>16.820000000000032</v>
      </c>
    </row>
    <row r="102" spans="1:51" ht="25" customHeight="1" thickBot="1" x14ac:dyDescent="0.4">
      <c r="A102" s="215"/>
      <c r="B102" s="215"/>
      <c r="C102" s="215"/>
      <c r="D102" s="215"/>
      <c r="E102" s="215"/>
      <c r="F102" s="215"/>
      <c r="G102" s="215">
        <f>SUM(G94:G101)</f>
        <v>9.338000000000017</v>
      </c>
      <c r="H102" s="285">
        <f>SUM(H94:H101)</f>
        <v>89.320000000000178</v>
      </c>
    </row>
    <row r="103" spans="1:51" ht="25" customHeight="1" x14ac:dyDescent="0.35">
      <c r="B103" s="214"/>
      <c r="C103" s="198"/>
      <c r="D103" s="198"/>
      <c r="E103" s="198"/>
      <c r="F103" s="198"/>
      <c r="G103" s="198"/>
      <c r="H103" s="198"/>
    </row>
    <row r="104" spans="1:51" ht="25" customHeight="1" x14ac:dyDescent="0.35">
      <c r="A104" s="209"/>
      <c r="B104" s="210" t="s">
        <v>1003</v>
      </c>
      <c r="C104" s="209"/>
      <c r="D104" s="198"/>
      <c r="E104" s="198"/>
      <c r="F104" s="198"/>
      <c r="G104" s="198"/>
      <c r="H104" s="198"/>
    </row>
    <row r="105" spans="1:51" ht="25" customHeight="1" x14ac:dyDescent="0.35">
      <c r="A105" s="210" t="s">
        <v>94</v>
      </c>
      <c r="B105" s="217" t="s">
        <v>8</v>
      </c>
      <c r="C105" s="217" t="s">
        <v>90</v>
      </c>
      <c r="D105" s="217" t="s">
        <v>56</v>
      </c>
      <c r="E105" s="217" t="s">
        <v>88</v>
      </c>
      <c r="F105" s="217" t="s">
        <v>183</v>
      </c>
      <c r="G105" s="217" t="s">
        <v>40</v>
      </c>
      <c r="H105" s="218" t="s">
        <v>41</v>
      </c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204"/>
      <c r="AY105" s="198"/>
    </row>
    <row r="106" spans="1:51" ht="25" customHeight="1" x14ac:dyDescent="0.35">
      <c r="A106" s="219">
        <v>1</v>
      </c>
      <c r="B106" s="220" t="s">
        <v>1004</v>
      </c>
      <c r="C106" s="207">
        <v>1</v>
      </c>
      <c r="D106" s="207">
        <v>80.6957752</v>
      </c>
      <c r="E106" s="207">
        <v>0.2</v>
      </c>
      <c r="F106" s="207">
        <v>1.2</v>
      </c>
      <c r="G106" s="207">
        <f t="shared" ref="G106" si="15">C106*(D106*E106*F106)</f>
        <v>19.366986048000001</v>
      </c>
      <c r="H106" s="207">
        <f t="shared" ref="H106" si="16">C106*(D106+E106)*2*F106</f>
        <v>194.14986048</v>
      </c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204"/>
      <c r="AY106" s="198"/>
    </row>
    <row r="107" spans="1:51" ht="25" customHeight="1" thickBot="1" x14ac:dyDescent="0.4">
      <c r="A107" s="219">
        <v>2</v>
      </c>
      <c r="B107" s="220" t="s">
        <v>1006</v>
      </c>
      <c r="C107" s="207">
        <v>1</v>
      </c>
      <c r="D107" s="207">
        <v>16.259438100000001</v>
      </c>
      <c r="E107" s="207">
        <v>0.3</v>
      </c>
      <c r="F107" s="207">
        <v>1.8</v>
      </c>
      <c r="G107" s="207">
        <f t="shared" ref="G107" si="17">C107*(D107*E107*F107)</f>
        <v>8.7800965739999999</v>
      </c>
      <c r="H107" s="207">
        <f t="shared" ref="H107" si="18">C107*(D107+E107)*2*F107</f>
        <v>59.613977160000005</v>
      </c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204"/>
      <c r="AY107" s="198"/>
    </row>
    <row r="108" spans="1:51" ht="25" customHeight="1" thickBot="1" x14ac:dyDescent="0.4">
      <c r="A108" s="215"/>
      <c r="B108" s="215"/>
      <c r="C108" s="215"/>
      <c r="D108" s="215"/>
      <c r="E108" s="215"/>
      <c r="F108" s="215"/>
      <c r="G108" s="215">
        <f>SUM(G106:G107)</f>
        <v>28.147082621999999</v>
      </c>
      <c r="H108" s="215">
        <f>SUM(H106:H107)</f>
        <v>253.76383764000002</v>
      </c>
    </row>
    <row r="109" spans="1:51" ht="30" customHeight="1" x14ac:dyDescent="0.35">
      <c r="B109" s="214"/>
      <c r="C109" s="198"/>
      <c r="D109" s="198"/>
      <c r="E109" s="198"/>
      <c r="F109" s="198"/>
      <c r="G109" s="198"/>
      <c r="H109" s="198"/>
    </row>
    <row r="110" spans="1:51" ht="25" customHeight="1" x14ac:dyDescent="0.35">
      <c r="A110" s="209"/>
      <c r="B110" s="210" t="s">
        <v>1005</v>
      </c>
      <c r="C110" s="209"/>
      <c r="D110" s="198"/>
      <c r="E110" s="198"/>
      <c r="F110" s="198"/>
      <c r="G110" s="198"/>
      <c r="H110" s="198"/>
    </row>
    <row r="111" spans="1:51" ht="25" customHeight="1" x14ac:dyDescent="0.35">
      <c r="A111" s="210" t="s">
        <v>94</v>
      </c>
      <c r="B111" s="217" t="s">
        <v>8</v>
      </c>
      <c r="C111" s="217" t="s">
        <v>90</v>
      </c>
      <c r="D111" s="217" t="s">
        <v>56</v>
      </c>
      <c r="E111" s="217" t="s">
        <v>88</v>
      </c>
      <c r="F111" s="217" t="s">
        <v>183</v>
      </c>
      <c r="G111" s="217" t="s">
        <v>40</v>
      </c>
      <c r="H111" s="218" t="s">
        <v>41</v>
      </c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204"/>
      <c r="AY111" s="198"/>
    </row>
    <row r="112" spans="1:51" ht="25" customHeight="1" thickBot="1" x14ac:dyDescent="0.4">
      <c r="A112" s="219">
        <v>1</v>
      </c>
      <c r="B112" s="220" t="s">
        <v>1007</v>
      </c>
      <c r="C112" s="207">
        <f>ROUNDDOWN(104.752704/3,0)</f>
        <v>34</v>
      </c>
      <c r="D112" s="207">
        <v>0.3</v>
      </c>
      <c r="E112" s="207">
        <v>0.3</v>
      </c>
      <c r="F112" s="207">
        <v>1.2</v>
      </c>
      <c r="G112" s="207">
        <f t="shared" ref="G112" si="19">C112*(D112*E112*F112)</f>
        <v>3.6720000000000002</v>
      </c>
      <c r="H112" s="207">
        <f t="shared" ref="H112" si="20">C112*(D112+E112)*2*F112</f>
        <v>48.959999999999994</v>
      </c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204"/>
      <c r="AY112" s="198"/>
    </row>
    <row r="113" spans="1:51" ht="25" customHeight="1" thickBot="1" x14ac:dyDescent="0.4">
      <c r="A113" s="215"/>
      <c r="B113" s="215"/>
      <c r="C113" s="215"/>
      <c r="D113" s="215"/>
      <c r="E113" s="215"/>
      <c r="F113" s="215"/>
      <c r="G113" s="215">
        <f>SUM(G112:G112)</f>
        <v>3.6720000000000002</v>
      </c>
      <c r="H113" s="285">
        <f>SUM(H112:H112)</f>
        <v>48.959999999999994</v>
      </c>
    </row>
    <row r="115" spans="1:51" ht="25" customHeight="1" x14ac:dyDescent="0.35">
      <c r="A115" s="209"/>
      <c r="B115" s="210" t="s">
        <v>1075</v>
      </c>
      <c r="C115" s="209"/>
      <c r="D115" s="198"/>
      <c r="E115" s="198"/>
      <c r="F115" s="198"/>
      <c r="G115" s="198"/>
      <c r="H115" s="198"/>
    </row>
    <row r="116" spans="1:51" ht="25" customHeight="1" x14ac:dyDescent="0.35">
      <c r="A116" s="210" t="s">
        <v>94</v>
      </c>
      <c r="B116" s="217" t="s">
        <v>8</v>
      </c>
      <c r="C116" s="217" t="s">
        <v>90</v>
      </c>
      <c r="D116" s="217" t="s">
        <v>56</v>
      </c>
      <c r="E116" s="217" t="s">
        <v>88</v>
      </c>
      <c r="F116" s="217" t="s">
        <v>183</v>
      </c>
      <c r="G116" s="217" t="s">
        <v>40</v>
      </c>
      <c r="H116" s="218" t="s">
        <v>41</v>
      </c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204"/>
      <c r="AY116" s="198"/>
    </row>
    <row r="117" spans="1:51" ht="25" customHeight="1" x14ac:dyDescent="0.35">
      <c r="A117" s="219">
        <v>1</v>
      </c>
      <c r="B117" s="220" t="s">
        <v>1076</v>
      </c>
      <c r="C117" s="207">
        <v>2</v>
      </c>
      <c r="D117" s="207">
        <v>2</v>
      </c>
      <c r="E117" s="207">
        <v>0.3</v>
      </c>
      <c r="F117" s="207">
        <v>1.65</v>
      </c>
      <c r="G117" s="207">
        <f t="shared" ref="G117:G119" si="21">C117*(D117*E117*F117)</f>
        <v>1.9799999999999998</v>
      </c>
      <c r="H117" s="207">
        <f t="shared" ref="H117" si="22">C117*(D117+E117)*2*F117</f>
        <v>15.179999999999998</v>
      </c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204"/>
      <c r="AY117" s="198"/>
    </row>
    <row r="118" spans="1:51" ht="25" customHeight="1" x14ac:dyDescent="0.35">
      <c r="A118" s="219">
        <v>2</v>
      </c>
      <c r="B118" s="220" t="s">
        <v>1077</v>
      </c>
      <c r="C118" s="207">
        <v>2</v>
      </c>
      <c r="D118" s="207">
        <v>3.7</v>
      </c>
      <c r="E118" s="207">
        <v>0.3</v>
      </c>
      <c r="F118" s="207">
        <v>1.65</v>
      </c>
      <c r="G118" s="207">
        <f t="shared" ref="G118" si="23">C118*(D118*E118*F118)</f>
        <v>3.6630000000000003</v>
      </c>
      <c r="H118" s="207">
        <f t="shared" ref="H118" si="24">C118*(D118+E118)*2*F118</f>
        <v>26.4</v>
      </c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204"/>
      <c r="AY118" s="198"/>
    </row>
    <row r="119" spans="1:51" ht="25" customHeight="1" thickBot="1" x14ac:dyDescent="0.4">
      <c r="A119" s="219">
        <v>2</v>
      </c>
      <c r="B119" s="220" t="s">
        <v>1078</v>
      </c>
      <c r="C119" s="207">
        <v>1</v>
      </c>
      <c r="D119" s="207">
        <v>3.7</v>
      </c>
      <c r="E119" s="207">
        <v>2</v>
      </c>
      <c r="F119" s="207">
        <v>0.2</v>
      </c>
      <c r="G119" s="207">
        <f t="shared" si="21"/>
        <v>1.4800000000000002</v>
      </c>
      <c r="H119" s="207">
        <f>D119*E119*C119</f>
        <v>7.4</v>
      </c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204"/>
      <c r="AY119" s="198"/>
    </row>
    <row r="120" spans="1:51" ht="25" customHeight="1" thickBot="1" x14ac:dyDescent="0.4">
      <c r="A120" s="215"/>
      <c r="B120" s="215"/>
      <c r="C120" s="215"/>
      <c r="D120" s="215"/>
      <c r="E120" s="215"/>
      <c r="F120" s="215"/>
      <c r="G120" s="215">
        <f>SUM(G117:G119)</f>
        <v>7.1230000000000002</v>
      </c>
      <c r="H120" s="215">
        <f>SUM(H117:H119)</f>
        <v>48.98</v>
      </c>
    </row>
  </sheetData>
  <customSheetViews>
    <customSheetView guid="{BBDAE9F1-3FAA-4FA1-A931-BF3C82A38E11}" scale="85">
      <selection activeCell="E8" sqref="E8"/>
      <pageMargins left="0.7" right="0.7" top="0.75" bottom="0.75" header="0.3" footer="0.3"/>
      <pageSetup orientation="portrait" r:id="rId1"/>
    </customSheetView>
    <customSheetView guid="{9631A94D-44FB-4E6D-AA15-1CA5E0FDD530}" scale="85" topLeftCell="A102">
      <selection activeCell="H120" sqref="H120"/>
      <pageMargins left="0.7" right="0.7" top="0.75" bottom="0.75" header="0.3" footer="0.3"/>
      <pageSetup orientation="portrait" r:id="rId2"/>
    </customSheetView>
    <customSheetView guid="{05B31AF9-1963-454A-8EB5-CBE6E7E22E32}" scale="85" topLeftCell="A8">
      <selection activeCell="G6" sqref="G6"/>
      <pageMargins left="0.7" right="0.7" top="0.75" bottom="0.75" header="0.3" footer="0.3"/>
      <pageSetup orientation="portrait" r:id="rId3"/>
    </customSheetView>
    <customSheetView guid="{A34ED118-452E-495E-802C-676DA6A61918}" scale="85" topLeftCell="A99">
      <selection activeCell="G118" sqref="G118"/>
      <pageMargins left="0.7" right="0.7" top="0.75" bottom="0.75" header="0.3" footer="0.3"/>
      <pageSetup orientation="portrait" r:id="rId4"/>
    </customSheetView>
  </customSheetViews>
  <phoneticPr fontId="22" type="noConversion"/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E1E4-04B5-4867-BD04-B2D04C09BDED}">
  <sheetPr>
    <tabColor theme="0"/>
  </sheetPr>
  <dimension ref="A1:BR709"/>
  <sheetViews>
    <sheetView zoomScale="85" zoomScaleNormal="85" workbookViewId="0">
      <selection activeCell="D3" sqref="D3:E3"/>
    </sheetView>
  </sheetViews>
  <sheetFormatPr defaultColWidth="9.1796875" defaultRowHeight="13.75" customHeight="1" x14ac:dyDescent="0.35"/>
  <cols>
    <col min="1" max="1" width="9.1796875" style="129" customWidth="1"/>
    <col min="2" max="2" width="16.453125" style="403" customWidth="1"/>
    <col min="3" max="3" width="26.453125" style="428" customWidth="1"/>
    <col min="4" max="4" width="10.1796875" style="152" customWidth="1"/>
    <col min="5" max="5" width="11.81640625" style="152" customWidth="1"/>
    <col min="6" max="6" width="10" style="152" customWidth="1"/>
    <col min="7" max="7" width="13" style="152" customWidth="1"/>
    <col min="8" max="8" width="16.7265625" style="152" customWidth="1"/>
    <col min="9" max="9" width="13.1796875" style="152" customWidth="1"/>
    <col min="10" max="10" width="14.1796875" style="152" customWidth="1"/>
    <col min="11" max="11" width="10.1796875" style="429" customWidth="1"/>
    <col min="12" max="12" width="9.54296875" style="429" bestFit="1" customWidth="1"/>
    <col min="13" max="13" width="10.453125" style="429" bestFit="1" customWidth="1"/>
    <col min="14" max="14" width="12.453125" style="429" customWidth="1"/>
    <col min="15" max="15" width="12.26953125" style="133" customWidth="1"/>
    <col min="16" max="16" width="9.26953125" style="133" customWidth="1"/>
    <col min="17" max="17" width="9" style="133" customWidth="1"/>
    <col min="18" max="18" width="12.54296875" style="133" customWidth="1"/>
    <col min="19" max="19" width="11.1796875" style="133" customWidth="1"/>
    <col min="20" max="20" width="9.1796875" style="403" customWidth="1"/>
    <col min="21" max="21" width="11.7265625" style="403" customWidth="1"/>
    <col min="22" max="22" width="12.1796875" style="403" customWidth="1"/>
    <col min="23" max="23" width="14.453125" style="403" customWidth="1"/>
    <col min="24" max="24" width="11" style="403" customWidth="1"/>
    <col min="25" max="25" width="12.81640625" style="403" customWidth="1"/>
    <col min="26" max="26" width="11.54296875" style="133" customWidth="1"/>
    <col min="27" max="27" width="9.1796875" style="133" customWidth="1"/>
    <col min="28" max="28" width="12" style="133" customWidth="1"/>
    <col min="29" max="29" width="13.26953125" style="133" customWidth="1"/>
    <col min="30" max="30" width="14.7265625" style="405" customWidth="1"/>
    <col min="31" max="32" width="13.453125" style="127" bestFit="1" customWidth="1"/>
    <col min="33" max="33" width="14.1796875" style="146" customWidth="1"/>
    <col min="34" max="34" width="9.54296875" style="127" bestFit="1" customWidth="1"/>
    <col min="35" max="35" width="9.1796875" style="127"/>
    <col min="36" max="70" width="8.453125" style="127" customWidth="1"/>
    <col min="71" max="16384" width="9.1796875" style="127"/>
  </cols>
  <sheetData>
    <row r="1" spans="2:70" s="310" customFormat="1" ht="25.5" customHeight="1" x14ac:dyDescent="0.35">
      <c r="B1" s="301" t="s">
        <v>339</v>
      </c>
      <c r="C1" s="301" t="s">
        <v>340</v>
      </c>
      <c r="D1" s="302" t="s">
        <v>90</v>
      </c>
      <c r="E1" s="302" t="s">
        <v>290</v>
      </c>
      <c r="F1" s="303" t="s">
        <v>291</v>
      </c>
      <c r="G1" s="303" t="s">
        <v>341</v>
      </c>
      <c r="H1" s="303" t="s">
        <v>80</v>
      </c>
      <c r="I1" s="304" t="s">
        <v>342</v>
      </c>
      <c r="J1" s="305" t="s">
        <v>343</v>
      </c>
      <c r="K1" s="306" t="s">
        <v>344</v>
      </c>
      <c r="L1" s="306" t="s">
        <v>345</v>
      </c>
      <c r="M1" s="307" t="s">
        <v>346</v>
      </c>
      <c r="N1" s="306" t="s">
        <v>344</v>
      </c>
      <c r="O1" s="304" t="s">
        <v>345</v>
      </c>
      <c r="P1" s="308" t="s">
        <v>346</v>
      </c>
      <c r="Q1" s="308" t="s">
        <v>347</v>
      </c>
      <c r="R1" s="308" t="s">
        <v>348</v>
      </c>
      <c r="S1" s="308" t="s">
        <v>349</v>
      </c>
      <c r="T1" s="308" t="s">
        <v>350</v>
      </c>
      <c r="U1" s="308" t="s">
        <v>350</v>
      </c>
      <c r="V1" s="308" t="s">
        <v>350</v>
      </c>
      <c r="W1" s="308" t="s">
        <v>350</v>
      </c>
      <c r="X1" s="308" t="s">
        <v>351</v>
      </c>
      <c r="Y1" s="308" t="s">
        <v>351</v>
      </c>
      <c r="Z1" s="308" t="s">
        <v>292</v>
      </c>
      <c r="AA1" s="308"/>
      <c r="AB1" s="308"/>
      <c r="AC1" s="308" t="s">
        <v>352</v>
      </c>
      <c r="AD1" s="309" t="s">
        <v>352</v>
      </c>
      <c r="AG1" s="311"/>
      <c r="AJ1" s="310">
        <v>1</v>
      </c>
      <c r="AK1" s="310">
        <v>2</v>
      </c>
      <c r="AL1" s="310">
        <v>3</v>
      </c>
      <c r="AM1" s="310">
        <v>4</v>
      </c>
      <c r="AN1" s="310">
        <v>5</v>
      </c>
      <c r="AO1" s="310">
        <v>6</v>
      </c>
      <c r="AP1" s="310">
        <v>7</v>
      </c>
      <c r="AQ1" s="310">
        <v>8</v>
      </c>
      <c r="AR1" s="310">
        <v>9</v>
      </c>
      <c r="AS1" s="310">
        <v>10</v>
      </c>
      <c r="AT1" s="310">
        <v>11</v>
      </c>
      <c r="AV1" s="310">
        <v>1</v>
      </c>
      <c r="AW1" s="310">
        <v>2</v>
      </c>
      <c r="AX1" s="310">
        <v>3</v>
      </c>
      <c r="AY1" s="310">
        <v>4</v>
      </c>
      <c r="AZ1" s="310">
        <v>5</v>
      </c>
      <c r="BA1" s="310">
        <v>6</v>
      </c>
      <c r="BB1" s="310">
        <v>7</v>
      </c>
      <c r="BC1" s="310">
        <v>8</v>
      </c>
      <c r="BD1" s="310">
        <v>9</v>
      </c>
      <c r="BE1" s="310">
        <v>10</v>
      </c>
      <c r="BF1" s="310">
        <v>11</v>
      </c>
      <c r="BH1" s="310">
        <v>1</v>
      </c>
      <c r="BI1" s="310">
        <v>2</v>
      </c>
      <c r="BJ1" s="310">
        <v>3</v>
      </c>
      <c r="BK1" s="310">
        <v>4</v>
      </c>
      <c r="BL1" s="310">
        <v>5</v>
      </c>
      <c r="BM1" s="310">
        <v>6</v>
      </c>
      <c r="BN1" s="310">
        <v>7</v>
      </c>
      <c r="BO1" s="310">
        <v>8</v>
      </c>
      <c r="BP1" s="310">
        <v>9</v>
      </c>
      <c r="BQ1" s="310">
        <v>10</v>
      </c>
      <c r="BR1" s="310">
        <v>11</v>
      </c>
    </row>
    <row r="2" spans="2:70" ht="20.149999999999999" customHeight="1" x14ac:dyDescent="0.35">
      <c r="B2" s="612" t="s">
        <v>353</v>
      </c>
      <c r="C2" s="612"/>
      <c r="D2" s="613" t="s">
        <v>1080</v>
      </c>
      <c r="E2" s="613"/>
      <c r="F2" s="146"/>
      <c r="G2" s="146"/>
      <c r="H2" s="146"/>
      <c r="I2" s="146"/>
      <c r="J2" s="146"/>
      <c r="K2" s="312"/>
      <c r="L2" s="312"/>
      <c r="M2" s="312"/>
      <c r="N2" s="312"/>
      <c r="O2" s="127"/>
      <c r="P2" s="127"/>
      <c r="Q2" s="127"/>
      <c r="R2" s="127"/>
      <c r="S2" s="127"/>
      <c r="T2" s="129"/>
      <c r="U2" s="129"/>
      <c r="V2" s="129"/>
      <c r="W2" s="129"/>
      <c r="X2" s="129"/>
      <c r="Y2" s="129"/>
      <c r="Z2" s="127"/>
      <c r="AA2" s="127"/>
      <c r="AB2" s="127"/>
      <c r="AC2" s="127"/>
      <c r="AD2" s="127"/>
    </row>
    <row r="3" spans="2:70" ht="20.149999999999999" customHeight="1" x14ac:dyDescent="0.35">
      <c r="B3" s="613" t="s">
        <v>354</v>
      </c>
      <c r="C3" s="613"/>
      <c r="D3" s="613" t="s">
        <v>355</v>
      </c>
      <c r="E3" s="613"/>
      <c r="F3" s="146"/>
      <c r="G3" s="146"/>
      <c r="H3" s="146"/>
      <c r="I3" s="146"/>
      <c r="J3" s="146"/>
      <c r="K3" s="312"/>
      <c r="L3" s="312"/>
      <c r="M3" s="312"/>
      <c r="N3" s="312"/>
      <c r="O3" s="127"/>
      <c r="P3" s="127"/>
      <c r="Q3" s="127"/>
      <c r="R3" s="127"/>
      <c r="S3" s="127"/>
      <c r="T3" s="129"/>
      <c r="U3" s="129"/>
      <c r="V3" s="129"/>
      <c r="W3" s="129"/>
      <c r="X3" s="129"/>
      <c r="Y3" s="129"/>
      <c r="Z3" s="127"/>
      <c r="AA3" s="127"/>
      <c r="AB3" s="127"/>
      <c r="AC3" s="127"/>
      <c r="AD3" s="127"/>
    </row>
    <row r="4" spans="2:70" ht="20.149999999999999" customHeight="1" x14ac:dyDescent="0.35">
      <c r="B4" s="614"/>
      <c r="C4" s="614"/>
      <c r="D4" s="313"/>
      <c r="E4" s="222"/>
      <c r="F4" s="146"/>
      <c r="G4" s="146"/>
      <c r="H4" s="146"/>
      <c r="I4" s="146"/>
      <c r="J4" s="146"/>
      <c r="K4" s="312"/>
      <c r="L4" s="312"/>
      <c r="M4" s="312"/>
      <c r="N4" s="312"/>
      <c r="O4" s="127"/>
      <c r="P4" s="127"/>
      <c r="Q4" s="127"/>
      <c r="R4" s="127"/>
      <c r="S4" s="127"/>
      <c r="T4" s="129"/>
      <c r="U4" s="129"/>
      <c r="V4" s="129"/>
      <c r="W4" s="129"/>
      <c r="X4" s="129"/>
      <c r="Y4" s="129"/>
      <c r="Z4" s="127"/>
      <c r="AA4" s="127"/>
      <c r="AB4" s="127"/>
      <c r="AC4" s="127"/>
      <c r="AD4" s="127"/>
    </row>
    <row r="5" spans="2:70" ht="15" customHeight="1" thickBot="1" x14ac:dyDescent="0.4">
      <c r="B5" s="129"/>
      <c r="C5" s="127"/>
      <c r="D5" s="146"/>
      <c r="E5" s="146"/>
      <c r="F5" s="146"/>
      <c r="G5" s="146"/>
      <c r="H5" s="146"/>
      <c r="I5" s="146"/>
      <c r="J5" s="314"/>
      <c r="K5" s="312"/>
      <c r="L5" s="312"/>
      <c r="M5" s="312"/>
      <c r="N5" s="315"/>
      <c r="O5" s="127"/>
      <c r="P5" s="127"/>
      <c r="Q5" s="127"/>
      <c r="R5" s="127"/>
      <c r="S5" s="127"/>
      <c r="T5" s="129"/>
      <c r="U5" s="129"/>
      <c r="V5" s="129"/>
      <c r="W5" s="129"/>
      <c r="X5" s="129"/>
      <c r="Y5" s="129"/>
      <c r="Z5" s="127"/>
      <c r="AA5" s="127"/>
      <c r="AB5" s="127"/>
      <c r="AC5" s="127"/>
      <c r="AD5" s="127"/>
    </row>
    <row r="6" spans="2:70" ht="15" customHeight="1" x14ac:dyDescent="0.35">
      <c r="B6" s="602" t="s">
        <v>209</v>
      </c>
      <c r="C6" s="604" t="s">
        <v>8</v>
      </c>
      <c r="D6" s="606" t="s">
        <v>210</v>
      </c>
      <c r="E6" s="608" t="str">
        <f>+D2</f>
        <v>SKECT</v>
      </c>
      <c r="F6" s="609"/>
      <c r="G6" s="609"/>
      <c r="H6" s="609"/>
      <c r="I6" s="609"/>
      <c r="J6" s="609"/>
      <c r="K6" s="609"/>
      <c r="L6" s="609"/>
      <c r="M6" s="609"/>
      <c r="N6" s="609"/>
      <c r="O6" s="609"/>
      <c r="P6" s="609"/>
      <c r="Q6" s="609"/>
      <c r="R6" s="609"/>
      <c r="S6" s="609"/>
      <c r="T6" s="609"/>
      <c r="U6" s="609"/>
      <c r="V6" s="609"/>
      <c r="W6" s="609"/>
      <c r="X6" s="609"/>
      <c r="Y6" s="609"/>
      <c r="Z6" s="609"/>
      <c r="AA6" s="609"/>
      <c r="AB6" s="609"/>
      <c r="AC6" s="609"/>
      <c r="AD6" s="609"/>
      <c r="AE6" s="609"/>
      <c r="AF6" s="610"/>
      <c r="AG6" s="316"/>
      <c r="AH6" s="316"/>
    </row>
    <row r="7" spans="2:70" ht="84.75" customHeight="1" x14ac:dyDescent="0.35">
      <c r="B7" s="603"/>
      <c r="C7" s="605"/>
      <c r="D7" s="607"/>
      <c r="E7" s="259" t="s">
        <v>1018</v>
      </c>
      <c r="F7" s="259"/>
      <c r="G7" s="317"/>
      <c r="H7" s="317"/>
      <c r="I7" s="317"/>
      <c r="J7" s="317"/>
      <c r="K7" s="317"/>
      <c r="L7" s="317"/>
      <c r="M7" s="318"/>
      <c r="N7" s="318"/>
      <c r="O7" s="229"/>
      <c r="P7" s="319" t="s">
        <v>199</v>
      </c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320"/>
      <c r="AH7" s="321"/>
      <c r="AI7" s="322"/>
      <c r="AJ7" s="322"/>
      <c r="AK7" s="322"/>
      <c r="AL7" s="322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4"/>
      <c r="BA7" s="324"/>
      <c r="BB7" s="324"/>
      <c r="BC7" s="324"/>
      <c r="BD7" s="324"/>
      <c r="BE7" s="325"/>
      <c r="BF7" s="324"/>
    </row>
    <row r="8" spans="2:70" ht="20.149999999999999" customHeight="1" x14ac:dyDescent="0.35">
      <c r="B8" s="603"/>
      <c r="C8" s="605"/>
      <c r="D8" s="607"/>
      <c r="E8" s="228">
        <v>1</v>
      </c>
      <c r="F8" s="228">
        <v>1</v>
      </c>
      <c r="G8" s="228"/>
      <c r="H8" s="228"/>
      <c r="I8" s="228"/>
      <c r="J8" s="228"/>
      <c r="K8" s="326"/>
      <c r="L8" s="326"/>
      <c r="M8" s="327"/>
      <c r="N8" s="327"/>
      <c r="O8" s="328"/>
      <c r="P8" s="329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30"/>
      <c r="AH8" s="331"/>
      <c r="AI8" s="332"/>
      <c r="AJ8" s="333"/>
      <c r="AK8" s="333"/>
      <c r="AL8" s="333"/>
      <c r="AN8" s="331"/>
      <c r="AO8" s="331"/>
      <c r="AP8" s="331"/>
      <c r="AQ8" s="331"/>
      <c r="AR8" s="331"/>
      <c r="AS8" s="331"/>
      <c r="AT8" s="331"/>
      <c r="AU8" s="331"/>
      <c r="AV8" s="331"/>
      <c r="AW8" s="331"/>
      <c r="AX8" s="331"/>
      <c r="AY8" s="331"/>
      <c r="AZ8" s="331"/>
      <c r="BA8" s="331"/>
      <c r="BB8" s="331"/>
      <c r="BC8" s="331"/>
      <c r="BD8" s="331"/>
      <c r="BE8" s="332"/>
      <c r="BF8" s="331"/>
    </row>
    <row r="9" spans="2:70" ht="20.149999999999999" customHeight="1" x14ac:dyDescent="0.35">
      <c r="B9" s="334" t="s">
        <v>217</v>
      </c>
      <c r="C9" s="335" t="s">
        <v>80</v>
      </c>
      <c r="D9" s="228"/>
      <c r="E9" s="336"/>
      <c r="F9" s="337"/>
      <c r="G9" s="337"/>
      <c r="H9" s="337"/>
      <c r="I9" s="337"/>
      <c r="J9" s="337"/>
      <c r="K9" s="338"/>
      <c r="L9" s="338"/>
      <c r="M9" s="338"/>
      <c r="N9" s="338"/>
      <c r="O9" s="337"/>
      <c r="P9" s="339"/>
      <c r="Q9" s="337"/>
      <c r="R9" s="337"/>
      <c r="S9" s="337"/>
      <c r="T9" s="337"/>
      <c r="U9" s="337"/>
      <c r="V9" s="337"/>
      <c r="W9" s="337"/>
      <c r="X9" s="337"/>
      <c r="Y9" s="337"/>
      <c r="Z9" s="337"/>
      <c r="AA9" s="337"/>
      <c r="AB9" s="337"/>
      <c r="AC9" s="337"/>
      <c r="AD9" s="337"/>
      <c r="AE9" s="337"/>
      <c r="AF9" s="340"/>
      <c r="AH9" s="115"/>
      <c r="AI9" s="115"/>
      <c r="AJ9" s="115"/>
      <c r="AK9" s="115"/>
      <c r="AL9" s="115"/>
      <c r="AN9" s="341"/>
      <c r="AO9" s="341"/>
      <c r="AP9" s="341"/>
      <c r="AQ9" s="332"/>
      <c r="AR9" s="341"/>
      <c r="AS9" s="341"/>
      <c r="AT9" s="341"/>
      <c r="AU9" s="341"/>
      <c r="AV9" s="332"/>
      <c r="AW9" s="341"/>
      <c r="AX9" s="341"/>
      <c r="AY9" s="341"/>
      <c r="AZ9" s="341"/>
      <c r="BA9" s="332"/>
      <c r="BB9" s="341"/>
      <c r="BC9" s="341"/>
      <c r="BD9" s="341"/>
      <c r="BE9" s="275"/>
      <c r="BF9" s="332"/>
    </row>
    <row r="10" spans="2:70" ht="20.149999999999999" customHeight="1" x14ac:dyDescent="0.35">
      <c r="B10" s="334"/>
      <c r="C10" s="433" t="s">
        <v>1038</v>
      </c>
      <c r="D10" s="344" t="s">
        <v>219</v>
      </c>
      <c r="E10" s="336">
        <f>AI153</f>
        <v>13.643340000000007</v>
      </c>
      <c r="F10" s="337"/>
      <c r="G10" s="337"/>
      <c r="H10" s="337"/>
      <c r="I10" s="337"/>
      <c r="J10" s="337"/>
      <c r="K10" s="338"/>
      <c r="L10" s="338"/>
      <c r="M10" s="338"/>
      <c r="N10" s="338"/>
      <c r="O10" s="337"/>
      <c r="P10" s="347">
        <f t="shared" ref="P10:P21" si="0">+SUMPRODUCT($E$8:$O$8,E10:O10)</f>
        <v>13.643340000000007</v>
      </c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40"/>
      <c r="AH10" s="115"/>
      <c r="AI10" s="115"/>
      <c r="AJ10" s="115"/>
      <c r="AK10" s="115"/>
      <c r="AL10" s="115"/>
      <c r="AN10" s="341"/>
      <c r="AO10" s="341"/>
      <c r="AP10" s="341"/>
      <c r="AQ10" s="332"/>
      <c r="AR10" s="341"/>
      <c r="AS10" s="341"/>
      <c r="AT10" s="341"/>
      <c r="AU10" s="341"/>
      <c r="AV10" s="332"/>
      <c r="AW10" s="341"/>
      <c r="AX10" s="341"/>
      <c r="AY10" s="341"/>
      <c r="AZ10" s="341"/>
      <c r="BA10" s="332"/>
      <c r="BB10" s="341"/>
      <c r="BC10" s="341"/>
      <c r="BD10" s="341"/>
      <c r="BE10" s="275"/>
      <c r="BF10" s="332"/>
    </row>
    <row r="11" spans="2:70" ht="20.149999999999999" customHeight="1" x14ac:dyDescent="0.35">
      <c r="B11" s="342"/>
      <c r="C11" s="433" t="s">
        <v>1016</v>
      </c>
      <c r="D11" s="344" t="s">
        <v>219</v>
      </c>
      <c r="E11" s="336">
        <f>+H153</f>
        <v>49.349459999999965</v>
      </c>
      <c r="F11" s="336"/>
      <c r="G11" s="345"/>
      <c r="H11" s="345"/>
      <c r="I11" s="345"/>
      <c r="J11" s="345"/>
      <c r="K11" s="346"/>
      <c r="L11" s="346"/>
      <c r="M11" s="346"/>
      <c r="N11" s="346"/>
      <c r="O11" s="345"/>
      <c r="P11" s="347">
        <f t="shared" si="0"/>
        <v>49.349459999999965</v>
      </c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8"/>
      <c r="AH11" s="332"/>
      <c r="AI11" s="115"/>
      <c r="AJ11" s="115"/>
      <c r="AK11" s="115"/>
      <c r="AL11" s="115"/>
      <c r="AN11" s="349"/>
      <c r="AO11" s="349"/>
      <c r="AP11" s="349"/>
      <c r="AQ11" s="115"/>
      <c r="AR11" s="349"/>
      <c r="AS11" s="349"/>
      <c r="AT11" s="349"/>
      <c r="AU11" s="349"/>
      <c r="AV11" s="115"/>
      <c r="AW11" s="349"/>
      <c r="AX11" s="349"/>
      <c r="AY11" s="349"/>
      <c r="AZ11" s="349"/>
      <c r="BA11" s="115"/>
      <c r="BB11" s="349"/>
      <c r="BC11" s="349"/>
      <c r="BD11" s="349"/>
      <c r="BE11" s="97"/>
      <c r="BF11" s="115"/>
    </row>
    <row r="12" spans="2:70" ht="20.149999999999999" customHeight="1" x14ac:dyDescent="0.35">
      <c r="B12" s="342"/>
      <c r="C12" s="433" t="s">
        <v>1015</v>
      </c>
      <c r="D12" s="344" t="s">
        <v>219</v>
      </c>
      <c r="E12" s="336">
        <f>H324</f>
        <v>94.551452000000225</v>
      </c>
      <c r="F12" s="336"/>
      <c r="G12" s="345"/>
      <c r="H12" s="345"/>
      <c r="I12" s="345"/>
      <c r="J12" s="345"/>
      <c r="K12" s="346"/>
      <c r="L12" s="346"/>
      <c r="M12" s="346"/>
      <c r="N12" s="346"/>
      <c r="O12" s="345"/>
      <c r="P12" s="347">
        <f t="shared" si="0"/>
        <v>94.551452000000225</v>
      </c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8"/>
      <c r="AH12" s="332"/>
      <c r="AI12" s="115"/>
      <c r="AJ12" s="115"/>
      <c r="AK12" s="115"/>
      <c r="AL12" s="115"/>
      <c r="AN12" s="349"/>
      <c r="AO12" s="349"/>
      <c r="AP12" s="349"/>
      <c r="AQ12" s="115"/>
      <c r="AR12" s="349"/>
      <c r="AS12" s="349"/>
      <c r="AT12" s="349"/>
      <c r="AU12" s="349"/>
      <c r="AV12" s="115"/>
      <c r="AW12" s="349"/>
      <c r="AX12" s="349"/>
      <c r="AY12" s="349"/>
      <c r="AZ12" s="349"/>
      <c r="BA12" s="115"/>
      <c r="BB12" s="349"/>
      <c r="BC12" s="349"/>
      <c r="BD12" s="349"/>
      <c r="BE12" s="97"/>
      <c r="BF12" s="115"/>
    </row>
    <row r="13" spans="2:70" ht="20.149999999999999" customHeight="1" x14ac:dyDescent="0.35">
      <c r="B13" s="342"/>
      <c r="C13" s="433" t="s">
        <v>356</v>
      </c>
      <c r="D13" s="344" t="s">
        <v>219</v>
      </c>
      <c r="E13" s="336">
        <f>H507</f>
        <v>95.839800000000352</v>
      </c>
      <c r="F13" s="336"/>
      <c r="G13" s="345"/>
      <c r="H13" s="345"/>
      <c r="I13" s="345"/>
      <c r="J13" s="345"/>
      <c r="K13" s="346"/>
      <c r="L13" s="346"/>
      <c r="M13" s="346"/>
      <c r="N13" s="346"/>
      <c r="O13" s="345"/>
      <c r="P13" s="347">
        <f t="shared" si="0"/>
        <v>95.839800000000352</v>
      </c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5"/>
      <c r="AF13" s="348"/>
      <c r="AH13" s="332"/>
      <c r="AI13" s="115"/>
      <c r="AJ13" s="115"/>
      <c r="AK13" s="115"/>
      <c r="AL13" s="115"/>
      <c r="AN13" s="349"/>
      <c r="AO13" s="349"/>
      <c r="AP13" s="349"/>
      <c r="AQ13" s="115"/>
      <c r="AR13" s="349"/>
      <c r="AS13" s="349"/>
      <c r="AT13" s="349"/>
      <c r="AU13" s="349"/>
      <c r="AV13" s="115"/>
      <c r="AW13" s="349"/>
      <c r="AX13" s="349"/>
      <c r="AY13" s="349"/>
      <c r="AZ13" s="349"/>
      <c r="BA13" s="115"/>
      <c r="BB13" s="349"/>
      <c r="BC13" s="349"/>
      <c r="BD13" s="349"/>
      <c r="BE13" s="97"/>
      <c r="BF13" s="115"/>
    </row>
    <row r="14" spans="2:70" ht="20.149999999999999" customHeight="1" x14ac:dyDescent="0.35">
      <c r="B14" s="342"/>
      <c r="C14" s="433" t="s">
        <v>1017</v>
      </c>
      <c r="D14" s="344" t="s">
        <v>219</v>
      </c>
      <c r="E14" s="336">
        <f>H688</f>
        <v>95.343820000000335</v>
      </c>
      <c r="F14" s="336"/>
      <c r="G14" s="345"/>
      <c r="H14" s="345"/>
      <c r="I14" s="345"/>
      <c r="J14" s="345"/>
      <c r="K14" s="346"/>
      <c r="L14" s="346"/>
      <c r="M14" s="346"/>
      <c r="N14" s="346"/>
      <c r="O14" s="345"/>
      <c r="P14" s="347">
        <f t="shared" si="0"/>
        <v>95.343820000000335</v>
      </c>
      <c r="Q14" s="345"/>
      <c r="R14" s="345"/>
      <c r="S14" s="345"/>
      <c r="T14" s="345"/>
      <c r="U14" s="345"/>
      <c r="V14" s="345"/>
      <c r="W14" s="345"/>
      <c r="X14" s="345"/>
      <c r="Y14" s="345"/>
      <c r="Z14" s="345"/>
      <c r="AA14" s="345"/>
      <c r="AB14" s="345"/>
      <c r="AC14" s="345"/>
      <c r="AD14" s="345"/>
      <c r="AE14" s="345"/>
      <c r="AF14" s="348"/>
      <c r="AH14" s="332"/>
      <c r="AI14" s="115"/>
      <c r="AJ14" s="115"/>
      <c r="AK14" s="115"/>
      <c r="AL14" s="115"/>
      <c r="AN14" s="349"/>
      <c r="AO14" s="349"/>
      <c r="AP14" s="349"/>
      <c r="AQ14" s="115"/>
      <c r="AR14" s="349"/>
      <c r="AS14" s="349"/>
      <c r="AT14" s="349"/>
      <c r="AU14" s="349"/>
      <c r="AV14" s="115"/>
      <c r="AW14" s="349"/>
      <c r="AX14" s="349"/>
      <c r="AY14" s="349"/>
      <c r="AZ14" s="349"/>
      <c r="BA14" s="115"/>
      <c r="BB14" s="349"/>
      <c r="BC14" s="349"/>
      <c r="BD14" s="349"/>
      <c r="BE14" s="97"/>
      <c r="BF14" s="115"/>
    </row>
    <row r="15" spans="2:70" ht="20.149999999999999" customHeight="1" x14ac:dyDescent="0.35">
      <c r="B15" s="342"/>
      <c r="C15" s="433" t="s">
        <v>1037</v>
      </c>
      <c r="D15" s="344" t="s">
        <v>219</v>
      </c>
      <c r="E15" s="336">
        <f>H708</f>
        <v>9.8292000000000002</v>
      </c>
      <c r="F15" s="336"/>
      <c r="G15" s="345"/>
      <c r="H15" s="345"/>
      <c r="I15" s="345"/>
      <c r="J15" s="345"/>
      <c r="K15" s="346"/>
      <c r="L15" s="346"/>
      <c r="M15" s="346"/>
      <c r="N15" s="346"/>
      <c r="O15" s="345"/>
      <c r="P15" s="347">
        <f t="shared" ref="P15" si="1">+SUMPRODUCT($E$8:$O$8,E15:O15)</f>
        <v>9.8292000000000002</v>
      </c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  <c r="AC15" s="345"/>
      <c r="AD15" s="345"/>
      <c r="AE15" s="345"/>
      <c r="AF15" s="348"/>
      <c r="AH15" s="332"/>
      <c r="AI15" s="115"/>
      <c r="AJ15" s="115"/>
      <c r="AK15" s="115"/>
      <c r="AL15" s="115"/>
      <c r="AN15" s="349"/>
      <c r="AO15" s="349"/>
      <c r="AP15" s="349"/>
      <c r="AQ15" s="115"/>
      <c r="AR15" s="349"/>
      <c r="AS15" s="349"/>
      <c r="AT15" s="349"/>
      <c r="AU15" s="349"/>
      <c r="AV15" s="115"/>
      <c r="AW15" s="349"/>
      <c r="AX15" s="349"/>
      <c r="AY15" s="349"/>
      <c r="AZ15" s="349"/>
      <c r="BA15" s="115"/>
      <c r="BB15" s="349"/>
      <c r="BC15" s="349"/>
      <c r="BD15" s="349"/>
      <c r="BE15" s="97"/>
      <c r="BF15" s="115"/>
    </row>
    <row r="16" spans="2:70" ht="20.149999999999999" customHeight="1" x14ac:dyDescent="0.35">
      <c r="B16" s="342"/>
      <c r="C16" s="343"/>
      <c r="D16" s="344"/>
      <c r="E16" s="336"/>
      <c r="F16" s="336"/>
      <c r="G16" s="345"/>
      <c r="H16" s="345"/>
      <c r="I16" s="345"/>
      <c r="J16" s="345"/>
      <c r="K16" s="346"/>
      <c r="L16" s="346"/>
      <c r="M16" s="346"/>
      <c r="N16" s="346"/>
      <c r="O16" s="345"/>
      <c r="P16" s="347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  <c r="AF16" s="348"/>
      <c r="AH16" s="332"/>
      <c r="AI16" s="115"/>
      <c r="AJ16" s="115"/>
      <c r="AK16" s="115"/>
      <c r="AL16" s="115"/>
      <c r="AN16" s="349"/>
      <c r="AO16" s="349"/>
      <c r="AP16" s="349"/>
      <c r="AQ16" s="115"/>
      <c r="AR16" s="349"/>
      <c r="AS16" s="349"/>
      <c r="AT16" s="349"/>
      <c r="AU16" s="349"/>
      <c r="AV16" s="115"/>
      <c r="AW16" s="349"/>
      <c r="AX16" s="349"/>
      <c r="AY16" s="349"/>
      <c r="AZ16" s="349"/>
      <c r="BA16" s="115"/>
      <c r="BB16" s="349"/>
      <c r="BC16" s="349"/>
      <c r="BD16" s="349"/>
      <c r="BE16" s="97"/>
      <c r="BF16" s="115"/>
    </row>
    <row r="17" spans="1:58" ht="20.149999999999999" customHeight="1" x14ac:dyDescent="0.35">
      <c r="B17" s="334" t="s">
        <v>217</v>
      </c>
      <c r="C17" s="335" t="s">
        <v>81</v>
      </c>
      <c r="D17" s="228"/>
      <c r="E17" s="336"/>
      <c r="F17" s="336"/>
      <c r="G17" s="345"/>
      <c r="H17" s="337"/>
      <c r="I17" s="337"/>
      <c r="J17" s="337"/>
      <c r="K17" s="338"/>
      <c r="L17" s="338"/>
      <c r="M17" s="338"/>
      <c r="N17" s="338"/>
      <c r="O17" s="337"/>
      <c r="P17" s="347">
        <f t="shared" si="0"/>
        <v>0</v>
      </c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340"/>
      <c r="AH17" s="332"/>
      <c r="AI17" s="332"/>
      <c r="AJ17" s="332"/>
      <c r="AK17" s="332"/>
      <c r="AL17" s="332"/>
      <c r="AN17" s="341"/>
      <c r="AO17" s="341"/>
      <c r="AP17" s="341"/>
      <c r="AQ17" s="332"/>
      <c r="AR17" s="341"/>
      <c r="AS17" s="341"/>
      <c r="AT17" s="341"/>
      <c r="AU17" s="341"/>
      <c r="AV17" s="332"/>
      <c r="AW17" s="341"/>
      <c r="AX17" s="341"/>
      <c r="AY17" s="341"/>
      <c r="AZ17" s="349"/>
      <c r="BA17" s="332"/>
      <c r="BB17" s="341"/>
      <c r="BC17" s="341"/>
      <c r="BD17" s="341"/>
      <c r="BE17" s="275"/>
      <c r="BF17" s="332"/>
    </row>
    <row r="18" spans="1:58" ht="20.149999999999999" customHeight="1" x14ac:dyDescent="0.35">
      <c r="B18" s="350"/>
      <c r="C18" s="433" t="s">
        <v>1016</v>
      </c>
      <c r="D18" s="351" t="s">
        <v>358</v>
      </c>
      <c r="E18" s="352">
        <f>+I153+J153</f>
        <v>292.94684999999993</v>
      </c>
      <c r="F18" s="352"/>
      <c r="G18" s="353"/>
      <c r="H18" s="354"/>
      <c r="I18" s="354"/>
      <c r="J18" s="353"/>
      <c r="K18" s="355"/>
      <c r="L18" s="355"/>
      <c r="M18" s="355"/>
      <c r="N18" s="355"/>
      <c r="O18" s="354"/>
      <c r="P18" s="347">
        <f t="shared" si="0"/>
        <v>292.94684999999993</v>
      </c>
      <c r="Q18" s="354"/>
      <c r="R18" s="354"/>
      <c r="S18" s="354"/>
      <c r="T18" s="354"/>
      <c r="U18" s="354"/>
      <c r="V18" s="354"/>
      <c r="W18" s="354"/>
      <c r="X18" s="354"/>
      <c r="Y18" s="354"/>
      <c r="Z18" s="354"/>
      <c r="AA18" s="354"/>
      <c r="AB18" s="354"/>
      <c r="AC18" s="354"/>
      <c r="AD18" s="354"/>
      <c r="AE18" s="354"/>
      <c r="AF18" s="356"/>
      <c r="AH18" s="332"/>
      <c r="AI18" s="332"/>
      <c r="AJ18" s="332"/>
      <c r="AK18" s="332"/>
      <c r="AL18" s="332"/>
      <c r="AN18" s="341"/>
      <c r="AO18" s="341"/>
      <c r="AP18" s="341"/>
      <c r="AQ18" s="332"/>
      <c r="AR18" s="341"/>
      <c r="AS18" s="341"/>
      <c r="AT18" s="341"/>
      <c r="AU18" s="341"/>
      <c r="AV18" s="332"/>
      <c r="AW18" s="341"/>
      <c r="AX18" s="341"/>
      <c r="AY18" s="341"/>
      <c r="AZ18" s="349"/>
      <c r="BA18" s="332"/>
      <c r="BB18" s="341"/>
      <c r="BC18" s="341"/>
      <c r="BD18" s="341"/>
      <c r="BE18" s="275"/>
      <c r="BF18" s="332"/>
    </row>
    <row r="19" spans="1:58" ht="20.149999999999999" customHeight="1" x14ac:dyDescent="0.35">
      <c r="B19" s="350"/>
      <c r="C19" s="433" t="s">
        <v>1015</v>
      </c>
      <c r="D19" s="351" t="s">
        <v>358</v>
      </c>
      <c r="E19" s="352">
        <f>I324+J324</f>
        <v>716.18571000000122</v>
      </c>
      <c r="F19" s="352"/>
      <c r="G19" s="353"/>
      <c r="H19" s="354"/>
      <c r="I19" s="354"/>
      <c r="J19" s="353"/>
      <c r="K19" s="355"/>
      <c r="L19" s="355"/>
      <c r="M19" s="355"/>
      <c r="N19" s="355"/>
      <c r="O19" s="354"/>
      <c r="P19" s="347">
        <f t="shared" si="0"/>
        <v>716.18571000000122</v>
      </c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354"/>
      <c r="AB19" s="354"/>
      <c r="AC19" s="354"/>
      <c r="AD19" s="354"/>
      <c r="AE19" s="354"/>
      <c r="AF19" s="356"/>
      <c r="AH19" s="332"/>
      <c r="AI19" s="332"/>
      <c r="AJ19" s="332"/>
      <c r="AK19" s="332"/>
      <c r="AL19" s="332"/>
      <c r="AN19" s="341"/>
      <c r="AO19" s="341"/>
      <c r="AP19" s="341"/>
      <c r="AQ19" s="332"/>
      <c r="AR19" s="341"/>
      <c r="AS19" s="341"/>
      <c r="AT19" s="341"/>
      <c r="AU19" s="341"/>
      <c r="AV19" s="332"/>
      <c r="AW19" s="341"/>
      <c r="AX19" s="341"/>
      <c r="AY19" s="341"/>
      <c r="AZ19" s="349"/>
      <c r="BA19" s="332"/>
      <c r="BB19" s="341"/>
      <c r="BC19" s="341"/>
      <c r="BD19" s="341"/>
      <c r="BE19" s="275"/>
      <c r="BF19" s="332"/>
    </row>
    <row r="20" spans="1:58" ht="20.149999999999999" customHeight="1" x14ac:dyDescent="0.35">
      <c r="B20" s="350"/>
      <c r="C20" s="433" t="s">
        <v>356</v>
      </c>
      <c r="D20" s="351" t="s">
        <v>358</v>
      </c>
      <c r="E20" s="352">
        <f>I507+J507</f>
        <v>762.21640000000093</v>
      </c>
      <c r="F20" s="352"/>
      <c r="G20" s="353"/>
      <c r="H20" s="354"/>
      <c r="I20" s="354"/>
      <c r="J20" s="353"/>
      <c r="K20" s="355"/>
      <c r="L20" s="355"/>
      <c r="M20" s="355"/>
      <c r="N20" s="355"/>
      <c r="O20" s="354"/>
      <c r="P20" s="347">
        <f t="shared" si="0"/>
        <v>762.21640000000093</v>
      </c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6"/>
      <c r="AH20" s="332"/>
      <c r="AI20" s="332"/>
      <c r="AJ20" s="332"/>
      <c r="AK20" s="332"/>
      <c r="AL20" s="332"/>
      <c r="AN20" s="341"/>
      <c r="AO20" s="341"/>
      <c r="AP20" s="341"/>
      <c r="AQ20" s="332"/>
      <c r="AR20" s="341"/>
      <c r="AS20" s="341"/>
      <c r="AT20" s="341"/>
      <c r="AU20" s="341"/>
      <c r="AV20" s="332"/>
      <c r="AW20" s="341"/>
      <c r="AX20" s="341"/>
      <c r="AY20" s="341"/>
      <c r="AZ20" s="349"/>
      <c r="BA20" s="332"/>
      <c r="BB20" s="341"/>
      <c r="BC20" s="341"/>
      <c r="BD20" s="341"/>
      <c r="BE20" s="275"/>
      <c r="BF20" s="332"/>
    </row>
    <row r="21" spans="1:58" ht="20.149999999999999" customHeight="1" x14ac:dyDescent="0.35">
      <c r="B21" s="350"/>
      <c r="C21" s="433" t="s">
        <v>1017</v>
      </c>
      <c r="D21" s="351" t="s">
        <v>358</v>
      </c>
      <c r="E21" s="352">
        <f>I688+J688</f>
        <v>758.15820000000099</v>
      </c>
      <c r="F21" s="352"/>
      <c r="G21" s="353"/>
      <c r="H21" s="354"/>
      <c r="I21" s="354"/>
      <c r="J21" s="353"/>
      <c r="K21" s="355"/>
      <c r="L21" s="355"/>
      <c r="M21" s="355"/>
      <c r="N21" s="355"/>
      <c r="O21" s="354"/>
      <c r="P21" s="347">
        <f t="shared" si="0"/>
        <v>758.15820000000099</v>
      </c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354"/>
      <c r="AB21" s="354"/>
      <c r="AC21" s="354"/>
      <c r="AD21" s="354"/>
      <c r="AE21" s="354"/>
      <c r="AF21" s="356"/>
      <c r="AH21" s="332"/>
      <c r="AI21" s="332"/>
      <c r="AJ21" s="332"/>
      <c r="AK21" s="332"/>
      <c r="AL21" s="332"/>
      <c r="AN21" s="341"/>
      <c r="AO21" s="341"/>
      <c r="AP21" s="341"/>
      <c r="AQ21" s="332"/>
      <c r="AR21" s="341"/>
      <c r="AS21" s="341"/>
      <c r="AT21" s="341"/>
      <c r="AU21" s="341"/>
      <c r="AV21" s="332"/>
      <c r="AW21" s="341"/>
      <c r="AX21" s="341"/>
      <c r="AY21" s="341"/>
      <c r="AZ21" s="349"/>
      <c r="BA21" s="332"/>
      <c r="BB21" s="341"/>
      <c r="BC21" s="341"/>
      <c r="BD21" s="341"/>
      <c r="BE21" s="275"/>
      <c r="BF21" s="332"/>
    </row>
    <row r="22" spans="1:58" ht="20.149999999999999" customHeight="1" x14ac:dyDescent="0.35">
      <c r="B22" s="350"/>
      <c r="C22" s="433" t="s">
        <v>1037</v>
      </c>
      <c r="D22" s="351" t="s">
        <v>358</v>
      </c>
      <c r="E22" s="352">
        <f>I708+J708</f>
        <v>81.803750000000008</v>
      </c>
      <c r="F22" s="352"/>
      <c r="G22" s="353"/>
      <c r="H22" s="354"/>
      <c r="I22" s="354"/>
      <c r="J22" s="353"/>
      <c r="K22" s="355"/>
      <c r="L22" s="355"/>
      <c r="M22" s="355"/>
      <c r="N22" s="355"/>
      <c r="O22" s="354"/>
      <c r="P22" s="347">
        <f t="shared" ref="P22" si="2">+SUMPRODUCT($E$8:$O$8,E22:O22)</f>
        <v>81.803750000000008</v>
      </c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354"/>
      <c r="AF22" s="356"/>
      <c r="AH22" s="332"/>
      <c r="AI22" s="332"/>
      <c r="AJ22" s="332"/>
      <c r="AK22" s="332"/>
      <c r="AL22" s="332"/>
      <c r="AN22" s="341"/>
      <c r="AO22" s="341"/>
      <c r="AP22" s="341"/>
      <c r="AQ22" s="332"/>
      <c r="AR22" s="341"/>
      <c r="AS22" s="341"/>
      <c r="AT22" s="341"/>
      <c r="AU22" s="341"/>
      <c r="AV22" s="332"/>
      <c r="AW22" s="341"/>
      <c r="AX22" s="341"/>
      <c r="AY22" s="341"/>
      <c r="AZ22" s="349"/>
      <c r="BA22" s="332"/>
      <c r="BB22" s="341"/>
      <c r="BC22" s="341"/>
      <c r="BD22" s="341"/>
      <c r="BE22" s="275"/>
      <c r="BF22" s="332"/>
    </row>
    <row r="23" spans="1:58" s="146" customFormat="1" ht="20.149999999999999" customHeight="1" thickBot="1" x14ac:dyDescent="0.4">
      <c r="A23" s="223"/>
      <c r="B23" s="357"/>
      <c r="C23" s="358"/>
      <c r="D23" s="359"/>
      <c r="E23" s="360"/>
      <c r="F23" s="360"/>
      <c r="G23" s="360"/>
      <c r="H23" s="360"/>
      <c r="I23" s="360"/>
      <c r="J23" s="360"/>
      <c r="K23" s="361"/>
      <c r="L23" s="361"/>
      <c r="M23" s="362"/>
      <c r="N23" s="362"/>
      <c r="O23" s="363"/>
      <c r="P23" s="347"/>
      <c r="Q23" s="363"/>
      <c r="R23" s="363"/>
      <c r="S23" s="363"/>
      <c r="T23" s="363"/>
      <c r="U23" s="363"/>
      <c r="V23" s="363"/>
      <c r="W23" s="363"/>
      <c r="X23" s="363"/>
      <c r="Y23" s="363"/>
      <c r="Z23" s="363"/>
      <c r="AA23" s="363"/>
      <c r="AB23" s="363"/>
      <c r="AC23" s="363"/>
      <c r="AD23" s="363"/>
      <c r="AE23" s="363"/>
      <c r="AF23" s="364"/>
      <c r="AH23" s="365"/>
      <c r="AK23" s="115"/>
      <c r="AQ23" s="115"/>
      <c r="AV23" s="115"/>
      <c r="AW23" s="223"/>
      <c r="AX23" s="223"/>
      <c r="AY23" s="223"/>
      <c r="AZ23" s="223"/>
      <c r="BA23" s="115"/>
      <c r="BB23" s="223"/>
      <c r="BC23" s="223"/>
      <c r="BD23" s="223"/>
      <c r="BE23" s="314"/>
      <c r="BF23" s="115"/>
    </row>
    <row r="24" spans="1:58" ht="20.149999999999999" customHeight="1" x14ac:dyDescent="0.35">
      <c r="B24" s="129"/>
      <c r="C24" s="253"/>
      <c r="D24" s="242"/>
      <c r="E24" s="254"/>
      <c r="F24" s="254"/>
      <c r="G24" s="255"/>
      <c r="H24" s="255"/>
      <c r="I24" s="255"/>
      <c r="J24" s="255"/>
      <c r="K24" s="366"/>
      <c r="L24" s="366"/>
      <c r="M24" s="366"/>
      <c r="N24" s="366"/>
      <c r="O24" s="255"/>
      <c r="P24" s="255"/>
      <c r="Q24" s="255"/>
      <c r="R24" s="255"/>
      <c r="S24" s="255"/>
      <c r="T24" s="332"/>
      <c r="U24" s="169"/>
      <c r="V24" s="146"/>
      <c r="W24" s="146"/>
      <c r="X24" s="146"/>
      <c r="Y24" s="115"/>
      <c r="Z24" s="127"/>
      <c r="AA24" s="255"/>
      <c r="AB24" s="255"/>
      <c r="AC24" s="255"/>
      <c r="AD24" s="115"/>
      <c r="AE24" s="255"/>
      <c r="AF24" s="255"/>
      <c r="AG24" s="255"/>
      <c r="AH24" s="255"/>
      <c r="AI24" s="115"/>
      <c r="AJ24" s="349"/>
      <c r="AK24" s="349"/>
      <c r="AM24" s="349"/>
      <c r="AN24" s="115"/>
      <c r="AO24" s="349"/>
      <c r="AP24" s="349"/>
      <c r="AQ24" s="349"/>
      <c r="AR24" s="314"/>
      <c r="AS24" s="115"/>
    </row>
    <row r="25" spans="1:58" s="332" customFormat="1" ht="20.149999999999999" customHeight="1" x14ac:dyDescent="0.35">
      <c r="B25" s="367"/>
      <c r="C25" s="368"/>
      <c r="F25" s="115"/>
      <c r="G25" s="115"/>
      <c r="H25" s="115"/>
      <c r="I25" s="115"/>
      <c r="K25" s="369"/>
      <c r="L25" s="370"/>
      <c r="M25" s="370"/>
      <c r="N25" s="369"/>
    </row>
    <row r="26" spans="1:58" s="332" customFormat="1" ht="11.25" customHeight="1" x14ac:dyDescent="0.35">
      <c r="B26" s="367"/>
      <c r="C26" s="371"/>
      <c r="D26" s="115"/>
      <c r="F26" s="115"/>
      <c r="G26" s="115"/>
      <c r="H26" s="115"/>
      <c r="I26" s="115"/>
      <c r="K26" s="369"/>
      <c r="L26" s="370"/>
      <c r="M26" s="370"/>
      <c r="N26" s="370"/>
    </row>
    <row r="27" spans="1:58" s="332" customFormat="1" ht="11.25" customHeight="1" x14ac:dyDescent="0.35">
      <c r="B27" s="367"/>
      <c r="C27" s="371"/>
      <c r="D27" s="115"/>
      <c r="F27" s="115"/>
      <c r="G27" s="115"/>
      <c r="H27" s="115"/>
      <c r="I27" s="115"/>
      <c r="K27" s="369"/>
      <c r="L27" s="370"/>
      <c r="M27" s="370"/>
      <c r="N27" s="370"/>
    </row>
    <row r="28" spans="1:58" s="332" customFormat="1" ht="11.25" customHeight="1" x14ac:dyDescent="0.35">
      <c r="B28" s="367"/>
      <c r="C28" s="368"/>
      <c r="D28" s="115"/>
      <c r="F28" s="115"/>
      <c r="G28" s="115"/>
      <c r="H28" s="115"/>
      <c r="I28" s="115"/>
      <c r="K28" s="369"/>
      <c r="L28" s="370"/>
      <c r="M28" s="370"/>
      <c r="N28" s="370"/>
    </row>
    <row r="29" spans="1:58" s="332" customFormat="1" ht="11.25" customHeight="1" x14ac:dyDescent="0.35">
      <c r="B29" s="367"/>
      <c r="C29" s="371"/>
      <c r="D29" s="115"/>
      <c r="F29" s="115"/>
      <c r="G29" s="115"/>
      <c r="H29" s="115"/>
      <c r="I29" s="115"/>
      <c r="K29" s="369"/>
      <c r="L29" s="370"/>
      <c r="M29" s="370"/>
      <c r="N29" s="370"/>
    </row>
    <row r="30" spans="1:58" s="332" customFormat="1" ht="11.25" customHeight="1" x14ac:dyDescent="0.35">
      <c r="B30" s="367"/>
      <c r="C30" s="371"/>
      <c r="D30" s="115"/>
      <c r="F30" s="115"/>
      <c r="G30" s="115"/>
      <c r="H30" s="115"/>
      <c r="I30" s="115"/>
      <c r="K30" s="369"/>
      <c r="L30" s="370"/>
      <c r="M30" s="370"/>
      <c r="N30" s="370"/>
    </row>
    <row r="31" spans="1:58" s="332" customFormat="1" ht="11.25" customHeight="1" x14ac:dyDescent="0.35">
      <c r="B31" s="367"/>
      <c r="C31" s="368"/>
      <c r="D31" s="115"/>
      <c r="F31" s="115"/>
      <c r="G31" s="115"/>
      <c r="H31" s="115"/>
      <c r="I31" s="115"/>
      <c r="K31" s="369"/>
      <c r="L31" s="370"/>
      <c r="M31" s="370"/>
      <c r="N31" s="370"/>
    </row>
    <row r="32" spans="1:58" s="332" customFormat="1" ht="11.25" customHeight="1" x14ac:dyDescent="0.35">
      <c r="B32" s="367"/>
      <c r="C32" s="371"/>
      <c r="D32" s="115"/>
      <c r="F32" s="115"/>
      <c r="G32" s="115"/>
      <c r="H32" s="115"/>
      <c r="I32" s="115"/>
      <c r="K32" s="369"/>
      <c r="L32" s="370"/>
      <c r="M32" s="370"/>
      <c r="N32" s="370"/>
    </row>
    <row r="33" spans="1:35" s="332" customFormat="1" ht="11.25" customHeight="1" x14ac:dyDescent="0.35">
      <c r="B33" s="367"/>
      <c r="C33" s="371"/>
      <c r="D33" s="115"/>
      <c r="F33" s="115"/>
      <c r="G33" s="115"/>
      <c r="H33" s="115"/>
      <c r="I33" s="115"/>
      <c r="K33" s="369"/>
      <c r="L33" s="370"/>
      <c r="M33" s="370"/>
      <c r="N33" s="370"/>
    </row>
    <row r="34" spans="1:35" s="332" customFormat="1" ht="11.25" customHeight="1" x14ac:dyDescent="0.35">
      <c r="B34" s="367"/>
      <c r="C34" s="368"/>
      <c r="D34" s="115"/>
      <c r="F34" s="115"/>
      <c r="G34" s="115"/>
      <c r="H34" s="115"/>
      <c r="I34" s="115"/>
      <c r="K34" s="369"/>
      <c r="L34" s="370"/>
      <c r="M34" s="370"/>
      <c r="N34" s="370"/>
    </row>
    <row r="35" spans="1:35" s="332" customFormat="1" ht="11.25" customHeight="1" x14ac:dyDescent="0.35">
      <c r="B35" s="367"/>
      <c r="C35" s="371"/>
      <c r="D35" s="115"/>
      <c r="F35" s="115"/>
      <c r="G35" s="115"/>
      <c r="H35" s="115"/>
      <c r="I35" s="115"/>
      <c r="K35" s="369"/>
      <c r="L35" s="370"/>
      <c r="M35" s="370"/>
      <c r="N35" s="370"/>
    </row>
    <row r="36" spans="1:35" s="332" customFormat="1" ht="11.25" customHeight="1" x14ac:dyDescent="0.35">
      <c r="B36" s="367"/>
      <c r="C36" s="371"/>
      <c r="D36" s="115"/>
      <c r="F36" s="115"/>
      <c r="G36" s="115"/>
      <c r="H36" s="115"/>
      <c r="I36" s="115"/>
      <c r="K36" s="369"/>
      <c r="L36" s="370"/>
      <c r="M36" s="370"/>
      <c r="N36" s="370"/>
    </row>
    <row r="37" spans="1:35" s="372" customFormat="1" ht="11.25" customHeight="1" x14ac:dyDescent="0.35">
      <c r="D37" s="332"/>
      <c r="K37" s="369"/>
      <c r="L37" s="373"/>
      <c r="M37" s="373"/>
      <c r="N37" s="373"/>
      <c r="AG37" s="332"/>
    </row>
    <row r="38" spans="1:35" s="332" customFormat="1" ht="11.25" customHeight="1" x14ac:dyDescent="0.35">
      <c r="B38" s="367"/>
      <c r="C38" s="368"/>
      <c r="D38" s="115"/>
      <c r="F38" s="115"/>
      <c r="G38" s="115"/>
      <c r="H38" s="115"/>
      <c r="I38" s="115"/>
      <c r="K38" s="369"/>
      <c r="L38" s="370"/>
      <c r="M38" s="370"/>
      <c r="N38" s="370"/>
    </row>
    <row r="39" spans="1:35" s="332" customFormat="1" ht="25" customHeight="1" x14ac:dyDescent="0.35">
      <c r="B39" s="367"/>
      <c r="C39" s="371" t="s">
        <v>1019</v>
      </c>
      <c r="D39" s="115"/>
      <c r="E39" s="332">
        <v>0.1</v>
      </c>
      <c r="F39" s="115"/>
      <c r="G39" s="115"/>
      <c r="H39" s="115"/>
      <c r="I39" s="115"/>
      <c r="K39" s="369"/>
      <c r="L39" s="370"/>
      <c r="M39" s="370"/>
      <c r="N39" s="370"/>
    </row>
    <row r="40" spans="1:35" s="332" customFormat="1" ht="25" customHeight="1" x14ac:dyDescent="0.35">
      <c r="B40" s="367"/>
      <c r="C40" s="371" t="s">
        <v>1020</v>
      </c>
      <c r="D40" s="115"/>
      <c r="E40" s="332">
        <v>0.1</v>
      </c>
      <c r="F40" s="115"/>
      <c r="G40" s="115"/>
      <c r="H40" s="115"/>
      <c r="I40" s="115"/>
      <c r="K40" s="369"/>
      <c r="L40" s="370"/>
      <c r="M40" s="370"/>
      <c r="N40" s="370"/>
    </row>
    <row r="41" spans="1:35" s="372" customFormat="1" ht="11.25" customHeight="1" x14ac:dyDescent="0.35">
      <c r="D41" s="332"/>
      <c r="K41" s="369"/>
      <c r="L41" s="373"/>
      <c r="M41" s="373"/>
      <c r="N41" s="373"/>
      <c r="AG41" s="332"/>
    </row>
    <row r="42" spans="1:35" s="377" customFormat="1" ht="16.5" hidden="1" customHeight="1" x14ac:dyDescent="0.35">
      <c r="A42" s="374"/>
      <c r="B42" s="374"/>
      <c r="C42" s="368"/>
      <c r="D42" s="375"/>
      <c r="E42" s="375"/>
      <c r="F42" s="115"/>
      <c r="G42" s="375"/>
      <c r="H42" s="375"/>
      <c r="I42" s="375"/>
      <c r="J42" s="375"/>
      <c r="K42" s="369"/>
      <c r="L42" s="376"/>
      <c r="M42" s="376"/>
      <c r="N42" s="369"/>
      <c r="T42" s="374"/>
      <c r="U42" s="374"/>
      <c r="V42" s="374"/>
      <c r="W42" s="374"/>
      <c r="X42" s="374"/>
      <c r="Y42" s="374"/>
      <c r="AG42" s="375"/>
    </row>
    <row r="43" spans="1:35" ht="20.149999999999999" customHeight="1" x14ac:dyDescent="0.35">
      <c r="B43" s="378"/>
      <c r="C43" s="379"/>
      <c r="D43" s="380"/>
      <c r="E43" s="381"/>
      <c r="F43" s="382"/>
      <c r="G43" s="382"/>
      <c r="H43" s="383"/>
      <c r="I43" s="384"/>
      <c r="J43" s="385" t="s">
        <v>359</v>
      </c>
      <c r="K43" s="386" t="s">
        <v>360</v>
      </c>
      <c r="L43" s="386" t="s">
        <v>360</v>
      </c>
      <c r="M43" s="387" t="s">
        <v>360</v>
      </c>
      <c r="N43" s="388" t="s">
        <v>361</v>
      </c>
      <c r="O43" s="389" t="s">
        <v>361</v>
      </c>
      <c r="P43" s="389" t="s">
        <v>361</v>
      </c>
      <c r="Q43" s="389"/>
      <c r="R43" s="389"/>
      <c r="S43" s="389"/>
      <c r="T43" s="611" t="s">
        <v>362</v>
      </c>
      <c r="U43" s="611"/>
      <c r="V43" s="611"/>
      <c r="W43" s="611"/>
      <c r="X43" s="611"/>
      <c r="Y43" s="611"/>
      <c r="Z43" s="389"/>
      <c r="AA43" s="389"/>
      <c r="AB43" s="382"/>
      <c r="AC43" s="384" t="s">
        <v>360</v>
      </c>
      <c r="AD43" s="390" t="s">
        <v>361</v>
      </c>
    </row>
    <row r="44" spans="1:35" s="310" customFormat="1" ht="25.5" customHeight="1" x14ac:dyDescent="0.35">
      <c r="B44" s="391" t="s">
        <v>339</v>
      </c>
      <c r="C44" s="391" t="s">
        <v>340</v>
      </c>
      <c r="D44" s="392" t="s">
        <v>90</v>
      </c>
      <c r="E44" s="392" t="s">
        <v>290</v>
      </c>
      <c r="F44" s="392" t="s">
        <v>291</v>
      </c>
      <c r="G44" s="392" t="s">
        <v>341</v>
      </c>
      <c r="H44" s="303" t="s">
        <v>80</v>
      </c>
      <c r="I44" s="304" t="s">
        <v>342</v>
      </c>
      <c r="J44" s="305" t="s">
        <v>343</v>
      </c>
      <c r="K44" s="306" t="s">
        <v>344</v>
      </c>
      <c r="L44" s="306" t="s">
        <v>345</v>
      </c>
      <c r="M44" s="307" t="s">
        <v>346</v>
      </c>
      <c r="N44" s="306" t="s">
        <v>344</v>
      </c>
      <c r="O44" s="304" t="s">
        <v>345</v>
      </c>
      <c r="P44" s="308" t="s">
        <v>346</v>
      </c>
      <c r="Q44" s="301" t="s">
        <v>347</v>
      </c>
      <c r="R44" s="301" t="s">
        <v>348</v>
      </c>
      <c r="S44" s="308" t="s">
        <v>349</v>
      </c>
      <c r="T44" s="308" t="s">
        <v>363</v>
      </c>
      <c r="U44" s="308" t="s">
        <v>363</v>
      </c>
      <c r="V44" s="308" t="s">
        <v>363</v>
      </c>
      <c r="W44" s="308" t="s">
        <v>363</v>
      </c>
      <c r="X44" s="308" t="s">
        <v>363</v>
      </c>
      <c r="Y44" s="308" t="s">
        <v>363</v>
      </c>
      <c r="Z44" s="308" t="s">
        <v>292</v>
      </c>
      <c r="AA44" s="308"/>
      <c r="AB44" s="308"/>
      <c r="AC44" s="308" t="s">
        <v>352</v>
      </c>
      <c r="AD44" s="309"/>
      <c r="AG44" s="311"/>
    </row>
    <row r="45" spans="1:35" s="395" customFormat="1" ht="20.149999999999999" customHeight="1" x14ac:dyDescent="0.35">
      <c r="A45" s="598" t="s">
        <v>531</v>
      </c>
      <c r="B45" s="598"/>
      <c r="C45" s="598"/>
      <c r="D45" s="598"/>
      <c r="E45" s="598"/>
      <c r="F45" s="393"/>
      <c r="G45" s="393"/>
      <c r="H45" s="393"/>
      <c r="I45" s="393"/>
      <c r="J45" s="397"/>
      <c r="K45" s="394"/>
      <c r="L45" s="394"/>
      <c r="M45" s="394"/>
      <c r="N45" s="394"/>
      <c r="T45" s="396"/>
      <c r="U45" s="396"/>
      <c r="V45" s="396"/>
      <c r="W45" s="396"/>
      <c r="X45" s="396"/>
      <c r="Y45" s="396"/>
      <c r="AE45" s="599" t="s">
        <v>364</v>
      </c>
      <c r="AF45" s="599"/>
      <c r="AG45" s="599" t="s">
        <v>357</v>
      </c>
      <c r="AH45" s="599"/>
      <c r="AI45" s="434" t="s">
        <v>96</v>
      </c>
    </row>
    <row r="46" spans="1:35" s="398" customFormat="1" ht="20.149999999999999" customHeight="1" x14ac:dyDescent="0.35">
      <c r="B46" s="399"/>
      <c r="C46" s="399"/>
      <c r="D46" s="400"/>
      <c r="E46" s="400"/>
      <c r="F46" s="400"/>
      <c r="G46" s="400"/>
      <c r="H46" s="400"/>
      <c r="I46" s="400"/>
      <c r="J46" s="400"/>
      <c r="K46" s="401"/>
      <c r="L46" s="401"/>
      <c r="M46" s="401"/>
      <c r="N46" s="401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400"/>
      <c r="AD46" s="402"/>
      <c r="AE46" s="398" t="s">
        <v>365</v>
      </c>
      <c r="AF46" s="398" t="s">
        <v>366</v>
      </c>
      <c r="AG46" s="398" t="s">
        <v>365</v>
      </c>
      <c r="AH46" s="398" t="s">
        <v>366</v>
      </c>
    </row>
    <row r="47" spans="1:35" ht="20.149999999999999" customHeight="1" x14ac:dyDescent="0.35">
      <c r="B47" s="403">
        <v>1</v>
      </c>
      <c r="C47" s="133" t="s">
        <v>534</v>
      </c>
      <c r="D47" s="240">
        <v>1</v>
      </c>
      <c r="E47" s="240">
        <v>6.55</v>
      </c>
      <c r="F47" s="240">
        <v>0.3</v>
      </c>
      <c r="G47" s="240">
        <v>0.6</v>
      </c>
      <c r="H47" s="152">
        <f t="shared" ref="H47:H114" si="3">+PRODUCT(D47:G47)</f>
        <v>1.1789999999999998</v>
      </c>
      <c r="I47" s="152">
        <f>PRODUCT(D47,E47,F47)*0</f>
        <v>0</v>
      </c>
      <c r="J47" s="152">
        <f>+M47+P47</f>
        <v>5.4037499999999996</v>
      </c>
      <c r="K47" s="404">
        <v>0.2</v>
      </c>
      <c r="L47" s="404">
        <f t="shared" ref="L47:L114" si="4">+G47-K47</f>
        <v>0.39999999999999997</v>
      </c>
      <c r="M47" s="404">
        <f t="shared" ref="M47:M114" si="5">+PRODUCT(D47,E47,L47)</f>
        <v>2.6199999999999997</v>
      </c>
      <c r="N47" s="404">
        <v>0.17499999999999999</v>
      </c>
      <c r="O47" s="240">
        <f t="shared" ref="O47:O114" si="6">+G47-N47</f>
        <v>0.42499999999999999</v>
      </c>
      <c r="P47" s="240">
        <f t="shared" ref="P47:P114" si="7">+PRODUCT(D47:E47,O47)</f>
        <v>2.7837499999999999</v>
      </c>
      <c r="Q47" s="240"/>
      <c r="R47" s="240"/>
      <c r="S47" s="240">
        <f t="shared" ref="S47:S114" si="8">+SUM(Q47:R47)*(L47+O47)/2*2</f>
        <v>0</v>
      </c>
      <c r="T47" s="240"/>
      <c r="U47" s="240"/>
      <c r="V47" s="240"/>
      <c r="W47" s="240"/>
      <c r="X47" s="240"/>
      <c r="Y47" s="240"/>
      <c r="Z47" s="240">
        <f t="shared" ref="Z47:Z78" si="9">IFERROR(VLOOKUP(T47,$C$47:$G$688,4,FALSE)*VLOOKUP(T47,$C$47:$G$688,5,FALSE),)+IFERROR(VLOOKUP(U47,$C$47:$G$688,4,FALSE)*VLOOKUP(U47,$C$47:$G$688,5,FALSE),)+IFERROR(VLOOKUP(V47,$C$47:$G$9916,4,FALSE)*VLOOKUP(V47,$C$47:$G$688,5,FALSE),)+IFERROR(VLOOKUP(W47,$C$47:$G$688,4,FALSE)*VLOOKUP(W47,$C$47:$G$688,5,FALSE),)+IFERROR(VLOOKUP(X47,$C$47:$G$688,4,FALSE)*VLOOKUP(X47,$C$47:$G$688,5,FALSE),)+IFERROR(VLOOKUP(Y47,$C$47:$G$688,4,FALSE)*VLOOKUP(Y47,$C$47:$G$688,5,FALSE),)</f>
        <v>0</v>
      </c>
      <c r="AA47" s="240"/>
      <c r="AC47" s="152"/>
      <c r="AE47" s="146">
        <f t="shared" ref="AE47:AE114" si="10">+IF(G47&lt;0.75,(I47+J47),0)</f>
        <v>5.4037499999999996</v>
      </c>
      <c r="AF47" s="146">
        <f t="shared" ref="AF47:AF114" si="11">+IF(G47&lt;0.75,0,(I47+J47))</f>
        <v>0</v>
      </c>
      <c r="AH47" s="146"/>
      <c r="AI47" s="255">
        <f t="shared" ref="AI47:AI110" si="12">D47*(E47*(F47+$E$39*2)*$E$40)</f>
        <v>0.32750000000000001</v>
      </c>
    </row>
    <row r="48" spans="1:35" ht="20.149999999999999" customHeight="1" x14ac:dyDescent="0.35">
      <c r="B48" s="403">
        <v>2</v>
      </c>
      <c r="C48" s="133" t="s">
        <v>535</v>
      </c>
      <c r="D48" s="240">
        <v>1</v>
      </c>
      <c r="E48" s="240">
        <v>6.6479999999999997</v>
      </c>
      <c r="F48" s="240">
        <v>0.3</v>
      </c>
      <c r="G48" s="240">
        <v>0.6</v>
      </c>
      <c r="H48" s="152">
        <f t="shared" si="3"/>
        <v>1.1966399999999997</v>
      </c>
      <c r="I48" s="152">
        <f t="shared" ref="I48:I93" si="13">PRODUCT(D48,E48,F48)*0</f>
        <v>0</v>
      </c>
      <c r="J48" s="152">
        <f t="shared" ref="J48:J115" si="14">+M48+P48</f>
        <v>5.4845999999999995</v>
      </c>
      <c r="K48" s="404">
        <v>0.2</v>
      </c>
      <c r="L48" s="404">
        <f t="shared" si="4"/>
        <v>0.39999999999999997</v>
      </c>
      <c r="M48" s="404">
        <f t="shared" si="5"/>
        <v>2.6591999999999998</v>
      </c>
      <c r="N48" s="404">
        <v>0.17499999999999999</v>
      </c>
      <c r="O48" s="240">
        <f t="shared" si="6"/>
        <v>0.42499999999999999</v>
      </c>
      <c r="P48" s="240">
        <f t="shared" si="7"/>
        <v>2.8253999999999997</v>
      </c>
      <c r="Q48" s="240"/>
      <c r="R48" s="240"/>
      <c r="S48" s="240">
        <f t="shared" si="8"/>
        <v>0</v>
      </c>
      <c r="T48" s="240"/>
      <c r="U48" s="240"/>
      <c r="V48" s="240"/>
      <c r="W48" s="240"/>
      <c r="X48" s="240"/>
      <c r="Y48" s="240"/>
      <c r="Z48" s="240">
        <f t="shared" si="9"/>
        <v>0</v>
      </c>
      <c r="AA48" s="240"/>
      <c r="AC48" s="152"/>
      <c r="AE48" s="146">
        <f t="shared" si="10"/>
        <v>5.4845999999999995</v>
      </c>
      <c r="AF48" s="146">
        <f t="shared" si="11"/>
        <v>0</v>
      </c>
      <c r="AH48" s="255"/>
      <c r="AI48" s="255">
        <f t="shared" si="12"/>
        <v>0.33240000000000003</v>
      </c>
    </row>
    <row r="49" spans="2:35" ht="20.149999999999999" customHeight="1" x14ac:dyDescent="0.35">
      <c r="B49" s="403">
        <v>3</v>
      </c>
      <c r="C49" s="133" t="s">
        <v>536</v>
      </c>
      <c r="D49" s="240">
        <v>1</v>
      </c>
      <c r="E49" s="240">
        <v>2</v>
      </c>
      <c r="F49" s="240">
        <v>0.3</v>
      </c>
      <c r="G49" s="240">
        <v>0.6</v>
      </c>
      <c r="H49" s="152">
        <f t="shared" si="3"/>
        <v>0.36</v>
      </c>
      <c r="I49" s="152">
        <f t="shared" si="13"/>
        <v>0</v>
      </c>
      <c r="J49" s="152">
        <f t="shared" si="14"/>
        <v>1.6999999999999997</v>
      </c>
      <c r="K49" s="404">
        <v>0.2</v>
      </c>
      <c r="L49" s="404">
        <f t="shared" si="4"/>
        <v>0.39999999999999997</v>
      </c>
      <c r="M49" s="404">
        <f t="shared" si="5"/>
        <v>0.79999999999999993</v>
      </c>
      <c r="N49" s="404">
        <v>0.15</v>
      </c>
      <c r="O49" s="240">
        <f t="shared" si="6"/>
        <v>0.44999999999999996</v>
      </c>
      <c r="P49" s="240">
        <f t="shared" si="7"/>
        <v>0.89999999999999991</v>
      </c>
      <c r="Q49" s="240"/>
      <c r="R49" s="240"/>
      <c r="S49" s="240">
        <f t="shared" si="8"/>
        <v>0</v>
      </c>
      <c r="T49" s="240"/>
      <c r="U49" s="240"/>
      <c r="V49" s="240"/>
      <c r="W49" s="240"/>
      <c r="X49" s="240"/>
      <c r="Y49" s="240"/>
      <c r="Z49" s="240">
        <f t="shared" si="9"/>
        <v>0</v>
      </c>
      <c r="AA49" s="240"/>
      <c r="AC49" s="152"/>
      <c r="AE49" s="146">
        <f t="shared" si="10"/>
        <v>1.6999999999999997</v>
      </c>
      <c r="AF49" s="146">
        <f t="shared" si="11"/>
        <v>0</v>
      </c>
      <c r="AH49" s="255"/>
      <c r="AI49" s="255">
        <f t="shared" si="12"/>
        <v>0.1</v>
      </c>
    </row>
    <row r="50" spans="2:35" ht="20.149999999999999" customHeight="1" x14ac:dyDescent="0.35">
      <c r="B50" s="403">
        <v>4</v>
      </c>
      <c r="C50" s="133" t="s">
        <v>537</v>
      </c>
      <c r="D50" s="240">
        <v>1</v>
      </c>
      <c r="E50" s="240">
        <v>4.3230000000000004</v>
      </c>
      <c r="F50" s="240">
        <v>0.3</v>
      </c>
      <c r="G50" s="240">
        <v>0.6</v>
      </c>
      <c r="H50" s="152">
        <f t="shared" si="3"/>
        <v>0.77814000000000005</v>
      </c>
      <c r="I50" s="152">
        <f t="shared" si="13"/>
        <v>0</v>
      </c>
      <c r="J50" s="152">
        <f t="shared" si="14"/>
        <v>3.5664750000000005</v>
      </c>
      <c r="K50" s="404">
        <v>0.2</v>
      </c>
      <c r="L50" s="404">
        <f t="shared" si="4"/>
        <v>0.39999999999999997</v>
      </c>
      <c r="M50" s="404">
        <f t="shared" si="5"/>
        <v>1.7292000000000001</v>
      </c>
      <c r="N50" s="404">
        <v>0.17499999999999999</v>
      </c>
      <c r="O50" s="240">
        <f t="shared" si="6"/>
        <v>0.42499999999999999</v>
      </c>
      <c r="P50" s="240">
        <f t="shared" si="7"/>
        <v>1.8372750000000002</v>
      </c>
      <c r="Q50" s="240"/>
      <c r="R50" s="240"/>
      <c r="S50" s="240">
        <f t="shared" si="8"/>
        <v>0</v>
      </c>
      <c r="T50" s="240"/>
      <c r="U50" s="240"/>
      <c r="V50" s="240"/>
      <c r="W50" s="240"/>
      <c r="X50" s="240"/>
      <c r="Y50" s="240"/>
      <c r="Z50" s="240">
        <f t="shared" si="9"/>
        <v>0</v>
      </c>
      <c r="AA50" s="240"/>
      <c r="AC50" s="152"/>
      <c r="AE50" s="146">
        <f t="shared" si="10"/>
        <v>3.5664750000000005</v>
      </c>
      <c r="AF50" s="146">
        <f t="shared" si="11"/>
        <v>0</v>
      </c>
      <c r="AH50" s="255"/>
      <c r="AI50" s="255">
        <f t="shared" si="12"/>
        <v>0.21615000000000004</v>
      </c>
    </row>
    <row r="51" spans="2:35" ht="20.149999999999999" customHeight="1" x14ac:dyDescent="0.35">
      <c r="B51" s="403">
        <v>5</v>
      </c>
      <c r="C51" s="133" t="s">
        <v>538</v>
      </c>
      <c r="D51" s="240">
        <v>1</v>
      </c>
      <c r="E51" s="240">
        <v>6.55</v>
      </c>
      <c r="F51" s="240">
        <v>0.3</v>
      </c>
      <c r="G51" s="240">
        <v>0.6</v>
      </c>
      <c r="H51" s="152">
        <f t="shared" si="3"/>
        <v>1.1789999999999998</v>
      </c>
      <c r="I51" s="152">
        <f t="shared" si="13"/>
        <v>0</v>
      </c>
      <c r="J51" s="152">
        <f t="shared" si="14"/>
        <v>5.7312499999999993</v>
      </c>
      <c r="K51" s="404">
        <v>0.2</v>
      </c>
      <c r="L51" s="404">
        <f t="shared" si="4"/>
        <v>0.39999999999999997</v>
      </c>
      <c r="M51" s="404">
        <f t="shared" si="5"/>
        <v>2.6199999999999997</v>
      </c>
      <c r="N51" s="404">
        <v>0.125</v>
      </c>
      <c r="O51" s="240">
        <f t="shared" si="6"/>
        <v>0.47499999999999998</v>
      </c>
      <c r="P51" s="240">
        <f t="shared" si="7"/>
        <v>3.1112499999999996</v>
      </c>
      <c r="Q51" s="240"/>
      <c r="R51" s="240"/>
      <c r="S51" s="240">
        <f t="shared" si="8"/>
        <v>0</v>
      </c>
      <c r="T51" s="240"/>
      <c r="U51" s="240"/>
      <c r="V51" s="240"/>
      <c r="W51" s="240"/>
      <c r="X51" s="240"/>
      <c r="Y51" s="240"/>
      <c r="Z51" s="240">
        <f t="shared" si="9"/>
        <v>0</v>
      </c>
      <c r="AA51" s="240"/>
      <c r="AC51" s="152"/>
      <c r="AE51" s="146">
        <f t="shared" si="10"/>
        <v>5.7312499999999993</v>
      </c>
      <c r="AF51" s="146">
        <f t="shared" si="11"/>
        <v>0</v>
      </c>
      <c r="AH51" s="255"/>
      <c r="AI51" s="255">
        <f t="shared" si="12"/>
        <v>0.32750000000000001</v>
      </c>
    </row>
    <row r="52" spans="2:35" ht="20.149999999999999" customHeight="1" x14ac:dyDescent="0.35">
      <c r="B52" s="403">
        <v>6</v>
      </c>
      <c r="C52" s="133" t="s">
        <v>539</v>
      </c>
      <c r="D52" s="240">
        <v>1</v>
      </c>
      <c r="E52" s="240">
        <v>6.5990000000000002</v>
      </c>
      <c r="F52" s="240">
        <v>0.3</v>
      </c>
      <c r="G52" s="240">
        <v>0.6</v>
      </c>
      <c r="H52" s="152">
        <f t="shared" si="3"/>
        <v>1.1878199999999999</v>
      </c>
      <c r="I52" s="152">
        <f t="shared" si="13"/>
        <v>0</v>
      </c>
      <c r="J52" s="152">
        <f t="shared" si="14"/>
        <v>5.4441749999999995</v>
      </c>
      <c r="K52" s="404">
        <v>0.2</v>
      </c>
      <c r="L52" s="404">
        <f t="shared" si="4"/>
        <v>0.39999999999999997</v>
      </c>
      <c r="M52" s="404">
        <f t="shared" si="5"/>
        <v>2.6395999999999997</v>
      </c>
      <c r="N52" s="404">
        <v>0.17499999999999999</v>
      </c>
      <c r="O52" s="240">
        <f t="shared" si="6"/>
        <v>0.42499999999999999</v>
      </c>
      <c r="P52" s="240">
        <f t="shared" si="7"/>
        <v>2.8045749999999998</v>
      </c>
      <c r="Q52" s="240"/>
      <c r="R52" s="240"/>
      <c r="S52" s="240">
        <f t="shared" si="8"/>
        <v>0</v>
      </c>
      <c r="T52" s="240"/>
      <c r="U52" s="240"/>
      <c r="V52" s="240"/>
      <c r="W52" s="240"/>
      <c r="X52" s="240"/>
      <c r="Y52" s="240"/>
      <c r="Z52" s="240">
        <f t="shared" si="9"/>
        <v>0</v>
      </c>
      <c r="AA52" s="240"/>
      <c r="AC52" s="152"/>
      <c r="AE52" s="146">
        <f t="shared" si="10"/>
        <v>5.4441749999999995</v>
      </c>
      <c r="AF52" s="146">
        <f t="shared" si="11"/>
        <v>0</v>
      </c>
      <c r="AH52" s="255"/>
      <c r="AI52" s="255">
        <f t="shared" si="12"/>
        <v>0.32995000000000002</v>
      </c>
    </row>
    <row r="53" spans="2:35" ht="20.149999999999999" customHeight="1" x14ac:dyDescent="0.35">
      <c r="B53" s="403">
        <v>7</v>
      </c>
      <c r="C53" s="133" t="s">
        <v>540</v>
      </c>
      <c r="D53" s="240">
        <v>1</v>
      </c>
      <c r="E53" s="240">
        <v>6.6520000000000001</v>
      </c>
      <c r="F53" s="240">
        <v>0.3</v>
      </c>
      <c r="G53" s="240">
        <v>0.6</v>
      </c>
      <c r="H53" s="152">
        <f t="shared" si="3"/>
        <v>1.19736</v>
      </c>
      <c r="I53" s="152">
        <f t="shared" si="13"/>
        <v>0</v>
      </c>
      <c r="J53" s="152">
        <f t="shared" si="14"/>
        <v>5.4878999999999998</v>
      </c>
      <c r="K53" s="404">
        <v>0.2</v>
      </c>
      <c r="L53" s="404">
        <f t="shared" si="4"/>
        <v>0.39999999999999997</v>
      </c>
      <c r="M53" s="404">
        <f t="shared" si="5"/>
        <v>2.6608000000000001</v>
      </c>
      <c r="N53" s="404">
        <v>0.17499999999999999</v>
      </c>
      <c r="O53" s="240">
        <f t="shared" si="6"/>
        <v>0.42499999999999999</v>
      </c>
      <c r="P53" s="240">
        <f t="shared" si="7"/>
        <v>2.8271000000000002</v>
      </c>
      <c r="Q53" s="240"/>
      <c r="R53" s="240"/>
      <c r="S53" s="240">
        <f t="shared" si="8"/>
        <v>0</v>
      </c>
      <c r="T53" s="240" t="s">
        <v>532</v>
      </c>
      <c r="U53" s="240"/>
      <c r="V53" s="240"/>
      <c r="W53" s="240"/>
      <c r="X53" s="240"/>
      <c r="Y53" s="240"/>
      <c r="Z53" s="240">
        <f t="shared" si="9"/>
        <v>0.12</v>
      </c>
      <c r="AA53" s="240"/>
      <c r="AC53" s="152"/>
      <c r="AE53" s="146">
        <f t="shared" si="10"/>
        <v>5.4878999999999998</v>
      </c>
      <c r="AF53" s="146">
        <f t="shared" si="11"/>
        <v>0</v>
      </c>
      <c r="AH53" s="255"/>
      <c r="AI53" s="255">
        <f t="shared" si="12"/>
        <v>0.33260000000000001</v>
      </c>
    </row>
    <row r="54" spans="2:35" ht="20.149999999999999" customHeight="1" x14ac:dyDescent="0.35">
      <c r="B54" s="403">
        <v>8</v>
      </c>
      <c r="C54" s="133" t="s">
        <v>541</v>
      </c>
      <c r="D54" s="240">
        <v>1</v>
      </c>
      <c r="E54" s="240">
        <v>6.55</v>
      </c>
      <c r="F54" s="240">
        <v>0.3</v>
      </c>
      <c r="G54" s="240">
        <v>0.8</v>
      </c>
      <c r="H54" s="152">
        <f t="shared" si="3"/>
        <v>1.5720000000000001</v>
      </c>
      <c r="I54" s="152">
        <f t="shared" si="13"/>
        <v>0</v>
      </c>
      <c r="J54" s="152">
        <f t="shared" si="14"/>
        <v>8.0237499999999997</v>
      </c>
      <c r="K54" s="404">
        <v>0.17499999999999999</v>
      </c>
      <c r="L54" s="404">
        <f>+G54-K54</f>
        <v>0.625</v>
      </c>
      <c r="M54" s="404">
        <f t="shared" si="5"/>
        <v>4.09375</v>
      </c>
      <c r="N54" s="404">
        <v>0.2</v>
      </c>
      <c r="O54" s="240">
        <f>+G54-N54</f>
        <v>0.60000000000000009</v>
      </c>
      <c r="P54" s="240">
        <f t="shared" si="7"/>
        <v>3.9300000000000006</v>
      </c>
      <c r="Q54" s="240"/>
      <c r="R54" s="240"/>
      <c r="S54" s="240">
        <f t="shared" si="8"/>
        <v>0</v>
      </c>
      <c r="T54" s="240" t="s">
        <v>533</v>
      </c>
      <c r="U54" s="240" t="s">
        <v>572</v>
      </c>
      <c r="V54" s="240"/>
      <c r="W54" s="240"/>
      <c r="X54" s="240"/>
      <c r="Y54" s="240"/>
      <c r="Z54" s="240">
        <f t="shared" si="9"/>
        <v>0.24</v>
      </c>
      <c r="AA54" s="240"/>
      <c r="AC54" s="152"/>
      <c r="AE54" s="146">
        <f t="shared" si="10"/>
        <v>0</v>
      </c>
      <c r="AF54" s="146">
        <f t="shared" si="11"/>
        <v>8.0237499999999997</v>
      </c>
      <c r="AH54" s="255"/>
      <c r="AI54" s="255">
        <f t="shared" si="12"/>
        <v>0.32750000000000001</v>
      </c>
    </row>
    <row r="55" spans="2:35" ht="20.149999999999999" customHeight="1" x14ac:dyDescent="0.35">
      <c r="B55" s="403">
        <v>9</v>
      </c>
      <c r="C55" s="133" t="s">
        <v>542</v>
      </c>
      <c r="D55" s="240">
        <v>1</v>
      </c>
      <c r="E55" s="240">
        <v>6.6479999999999997</v>
      </c>
      <c r="F55" s="240">
        <v>0.3</v>
      </c>
      <c r="G55" s="240">
        <v>0.6</v>
      </c>
      <c r="H55" s="152">
        <f t="shared" si="3"/>
        <v>1.1966399999999997</v>
      </c>
      <c r="I55" s="152">
        <f t="shared" si="13"/>
        <v>0</v>
      </c>
      <c r="J55" s="152">
        <f t="shared" si="14"/>
        <v>6.8141999999999996</v>
      </c>
      <c r="K55" s="404">
        <v>0.17499999999999999</v>
      </c>
      <c r="L55" s="404">
        <f t="shared" si="4"/>
        <v>0.42499999999999999</v>
      </c>
      <c r="M55" s="404">
        <f t="shared" si="5"/>
        <v>2.8253999999999997</v>
      </c>
      <c r="N55" s="404">
        <v>0</v>
      </c>
      <c r="O55" s="240">
        <f t="shared" si="6"/>
        <v>0.6</v>
      </c>
      <c r="P55" s="240">
        <f t="shared" si="7"/>
        <v>3.9887999999999995</v>
      </c>
      <c r="Q55" s="240"/>
      <c r="R55" s="240"/>
      <c r="S55" s="240">
        <f t="shared" si="8"/>
        <v>0</v>
      </c>
      <c r="T55" s="240" t="s">
        <v>573</v>
      </c>
      <c r="U55" s="240" t="s">
        <v>574</v>
      </c>
      <c r="V55" s="240" t="s">
        <v>575</v>
      </c>
      <c r="W55" s="240"/>
      <c r="X55" s="240"/>
      <c r="Y55" s="240"/>
      <c r="Z55" s="240">
        <f t="shared" si="9"/>
        <v>0.36</v>
      </c>
      <c r="AA55" s="240"/>
      <c r="AC55" s="152"/>
      <c r="AE55" s="146">
        <f t="shared" si="10"/>
        <v>6.8141999999999996</v>
      </c>
      <c r="AF55" s="146">
        <f t="shared" si="11"/>
        <v>0</v>
      </c>
      <c r="AH55" s="255"/>
      <c r="AI55" s="255">
        <f t="shared" si="12"/>
        <v>0.33240000000000003</v>
      </c>
    </row>
    <row r="56" spans="2:35" ht="20.149999999999999" customHeight="1" x14ac:dyDescent="0.35">
      <c r="B56" s="403">
        <v>10</v>
      </c>
      <c r="C56" s="133" t="s">
        <v>543</v>
      </c>
      <c r="D56" s="240">
        <v>1</v>
      </c>
      <c r="E56" s="240">
        <v>5.4749999999999996</v>
      </c>
      <c r="F56" s="240">
        <v>0.3</v>
      </c>
      <c r="G56" s="240">
        <v>0.8</v>
      </c>
      <c r="H56" s="152">
        <f t="shared" si="3"/>
        <v>1.3140000000000001</v>
      </c>
      <c r="I56" s="152">
        <f t="shared" si="13"/>
        <v>0</v>
      </c>
      <c r="J56" s="152">
        <f t="shared" si="14"/>
        <v>7.8018749999999999</v>
      </c>
      <c r="K56" s="404">
        <v>0.17499999999999999</v>
      </c>
      <c r="L56" s="404">
        <f t="shared" si="4"/>
        <v>0.625</v>
      </c>
      <c r="M56" s="404">
        <f t="shared" si="5"/>
        <v>3.421875</v>
      </c>
      <c r="N56" s="404">
        <v>0</v>
      </c>
      <c r="O56" s="240">
        <f t="shared" si="6"/>
        <v>0.8</v>
      </c>
      <c r="P56" s="240">
        <f t="shared" si="7"/>
        <v>4.38</v>
      </c>
      <c r="Q56" s="240"/>
      <c r="R56" s="240"/>
      <c r="S56" s="240">
        <f t="shared" si="8"/>
        <v>0</v>
      </c>
      <c r="T56" s="240"/>
      <c r="U56" s="240"/>
      <c r="V56" s="240"/>
      <c r="W56" s="240"/>
      <c r="X56" s="240"/>
      <c r="Y56" s="240"/>
      <c r="Z56" s="240">
        <f t="shared" si="9"/>
        <v>0</v>
      </c>
      <c r="AA56" s="240"/>
      <c r="AC56" s="152"/>
      <c r="AE56" s="146">
        <f t="shared" si="10"/>
        <v>0</v>
      </c>
      <c r="AF56" s="146">
        <f t="shared" si="11"/>
        <v>7.8018749999999999</v>
      </c>
      <c r="AH56" s="255"/>
      <c r="AI56" s="255">
        <f t="shared" si="12"/>
        <v>0.27374999999999999</v>
      </c>
    </row>
    <row r="57" spans="2:35" ht="20.149999999999999" customHeight="1" x14ac:dyDescent="0.35">
      <c r="B57" s="403">
        <v>11</v>
      </c>
      <c r="C57" s="133" t="s">
        <v>544</v>
      </c>
      <c r="D57" s="240">
        <v>1</v>
      </c>
      <c r="E57" s="240">
        <v>6.5519999999999996</v>
      </c>
      <c r="F57" s="240">
        <v>0.3</v>
      </c>
      <c r="G57" s="240">
        <v>0.8</v>
      </c>
      <c r="H57" s="152">
        <f t="shared" si="3"/>
        <v>1.5724799999999999</v>
      </c>
      <c r="I57" s="152">
        <f t="shared" si="13"/>
        <v>0</v>
      </c>
      <c r="J57" s="152">
        <f t="shared" si="14"/>
        <v>8.6814</v>
      </c>
      <c r="K57" s="404">
        <v>0.15</v>
      </c>
      <c r="L57" s="404">
        <f t="shared" si="4"/>
        <v>0.65</v>
      </c>
      <c r="M57" s="404">
        <f t="shared" si="5"/>
        <v>4.2587999999999999</v>
      </c>
      <c r="N57" s="404">
        <v>0.125</v>
      </c>
      <c r="O57" s="240">
        <f t="shared" si="6"/>
        <v>0.67500000000000004</v>
      </c>
      <c r="P57" s="240">
        <f t="shared" si="7"/>
        <v>4.4226000000000001</v>
      </c>
      <c r="Q57" s="240"/>
      <c r="R57" s="240"/>
      <c r="S57" s="240">
        <f t="shared" si="8"/>
        <v>0</v>
      </c>
      <c r="T57" s="240" t="s">
        <v>576</v>
      </c>
      <c r="U57" s="240" t="s">
        <v>577</v>
      </c>
      <c r="V57" s="240" t="s">
        <v>578</v>
      </c>
      <c r="W57" s="240" t="s">
        <v>560</v>
      </c>
      <c r="X57" s="240"/>
      <c r="Y57" s="240"/>
      <c r="Z57" s="240">
        <f t="shared" si="9"/>
        <v>0.54</v>
      </c>
      <c r="AA57" s="240"/>
      <c r="AC57" s="152"/>
      <c r="AE57" s="146">
        <f t="shared" si="10"/>
        <v>0</v>
      </c>
      <c r="AF57" s="146">
        <f t="shared" si="11"/>
        <v>8.6814</v>
      </c>
      <c r="AH57" s="255"/>
      <c r="AI57" s="255">
        <f t="shared" si="12"/>
        <v>0.3276</v>
      </c>
    </row>
    <row r="58" spans="2:35" ht="20.149999999999999" customHeight="1" x14ac:dyDescent="0.35">
      <c r="B58" s="403">
        <v>12</v>
      </c>
      <c r="C58" s="133" t="s">
        <v>545</v>
      </c>
      <c r="D58" s="240">
        <v>1</v>
      </c>
      <c r="E58" s="240">
        <v>6.5979999999999999</v>
      </c>
      <c r="F58" s="240">
        <v>0.3</v>
      </c>
      <c r="G58" s="240">
        <v>0.8</v>
      </c>
      <c r="H58" s="152">
        <f t="shared" si="3"/>
        <v>1.58352</v>
      </c>
      <c r="I58" s="152">
        <f t="shared" si="13"/>
        <v>0</v>
      </c>
      <c r="J58" s="152">
        <f t="shared" si="14"/>
        <v>8.0825500000000012</v>
      </c>
      <c r="K58" s="404">
        <v>0.17499999999999999</v>
      </c>
      <c r="L58" s="404">
        <f t="shared" si="4"/>
        <v>0.625</v>
      </c>
      <c r="M58" s="404">
        <f t="shared" si="5"/>
        <v>4.1237500000000002</v>
      </c>
      <c r="N58" s="404">
        <v>0.2</v>
      </c>
      <c r="O58" s="240">
        <f t="shared" si="6"/>
        <v>0.60000000000000009</v>
      </c>
      <c r="P58" s="240">
        <f t="shared" si="7"/>
        <v>3.9588000000000005</v>
      </c>
      <c r="Q58" s="240"/>
      <c r="R58" s="240"/>
      <c r="S58" s="240">
        <f t="shared" si="8"/>
        <v>0</v>
      </c>
      <c r="T58" s="240" t="s">
        <v>579</v>
      </c>
      <c r="U58" s="240" t="s">
        <v>580</v>
      </c>
      <c r="V58" s="240" t="s">
        <v>581</v>
      </c>
      <c r="W58" s="240"/>
      <c r="X58" s="240"/>
      <c r="Y58" s="240"/>
      <c r="Z58" s="240">
        <f t="shared" si="9"/>
        <v>0.36</v>
      </c>
      <c r="AA58" s="240"/>
      <c r="AC58" s="152"/>
      <c r="AE58" s="146">
        <f t="shared" si="10"/>
        <v>0</v>
      </c>
      <c r="AF58" s="146">
        <f t="shared" si="11"/>
        <v>8.0825500000000012</v>
      </c>
      <c r="AH58" s="255"/>
      <c r="AI58" s="255">
        <f t="shared" si="12"/>
        <v>0.32990000000000003</v>
      </c>
    </row>
    <row r="59" spans="2:35" ht="20.149999999999999" customHeight="1" x14ac:dyDescent="0.35">
      <c r="B59" s="403">
        <v>13</v>
      </c>
      <c r="C59" s="133" t="s">
        <v>546</v>
      </c>
      <c r="D59" s="240">
        <v>1</v>
      </c>
      <c r="E59" s="240">
        <v>6.5190000000000001</v>
      </c>
      <c r="F59" s="240">
        <v>0.3</v>
      </c>
      <c r="G59" s="240">
        <v>0.8</v>
      </c>
      <c r="H59" s="152">
        <f t="shared" si="3"/>
        <v>1.5645600000000002</v>
      </c>
      <c r="I59" s="152">
        <f t="shared" si="13"/>
        <v>0</v>
      </c>
      <c r="J59" s="152">
        <f t="shared" si="14"/>
        <v>8.4747000000000003</v>
      </c>
      <c r="K59" s="404">
        <v>0.17499999999999999</v>
      </c>
      <c r="L59" s="404">
        <f t="shared" si="4"/>
        <v>0.625</v>
      </c>
      <c r="M59" s="404">
        <f t="shared" si="5"/>
        <v>4.0743749999999999</v>
      </c>
      <c r="N59" s="404">
        <v>0.125</v>
      </c>
      <c r="O59" s="240">
        <f t="shared" si="6"/>
        <v>0.67500000000000004</v>
      </c>
      <c r="P59" s="240">
        <f t="shared" si="7"/>
        <v>4.4003250000000005</v>
      </c>
      <c r="Q59" s="240"/>
      <c r="R59" s="240"/>
      <c r="S59" s="240">
        <f t="shared" si="8"/>
        <v>0</v>
      </c>
      <c r="T59" s="240" t="s">
        <v>565</v>
      </c>
      <c r="U59" s="240" t="s">
        <v>582</v>
      </c>
      <c r="V59" s="240" t="s">
        <v>532</v>
      </c>
      <c r="W59" s="240"/>
      <c r="X59" s="240"/>
      <c r="Y59" s="240"/>
      <c r="Z59" s="240">
        <f t="shared" si="9"/>
        <v>0.36</v>
      </c>
      <c r="AA59" s="240"/>
      <c r="AC59" s="152"/>
      <c r="AE59" s="146">
        <f t="shared" si="10"/>
        <v>0</v>
      </c>
      <c r="AF59" s="146">
        <f t="shared" si="11"/>
        <v>8.4747000000000003</v>
      </c>
      <c r="AH59" s="255"/>
      <c r="AI59" s="255">
        <f t="shared" si="12"/>
        <v>0.32595000000000002</v>
      </c>
    </row>
    <row r="60" spans="2:35" ht="20.149999999999999" customHeight="1" x14ac:dyDescent="0.35">
      <c r="B60" s="403">
        <v>14</v>
      </c>
      <c r="C60" s="133" t="s">
        <v>547</v>
      </c>
      <c r="D60" s="240">
        <v>1</v>
      </c>
      <c r="E60" s="240">
        <v>6.55</v>
      </c>
      <c r="F60" s="240">
        <v>0.2</v>
      </c>
      <c r="G60" s="240">
        <v>0.6</v>
      </c>
      <c r="H60" s="152">
        <f t="shared" si="3"/>
        <v>0.78600000000000003</v>
      </c>
      <c r="I60" s="152">
        <f t="shared" si="13"/>
        <v>0</v>
      </c>
      <c r="J60" s="152">
        <f t="shared" si="14"/>
        <v>7.8599999999999994</v>
      </c>
      <c r="K60" s="404">
        <v>0</v>
      </c>
      <c r="L60" s="404">
        <f t="shared" si="4"/>
        <v>0.6</v>
      </c>
      <c r="M60" s="404">
        <f t="shared" si="5"/>
        <v>3.9299999999999997</v>
      </c>
      <c r="N60" s="406"/>
      <c r="O60" s="240">
        <f t="shared" si="6"/>
        <v>0.6</v>
      </c>
      <c r="P60" s="240">
        <f t="shared" si="7"/>
        <v>3.9299999999999997</v>
      </c>
      <c r="Q60" s="240"/>
      <c r="R60" s="240"/>
      <c r="S60" s="240">
        <f t="shared" si="8"/>
        <v>0</v>
      </c>
      <c r="T60" s="240"/>
      <c r="U60" s="240"/>
      <c r="V60" s="240"/>
      <c r="W60" s="240"/>
      <c r="X60" s="240"/>
      <c r="Y60" s="240"/>
      <c r="Z60" s="240">
        <f t="shared" si="9"/>
        <v>0</v>
      </c>
      <c r="AA60" s="240"/>
      <c r="AC60" s="152"/>
      <c r="AE60" s="146">
        <f t="shared" si="10"/>
        <v>7.8599999999999994</v>
      </c>
      <c r="AF60" s="146">
        <f t="shared" si="11"/>
        <v>0</v>
      </c>
      <c r="AH60" s="255"/>
      <c r="AI60" s="255">
        <f t="shared" si="12"/>
        <v>0.26200000000000001</v>
      </c>
    </row>
    <row r="61" spans="2:35" ht="20.149999999999999" customHeight="1" x14ac:dyDescent="0.35">
      <c r="B61" s="403">
        <v>15</v>
      </c>
      <c r="C61" s="133" t="s">
        <v>548</v>
      </c>
      <c r="D61" s="240">
        <v>1</v>
      </c>
      <c r="E61" s="240">
        <v>6.6479999999999997</v>
      </c>
      <c r="F61" s="240">
        <v>0.2</v>
      </c>
      <c r="G61" s="240">
        <v>0.6</v>
      </c>
      <c r="H61" s="152">
        <f t="shared" si="3"/>
        <v>0.79776000000000002</v>
      </c>
      <c r="I61" s="152">
        <f t="shared" si="13"/>
        <v>0</v>
      </c>
      <c r="J61" s="152">
        <f t="shared" si="14"/>
        <v>7.9775999999999989</v>
      </c>
      <c r="K61" s="404">
        <v>0</v>
      </c>
      <c r="L61" s="404">
        <f t="shared" si="4"/>
        <v>0.6</v>
      </c>
      <c r="M61" s="404">
        <f t="shared" si="5"/>
        <v>3.9887999999999995</v>
      </c>
      <c r="N61" s="404"/>
      <c r="O61" s="240">
        <f t="shared" si="6"/>
        <v>0.6</v>
      </c>
      <c r="P61" s="240">
        <f t="shared" si="7"/>
        <v>3.9887999999999995</v>
      </c>
      <c r="Q61" s="240"/>
      <c r="R61" s="240"/>
      <c r="S61" s="240">
        <f t="shared" si="8"/>
        <v>0</v>
      </c>
      <c r="T61" s="240"/>
      <c r="U61" s="240"/>
      <c r="V61" s="240"/>
      <c r="W61" s="240"/>
      <c r="X61" s="240"/>
      <c r="Y61" s="240"/>
      <c r="Z61" s="240">
        <f t="shared" si="9"/>
        <v>0</v>
      </c>
      <c r="AA61" s="240"/>
      <c r="AC61" s="152"/>
      <c r="AE61" s="146">
        <f t="shared" si="10"/>
        <v>7.9775999999999989</v>
      </c>
      <c r="AF61" s="146">
        <f t="shared" si="11"/>
        <v>0</v>
      </c>
      <c r="AH61" s="146"/>
      <c r="AI61" s="255">
        <f t="shared" si="12"/>
        <v>0.26592000000000005</v>
      </c>
    </row>
    <row r="62" spans="2:35" ht="20.149999999999999" customHeight="1" x14ac:dyDescent="0.35">
      <c r="B62" s="403">
        <v>16</v>
      </c>
      <c r="C62" s="133" t="s">
        <v>549</v>
      </c>
      <c r="D62" s="240">
        <v>1</v>
      </c>
      <c r="E62" s="240">
        <v>6.55</v>
      </c>
      <c r="F62" s="240">
        <v>0.2</v>
      </c>
      <c r="G62" s="240">
        <v>0.6</v>
      </c>
      <c r="H62" s="152">
        <f t="shared" si="3"/>
        <v>0.78600000000000003</v>
      </c>
      <c r="I62" s="152">
        <f t="shared" si="13"/>
        <v>0</v>
      </c>
      <c r="J62" s="152">
        <f t="shared" si="14"/>
        <v>6.5499999999999989</v>
      </c>
      <c r="K62" s="404">
        <v>0.2</v>
      </c>
      <c r="L62" s="404">
        <f t="shared" si="4"/>
        <v>0.39999999999999997</v>
      </c>
      <c r="M62" s="404">
        <f t="shared" si="5"/>
        <v>2.6199999999999997</v>
      </c>
      <c r="N62" s="404">
        <v>0</v>
      </c>
      <c r="O62" s="240">
        <f t="shared" si="6"/>
        <v>0.6</v>
      </c>
      <c r="P62" s="240">
        <f t="shared" si="7"/>
        <v>3.9299999999999997</v>
      </c>
      <c r="Q62" s="240"/>
      <c r="R62" s="240"/>
      <c r="S62" s="240">
        <f t="shared" si="8"/>
        <v>0</v>
      </c>
      <c r="T62" s="240" t="s">
        <v>577</v>
      </c>
      <c r="U62" s="240" t="s">
        <v>578</v>
      </c>
      <c r="V62" s="240"/>
      <c r="W62" s="240"/>
      <c r="X62" s="240"/>
      <c r="Y62" s="240"/>
      <c r="Z62" s="240">
        <f t="shared" si="9"/>
        <v>0.24</v>
      </c>
      <c r="AA62" s="240"/>
      <c r="AC62" s="152"/>
      <c r="AE62" s="146">
        <f t="shared" si="10"/>
        <v>6.5499999999999989</v>
      </c>
      <c r="AF62" s="146">
        <f t="shared" si="11"/>
        <v>0</v>
      </c>
      <c r="AH62" s="255"/>
      <c r="AI62" s="255">
        <f t="shared" si="12"/>
        <v>0.26200000000000001</v>
      </c>
    </row>
    <row r="63" spans="2:35" ht="20.149999999999999" customHeight="1" x14ac:dyDescent="0.35">
      <c r="B63" s="403">
        <v>17</v>
      </c>
      <c r="C63" s="133" t="s">
        <v>550</v>
      </c>
      <c r="D63" s="240">
        <v>1</v>
      </c>
      <c r="E63" s="240">
        <v>6.6</v>
      </c>
      <c r="F63" s="240">
        <v>0.2</v>
      </c>
      <c r="G63" s="240">
        <v>0.6</v>
      </c>
      <c r="H63" s="152">
        <f t="shared" si="3"/>
        <v>0.79200000000000004</v>
      </c>
      <c r="I63" s="152">
        <f t="shared" si="13"/>
        <v>0</v>
      </c>
      <c r="J63" s="152">
        <f t="shared" si="14"/>
        <v>5.2799999999999994</v>
      </c>
      <c r="K63" s="404">
        <v>0.2</v>
      </c>
      <c r="L63" s="404">
        <f t="shared" si="4"/>
        <v>0.39999999999999997</v>
      </c>
      <c r="M63" s="404">
        <f t="shared" si="5"/>
        <v>2.6399999999999997</v>
      </c>
      <c r="N63" s="404">
        <v>0.2</v>
      </c>
      <c r="O63" s="240">
        <f t="shared" si="6"/>
        <v>0.39999999999999997</v>
      </c>
      <c r="P63" s="240">
        <f t="shared" si="7"/>
        <v>2.6399999999999997</v>
      </c>
      <c r="Q63" s="240"/>
      <c r="R63" s="240"/>
      <c r="S63" s="240">
        <f t="shared" si="8"/>
        <v>0</v>
      </c>
      <c r="T63" s="240" t="s">
        <v>580</v>
      </c>
      <c r="U63" s="240"/>
      <c r="V63" s="240"/>
      <c r="W63" s="240"/>
      <c r="X63" s="240"/>
      <c r="Y63" s="240"/>
      <c r="Z63" s="240">
        <f t="shared" si="9"/>
        <v>0.12</v>
      </c>
      <c r="AA63" s="240"/>
      <c r="AC63" s="152"/>
      <c r="AE63" s="146">
        <f t="shared" si="10"/>
        <v>5.2799999999999994</v>
      </c>
      <c r="AF63" s="146">
        <f t="shared" si="11"/>
        <v>0</v>
      </c>
      <c r="AH63" s="255"/>
      <c r="AI63" s="255">
        <f t="shared" si="12"/>
        <v>0.26400000000000001</v>
      </c>
    </row>
    <row r="64" spans="2:35" ht="20.149999999999999" customHeight="1" x14ac:dyDescent="0.35">
      <c r="B64" s="403">
        <v>18</v>
      </c>
      <c r="C64" s="133" t="s">
        <v>551</v>
      </c>
      <c r="D64" s="240">
        <v>1</v>
      </c>
      <c r="E64" s="240">
        <v>6.5510000000000002</v>
      </c>
      <c r="F64" s="240">
        <v>0.2</v>
      </c>
      <c r="G64" s="240">
        <v>0.6</v>
      </c>
      <c r="H64" s="152">
        <f t="shared" si="3"/>
        <v>0.78612000000000004</v>
      </c>
      <c r="I64" s="152">
        <f t="shared" si="13"/>
        <v>0</v>
      </c>
      <c r="J64" s="152">
        <f t="shared" si="14"/>
        <v>5.7321249999999999</v>
      </c>
      <c r="K64" s="404">
        <v>0.125</v>
      </c>
      <c r="L64" s="404">
        <f t="shared" si="4"/>
        <v>0.47499999999999998</v>
      </c>
      <c r="M64" s="404">
        <f t="shared" si="5"/>
        <v>3.1117249999999999</v>
      </c>
      <c r="N64" s="404">
        <v>0.2</v>
      </c>
      <c r="O64" s="240">
        <f t="shared" si="6"/>
        <v>0.39999999999999997</v>
      </c>
      <c r="P64" s="240">
        <f t="shared" si="7"/>
        <v>2.6204000000000001</v>
      </c>
      <c r="Q64" s="240"/>
      <c r="R64" s="240"/>
      <c r="S64" s="240">
        <f t="shared" si="8"/>
        <v>0</v>
      </c>
      <c r="T64" s="240" t="s">
        <v>565</v>
      </c>
      <c r="U64" s="240" t="s">
        <v>582</v>
      </c>
      <c r="V64" s="240"/>
      <c r="W64" s="240"/>
      <c r="X64" s="240"/>
      <c r="Y64" s="240"/>
      <c r="Z64" s="240">
        <f t="shared" si="9"/>
        <v>0.24</v>
      </c>
      <c r="AA64" s="240"/>
      <c r="AC64" s="152"/>
      <c r="AE64" s="146">
        <f t="shared" si="10"/>
        <v>5.7321249999999999</v>
      </c>
      <c r="AF64" s="146">
        <f t="shared" si="11"/>
        <v>0</v>
      </c>
      <c r="AH64" s="255"/>
      <c r="AI64" s="255">
        <f t="shared" si="12"/>
        <v>0.26204</v>
      </c>
    </row>
    <row r="65" spans="2:35" ht="20.149999999999999" customHeight="1" x14ac:dyDescent="0.35">
      <c r="B65" s="403">
        <v>19</v>
      </c>
      <c r="C65" s="133" t="s">
        <v>552</v>
      </c>
      <c r="D65" s="240">
        <v>1</v>
      </c>
      <c r="E65" s="240">
        <v>5</v>
      </c>
      <c r="F65" s="240">
        <v>0.3</v>
      </c>
      <c r="G65" s="240">
        <v>0.8</v>
      </c>
      <c r="H65" s="152">
        <f t="shared" si="3"/>
        <v>1.2000000000000002</v>
      </c>
      <c r="I65" s="152">
        <f t="shared" si="13"/>
        <v>0</v>
      </c>
      <c r="J65" s="152">
        <f t="shared" si="14"/>
        <v>7.125</v>
      </c>
      <c r="K65" s="404">
        <v>0</v>
      </c>
      <c r="L65" s="404">
        <f t="shared" si="4"/>
        <v>0.8</v>
      </c>
      <c r="M65" s="404">
        <f t="shared" si="5"/>
        <v>4</v>
      </c>
      <c r="N65" s="404">
        <v>0.17499999999999999</v>
      </c>
      <c r="O65" s="240">
        <f t="shared" si="6"/>
        <v>0.625</v>
      </c>
      <c r="P65" s="240">
        <f t="shared" si="7"/>
        <v>3.125</v>
      </c>
      <c r="Q65" s="240"/>
      <c r="R65" s="240"/>
      <c r="S65" s="240">
        <f t="shared" si="8"/>
        <v>0</v>
      </c>
      <c r="T65" s="133"/>
      <c r="U65" s="240"/>
      <c r="V65" s="240"/>
      <c r="W65" s="240"/>
      <c r="X65" s="240"/>
      <c r="Y65" s="240"/>
      <c r="Z65" s="240">
        <f t="shared" si="9"/>
        <v>0</v>
      </c>
      <c r="AA65" s="240"/>
      <c r="AC65" s="152"/>
      <c r="AE65" s="146">
        <f t="shared" si="10"/>
        <v>0</v>
      </c>
      <c r="AF65" s="146">
        <f t="shared" si="11"/>
        <v>7.125</v>
      </c>
      <c r="AH65" s="255"/>
      <c r="AI65" s="255">
        <f t="shared" si="12"/>
        <v>0.25</v>
      </c>
    </row>
    <row r="66" spans="2:35" ht="20.149999999999999" customHeight="1" x14ac:dyDescent="0.35">
      <c r="B66" s="403">
        <v>20</v>
      </c>
      <c r="C66" s="133" t="s">
        <v>590</v>
      </c>
      <c r="D66" s="240">
        <v>1</v>
      </c>
      <c r="E66" s="240">
        <v>0.41</v>
      </c>
      <c r="F66" s="240">
        <v>0.3</v>
      </c>
      <c r="G66" s="240">
        <v>0.8</v>
      </c>
      <c r="H66" s="152">
        <f t="shared" ref="H66" si="15">+PRODUCT(D66:G66)</f>
        <v>9.8399999999999987E-2</v>
      </c>
      <c r="I66" s="152">
        <f t="shared" si="13"/>
        <v>0</v>
      </c>
      <c r="J66" s="152">
        <f t="shared" ref="J66" si="16">+M66+P66</f>
        <v>0.65600000000000003</v>
      </c>
      <c r="K66" s="404">
        <v>0</v>
      </c>
      <c r="L66" s="404">
        <f t="shared" ref="L66" si="17">+G66-K66</f>
        <v>0.8</v>
      </c>
      <c r="M66" s="404">
        <f t="shared" ref="M66" si="18">+PRODUCT(D66,E66,L66)</f>
        <v>0.32800000000000001</v>
      </c>
      <c r="N66" s="404">
        <v>0</v>
      </c>
      <c r="O66" s="240">
        <f t="shared" ref="O66" si="19">+G66-N66</f>
        <v>0.8</v>
      </c>
      <c r="P66" s="240">
        <f t="shared" ref="P66" si="20">+PRODUCT(D66:E66,O66)</f>
        <v>0.32800000000000001</v>
      </c>
      <c r="Q66" s="240"/>
      <c r="R66" s="240"/>
      <c r="S66" s="240">
        <f t="shared" ref="S66" si="21">+SUM(Q66:R66)*(L66+O66)/2*2</f>
        <v>0</v>
      </c>
      <c r="T66" s="133" t="s">
        <v>547</v>
      </c>
      <c r="U66" s="240"/>
      <c r="V66" s="240"/>
      <c r="W66" s="240"/>
      <c r="X66" s="240"/>
      <c r="Y66" s="240"/>
      <c r="Z66" s="240">
        <f t="shared" si="9"/>
        <v>0.12</v>
      </c>
      <c r="AA66" s="240"/>
      <c r="AC66" s="152"/>
      <c r="AE66" s="146">
        <f t="shared" ref="AE66" si="22">+IF(G66&lt;0.75,(I66+J66),0)</f>
        <v>0</v>
      </c>
      <c r="AF66" s="146">
        <f t="shared" ref="AF66" si="23">+IF(G66&lt;0.75,0,(I66+J66))</f>
        <v>0.65600000000000003</v>
      </c>
      <c r="AH66" s="255"/>
      <c r="AI66" s="255">
        <f t="shared" si="12"/>
        <v>2.0500000000000001E-2</v>
      </c>
    </row>
    <row r="67" spans="2:35" ht="20.149999999999999" customHeight="1" x14ac:dyDescent="0.35">
      <c r="B67" s="403">
        <v>21</v>
      </c>
      <c r="C67" s="133" t="s">
        <v>553</v>
      </c>
      <c r="D67" s="240">
        <v>1</v>
      </c>
      <c r="E67" s="240">
        <v>8.2010000000000005</v>
      </c>
      <c r="F67" s="240">
        <v>0.3</v>
      </c>
      <c r="G67" s="240">
        <v>0.8</v>
      </c>
      <c r="H67" s="152">
        <f t="shared" si="3"/>
        <v>1.9682400000000002</v>
      </c>
      <c r="I67" s="152">
        <f t="shared" si="13"/>
        <v>0</v>
      </c>
      <c r="J67" s="152">
        <f t="shared" si="14"/>
        <v>11.481400000000001</v>
      </c>
      <c r="K67" s="404">
        <v>0</v>
      </c>
      <c r="L67" s="404">
        <f t="shared" si="4"/>
        <v>0.8</v>
      </c>
      <c r="M67" s="404">
        <f t="shared" si="5"/>
        <v>6.5608000000000004</v>
      </c>
      <c r="N67" s="404">
        <v>0.2</v>
      </c>
      <c r="O67" s="240">
        <f t="shared" si="6"/>
        <v>0.60000000000000009</v>
      </c>
      <c r="P67" s="240">
        <f t="shared" si="7"/>
        <v>4.9206000000000012</v>
      </c>
      <c r="Q67" s="240"/>
      <c r="R67" s="240"/>
      <c r="S67" s="240">
        <f t="shared" si="8"/>
        <v>0</v>
      </c>
      <c r="T67" s="240"/>
      <c r="U67" s="240"/>
      <c r="V67" s="240"/>
      <c r="W67" s="240"/>
      <c r="X67" s="240"/>
      <c r="Y67" s="240"/>
      <c r="Z67" s="240">
        <f t="shared" si="9"/>
        <v>0</v>
      </c>
      <c r="AA67" s="240"/>
      <c r="AC67" s="152"/>
      <c r="AE67" s="146">
        <f t="shared" si="10"/>
        <v>0</v>
      </c>
      <c r="AF67" s="146">
        <f t="shared" si="11"/>
        <v>11.481400000000001</v>
      </c>
      <c r="AH67" s="255"/>
      <c r="AI67" s="255">
        <f t="shared" si="12"/>
        <v>0.41005000000000003</v>
      </c>
    </row>
    <row r="68" spans="2:35" ht="20.149999999999999" customHeight="1" x14ac:dyDescent="0.35">
      <c r="B68" s="403">
        <v>22</v>
      </c>
      <c r="C68" s="133" t="s">
        <v>554</v>
      </c>
      <c r="D68" s="240">
        <v>1</v>
      </c>
      <c r="E68" s="240">
        <v>5.0010000000000003</v>
      </c>
      <c r="F68" s="240">
        <v>0.3</v>
      </c>
      <c r="G68" s="240">
        <v>0.6</v>
      </c>
      <c r="H68" s="152">
        <f t="shared" si="3"/>
        <v>0.90017999999999998</v>
      </c>
      <c r="I68" s="152">
        <f t="shared" si="13"/>
        <v>0</v>
      </c>
      <c r="J68" s="152">
        <f t="shared" si="14"/>
        <v>4.2508499999999998</v>
      </c>
      <c r="K68" s="404">
        <v>0.17499999999999999</v>
      </c>
      <c r="L68" s="404">
        <f t="shared" si="4"/>
        <v>0.42499999999999999</v>
      </c>
      <c r="M68" s="404">
        <f t="shared" si="5"/>
        <v>2.1254249999999999</v>
      </c>
      <c r="N68" s="404">
        <v>0.17499999999999999</v>
      </c>
      <c r="O68" s="240">
        <f t="shared" si="6"/>
        <v>0.42499999999999999</v>
      </c>
      <c r="P68" s="240">
        <f t="shared" si="7"/>
        <v>2.1254249999999999</v>
      </c>
      <c r="Q68" s="240"/>
      <c r="R68" s="240"/>
      <c r="S68" s="240">
        <f t="shared" si="8"/>
        <v>0</v>
      </c>
      <c r="T68" s="240"/>
      <c r="U68" s="240"/>
      <c r="V68" s="240"/>
      <c r="W68" s="240"/>
      <c r="X68" s="240"/>
      <c r="Y68" s="240"/>
      <c r="Z68" s="240">
        <f t="shared" si="9"/>
        <v>0</v>
      </c>
      <c r="AA68" s="240"/>
      <c r="AC68" s="152"/>
      <c r="AE68" s="146">
        <f t="shared" si="10"/>
        <v>4.2508499999999998</v>
      </c>
      <c r="AF68" s="146">
        <f t="shared" si="11"/>
        <v>0</v>
      </c>
      <c r="AH68" s="255"/>
      <c r="AI68" s="255">
        <f t="shared" si="12"/>
        <v>0.25005000000000005</v>
      </c>
    </row>
    <row r="69" spans="2:35" ht="20.149999999999999" customHeight="1" x14ac:dyDescent="0.35">
      <c r="B69" s="403">
        <v>23</v>
      </c>
      <c r="C69" s="133" t="s">
        <v>591</v>
      </c>
      <c r="D69" s="240">
        <v>1</v>
      </c>
      <c r="E69" s="240">
        <v>0.41</v>
      </c>
      <c r="F69" s="240">
        <v>0.3</v>
      </c>
      <c r="G69" s="240">
        <v>0.6</v>
      </c>
      <c r="H69" s="152">
        <f t="shared" ref="H69" si="24">+PRODUCT(D69:G69)</f>
        <v>7.3799999999999991E-2</v>
      </c>
      <c r="I69" s="152">
        <f t="shared" si="13"/>
        <v>0</v>
      </c>
      <c r="J69" s="152">
        <f t="shared" ref="J69" si="25">+M69+P69</f>
        <v>0.49199999999999994</v>
      </c>
      <c r="K69" s="404">
        <v>0</v>
      </c>
      <c r="L69" s="404">
        <f t="shared" ref="L69" si="26">+G69-K69</f>
        <v>0.6</v>
      </c>
      <c r="M69" s="404">
        <f t="shared" ref="M69" si="27">+PRODUCT(D69,E69,L69)</f>
        <v>0.24599999999999997</v>
      </c>
      <c r="N69" s="404">
        <v>0</v>
      </c>
      <c r="O69" s="240">
        <f t="shared" ref="O69" si="28">+G69-N69</f>
        <v>0.6</v>
      </c>
      <c r="P69" s="240">
        <f t="shared" ref="P69" si="29">+PRODUCT(D69:E69,O69)</f>
        <v>0.24599999999999997</v>
      </c>
      <c r="Q69" s="240"/>
      <c r="R69" s="240"/>
      <c r="S69" s="240">
        <f t="shared" ref="S69" si="30">+SUM(Q69:R69)*(L69+O69)/2*2</f>
        <v>0</v>
      </c>
      <c r="T69" s="240" t="s">
        <v>547</v>
      </c>
      <c r="U69" s="240" t="s">
        <v>548</v>
      </c>
      <c r="V69" s="240"/>
      <c r="W69" s="240"/>
      <c r="X69" s="240"/>
      <c r="Y69" s="240"/>
      <c r="Z69" s="240">
        <f t="shared" si="9"/>
        <v>0.24</v>
      </c>
      <c r="AA69" s="240"/>
      <c r="AC69" s="152"/>
      <c r="AE69" s="146">
        <f t="shared" ref="AE69" si="31">+IF(G69&lt;0.75,(I69+J69),0)</f>
        <v>0.49199999999999994</v>
      </c>
      <c r="AF69" s="146">
        <f t="shared" ref="AF69" si="32">+IF(G69&lt;0.75,0,(I69+J69))</f>
        <v>0</v>
      </c>
      <c r="AH69" s="255"/>
      <c r="AI69" s="255">
        <f t="shared" si="12"/>
        <v>2.0500000000000001E-2</v>
      </c>
    </row>
    <row r="70" spans="2:35" ht="20.149999999999999" customHeight="1" x14ac:dyDescent="0.35">
      <c r="B70" s="403">
        <v>24</v>
      </c>
      <c r="C70" s="133" t="s">
        <v>555</v>
      </c>
      <c r="D70" s="240">
        <v>1</v>
      </c>
      <c r="E70" s="240">
        <v>8.1999999999999993</v>
      </c>
      <c r="F70" s="240">
        <v>0.3</v>
      </c>
      <c r="G70" s="240">
        <v>0.6</v>
      </c>
      <c r="H70" s="152">
        <f t="shared" si="3"/>
        <v>1.4759999999999998</v>
      </c>
      <c r="I70" s="152">
        <f t="shared" si="13"/>
        <v>0</v>
      </c>
      <c r="J70" s="152">
        <f t="shared" si="14"/>
        <v>6.5599999999999987</v>
      </c>
      <c r="K70" s="404">
        <v>0.2</v>
      </c>
      <c r="L70" s="404">
        <f t="shared" si="4"/>
        <v>0.39999999999999997</v>
      </c>
      <c r="M70" s="404">
        <f t="shared" si="5"/>
        <v>3.2799999999999994</v>
      </c>
      <c r="N70" s="404">
        <v>0.2</v>
      </c>
      <c r="O70" s="240">
        <f t="shared" si="6"/>
        <v>0.39999999999999997</v>
      </c>
      <c r="P70" s="240">
        <f t="shared" si="7"/>
        <v>3.2799999999999994</v>
      </c>
      <c r="Q70" s="240"/>
      <c r="R70" s="240"/>
      <c r="S70" s="240">
        <f t="shared" si="8"/>
        <v>0</v>
      </c>
      <c r="T70" s="240" t="s">
        <v>584</v>
      </c>
      <c r="U70" s="240" t="s">
        <v>585</v>
      </c>
      <c r="V70" s="240"/>
      <c r="W70" s="240"/>
      <c r="X70" s="240"/>
      <c r="Y70" s="240"/>
      <c r="Z70" s="240">
        <f t="shared" si="9"/>
        <v>0.24</v>
      </c>
      <c r="AA70" s="240"/>
      <c r="AC70" s="152"/>
      <c r="AE70" s="146">
        <f t="shared" si="10"/>
        <v>6.5599999999999987</v>
      </c>
      <c r="AF70" s="146">
        <f t="shared" si="11"/>
        <v>0</v>
      </c>
      <c r="AH70" s="255"/>
      <c r="AI70" s="255">
        <f t="shared" si="12"/>
        <v>0.41</v>
      </c>
    </row>
    <row r="71" spans="2:35" ht="20.149999999999999" customHeight="1" x14ac:dyDescent="0.35">
      <c r="B71" s="403">
        <v>25</v>
      </c>
      <c r="C71" s="133" t="s">
        <v>556</v>
      </c>
      <c r="D71" s="240">
        <v>1</v>
      </c>
      <c r="E71" s="240">
        <v>8.1</v>
      </c>
      <c r="F71" s="240">
        <v>0.3</v>
      </c>
      <c r="G71" s="240">
        <v>0.6</v>
      </c>
      <c r="H71" s="152">
        <f t="shared" si="3"/>
        <v>1.4579999999999997</v>
      </c>
      <c r="I71" s="152">
        <f t="shared" si="13"/>
        <v>0</v>
      </c>
      <c r="J71" s="152">
        <f t="shared" si="14"/>
        <v>6.4799999999999995</v>
      </c>
      <c r="K71" s="404">
        <v>0.2</v>
      </c>
      <c r="L71" s="404">
        <f t="shared" si="4"/>
        <v>0.39999999999999997</v>
      </c>
      <c r="M71" s="404">
        <f t="shared" si="5"/>
        <v>3.2399999999999998</v>
      </c>
      <c r="N71" s="404">
        <v>0.2</v>
      </c>
      <c r="O71" s="240">
        <f t="shared" si="6"/>
        <v>0.39999999999999997</v>
      </c>
      <c r="P71" s="240">
        <f t="shared" si="7"/>
        <v>3.2399999999999998</v>
      </c>
      <c r="Q71" s="240"/>
      <c r="R71" s="240"/>
      <c r="S71" s="240">
        <f t="shared" si="8"/>
        <v>0</v>
      </c>
      <c r="T71" s="240" t="s">
        <v>586</v>
      </c>
      <c r="U71" s="240" t="s">
        <v>587</v>
      </c>
      <c r="V71" s="240"/>
      <c r="W71" s="240"/>
      <c r="X71" s="240"/>
      <c r="Y71" s="240"/>
      <c r="Z71" s="240">
        <f t="shared" si="9"/>
        <v>0.24</v>
      </c>
      <c r="AA71" s="240"/>
      <c r="AC71" s="152"/>
      <c r="AE71" s="146">
        <f t="shared" si="10"/>
        <v>6.4799999999999995</v>
      </c>
      <c r="AF71" s="146">
        <f t="shared" si="11"/>
        <v>0</v>
      </c>
      <c r="AH71" s="255"/>
      <c r="AI71" s="255">
        <f t="shared" si="12"/>
        <v>0.40500000000000003</v>
      </c>
    </row>
    <row r="72" spans="2:35" ht="20.149999999999999" customHeight="1" x14ac:dyDescent="0.35">
      <c r="B72" s="403">
        <v>26</v>
      </c>
      <c r="C72" s="133" t="s">
        <v>557</v>
      </c>
      <c r="D72" s="240">
        <v>1</v>
      </c>
      <c r="E72" s="240">
        <v>8.1999999999999993</v>
      </c>
      <c r="F72" s="240">
        <v>0.3</v>
      </c>
      <c r="G72" s="240">
        <v>0.6</v>
      </c>
      <c r="H72" s="152">
        <f t="shared" si="3"/>
        <v>1.4759999999999998</v>
      </c>
      <c r="I72" s="152">
        <f t="shared" si="13"/>
        <v>0</v>
      </c>
      <c r="J72" s="152">
        <f t="shared" si="14"/>
        <v>6.5599999999999987</v>
      </c>
      <c r="K72" s="404">
        <v>0.2</v>
      </c>
      <c r="L72" s="404">
        <f t="shared" si="4"/>
        <v>0.39999999999999997</v>
      </c>
      <c r="M72" s="404">
        <f t="shared" si="5"/>
        <v>3.2799999999999994</v>
      </c>
      <c r="N72" s="404">
        <v>0.2</v>
      </c>
      <c r="O72" s="240">
        <f t="shared" si="6"/>
        <v>0.39999999999999997</v>
      </c>
      <c r="P72" s="240">
        <f t="shared" si="7"/>
        <v>3.2799999999999994</v>
      </c>
      <c r="Q72" s="240"/>
      <c r="R72" s="240"/>
      <c r="S72" s="240">
        <f t="shared" si="8"/>
        <v>0</v>
      </c>
      <c r="T72" s="240"/>
      <c r="U72" s="240"/>
      <c r="V72" s="240"/>
      <c r="W72" s="240"/>
      <c r="X72" s="240"/>
      <c r="Y72" s="240"/>
      <c r="Z72" s="240">
        <f t="shared" si="9"/>
        <v>0</v>
      </c>
      <c r="AA72" s="240"/>
      <c r="AC72" s="152"/>
      <c r="AE72" s="146">
        <f t="shared" si="10"/>
        <v>6.5599999999999987</v>
      </c>
      <c r="AF72" s="146">
        <f t="shared" si="11"/>
        <v>0</v>
      </c>
      <c r="AH72" s="255"/>
      <c r="AI72" s="255">
        <f t="shared" si="12"/>
        <v>0.41</v>
      </c>
    </row>
    <row r="73" spans="2:35" ht="20.149999999999999" customHeight="1" x14ac:dyDescent="0.35">
      <c r="B73" s="403">
        <v>27</v>
      </c>
      <c r="C73" s="133" t="s">
        <v>583</v>
      </c>
      <c r="D73" s="240">
        <v>1</v>
      </c>
      <c r="E73" s="240">
        <v>1.7030000000000001</v>
      </c>
      <c r="F73" s="240">
        <v>0.3</v>
      </c>
      <c r="G73" s="240">
        <v>0.6</v>
      </c>
      <c r="H73" s="152">
        <f t="shared" si="3"/>
        <v>0.30653999999999998</v>
      </c>
      <c r="I73" s="152">
        <f t="shared" si="13"/>
        <v>0</v>
      </c>
      <c r="J73" s="152">
        <f t="shared" si="14"/>
        <v>1.4901249999999999</v>
      </c>
      <c r="K73" s="404">
        <v>0.15</v>
      </c>
      <c r="L73" s="404">
        <f t="shared" si="4"/>
        <v>0.44999999999999996</v>
      </c>
      <c r="M73" s="404">
        <f t="shared" si="5"/>
        <v>0.76634999999999998</v>
      </c>
      <c r="N73" s="404">
        <v>0.17499999999999999</v>
      </c>
      <c r="O73" s="240">
        <f t="shared" si="6"/>
        <v>0.42499999999999999</v>
      </c>
      <c r="P73" s="240">
        <f t="shared" si="7"/>
        <v>0.72377500000000006</v>
      </c>
      <c r="Q73" s="240"/>
      <c r="R73" s="240"/>
      <c r="S73" s="240">
        <f t="shared" si="8"/>
        <v>0</v>
      </c>
      <c r="T73" s="240"/>
      <c r="U73" s="240"/>
      <c r="V73" s="240"/>
      <c r="W73" s="240"/>
      <c r="X73" s="240"/>
      <c r="Y73" s="240"/>
      <c r="Z73" s="240">
        <f t="shared" si="9"/>
        <v>0</v>
      </c>
      <c r="AA73" s="240"/>
      <c r="AC73" s="152"/>
      <c r="AE73" s="146">
        <f t="shared" si="10"/>
        <v>1.4901249999999999</v>
      </c>
      <c r="AF73" s="146">
        <f t="shared" si="11"/>
        <v>0</v>
      </c>
      <c r="AH73" s="255"/>
      <c r="AI73" s="255">
        <f t="shared" si="12"/>
        <v>8.5150000000000003E-2</v>
      </c>
    </row>
    <row r="74" spans="2:35" ht="20.149999999999999" customHeight="1" x14ac:dyDescent="0.35">
      <c r="B74" s="403">
        <v>28</v>
      </c>
      <c r="C74" s="133" t="s">
        <v>558</v>
      </c>
      <c r="D74" s="240">
        <v>1</v>
      </c>
      <c r="E74" s="240">
        <v>5</v>
      </c>
      <c r="F74" s="240">
        <v>0.3</v>
      </c>
      <c r="G74" s="240">
        <v>0.6</v>
      </c>
      <c r="H74" s="152">
        <f t="shared" si="3"/>
        <v>0.89999999999999991</v>
      </c>
      <c r="I74" s="152">
        <f t="shared" si="13"/>
        <v>0</v>
      </c>
      <c r="J74" s="152">
        <f t="shared" si="14"/>
        <v>4.375</v>
      </c>
      <c r="K74" s="404">
        <v>0.17499999999999999</v>
      </c>
      <c r="L74" s="404">
        <f t="shared" si="4"/>
        <v>0.42499999999999999</v>
      </c>
      <c r="M74" s="404">
        <f t="shared" si="5"/>
        <v>2.125</v>
      </c>
      <c r="N74" s="404">
        <v>0.15</v>
      </c>
      <c r="O74" s="240">
        <f t="shared" si="6"/>
        <v>0.44999999999999996</v>
      </c>
      <c r="P74" s="240">
        <f t="shared" si="7"/>
        <v>2.25</v>
      </c>
      <c r="Q74" s="240"/>
      <c r="R74" s="240"/>
      <c r="S74" s="240">
        <f t="shared" si="8"/>
        <v>0</v>
      </c>
      <c r="T74" s="133" t="s">
        <v>571</v>
      </c>
      <c r="U74" s="240"/>
      <c r="V74" s="240"/>
      <c r="W74" s="240"/>
      <c r="X74" s="240"/>
      <c r="Y74" s="240"/>
      <c r="Z74" s="240">
        <f t="shared" si="9"/>
        <v>0.12</v>
      </c>
      <c r="AA74" s="240"/>
      <c r="AC74" s="152"/>
      <c r="AE74" s="146">
        <f t="shared" si="10"/>
        <v>4.375</v>
      </c>
      <c r="AF74" s="146">
        <f t="shared" si="11"/>
        <v>0</v>
      </c>
      <c r="AH74" s="255"/>
      <c r="AI74" s="255">
        <f t="shared" si="12"/>
        <v>0.25</v>
      </c>
    </row>
    <row r="75" spans="2:35" ht="20.149999999999999" customHeight="1" x14ac:dyDescent="0.35">
      <c r="B75" s="403">
        <v>29</v>
      </c>
      <c r="C75" s="133" t="s">
        <v>592</v>
      </c>
      <c r="D75" s="240">
        <v>1</v>
      </c>
      <c r="E75" s="240">
        <v>0.41</v>
      </c>
      <c r="F75" s="240">
        <v>0.3</v>
      </c>
      <c r="G75" s="240">
        <v>0.6</v>
      </c>
      <c r="H75" s="152">
        <f t="shared" ref="H75" si="33">+PRODUCT(D75:G75)</f>
        <v>7.3799999999999991E-2</v>
      </c>
      <c r="I75" s="152">
        <f t="shared" si="13"/>
        <v>0</v>
      </c>
      <c r="J75" s="152">
        <f t="shared" ref="J75" si="34">+M75+P75</f>
        <v>0.40999999999999992</v>
      </c>
      <c r="K75" s="404">
        <v>0</v>
      </c>
      <c r="L75" s="404">
        <f t="shared" ref="L75" si="35">+G75-K75</f>
        <v>0.6</v>
      </c>
      <c r="M75" s="404">
        <f t="shared" ref="M75" si="36">+PRODUCT(D75,E75,L75)</f>
        <v>0.24599999999999997</v>
      </c>
      <c r="N75" s="404">
        <v>0.2</v>
      </c>
      <c r="O75" s="240">
        <f t="shared" ref="O75" si="37">+G75-N75</f>
        <v>0.39999999999999997</v>
      </c>
      <c r="P75" s="240">
        <f t="shared" ref="P75" si="38">+PRODUCT(D75:E75,O75)</f>
        <v>0.16399999999999998</v>
      </c>
      <c r="Q75" s="240"/>
      <c r="R75" s="240"/>
      <c r="S75" s="240">
        <f t="shared" ref="S75" si="39">+SUM(Q75:R75)*(L75+O75)/2*2</f>
        <v>0</v>
      </c>
      <c r="T75" s="133" t="s">
        <v>549</v>
      </c>
      <c r="U75" s="240"/>
      <c r="V75" s="240"/>
      <c r="W75" s="240"/>
      <c r="X75" s="240"/>
      <c r="Y75" s="240"/>
      <c r="Z75" s="240">
        <f t="shared" si="9"/>
        <v>0.12</v>
      </c>
      <c r="AA75" s="240"/>
      <c r="AC75" s="152"/>
      <c r="AE75" s="146">
        <f t="shared" ref="AE75" si="40">+IF(G75&lt;0.75,(I75+J75),0)</f>
        <v>0.40999999999999992</v>
      </c>
      <c r="AF75" s="146">
        <f t="shared" ref="AF75" si="41">+IF(G75&lt;0.75,0,(I75+J75))</f>
        <v>0</v>
      </c>
      <c r="AH75" s="255"/>
      <c r="AI75" s="255">
        <f t="shared" si="12"/>
        <v>2.0500000000000001E-2</v>
      </c>
    </row>
    <row r="76" spans="2:35" ht="20.149999999999999" customHeight="1" x14ac:dyDescent="0.35">
      <c r="B76" s="403">
        <v>30</v>
      </c>
      <c r="C76" s="133" t="s">
        <v>559</v>
      </c>
      <c r="D76" s="240">
        <v>1</v>
      </c>
      <c r="E76" s="240">
        <v>8.2050000000000001</v>
      </c>
      <c r="F76" s="240">
        <v>0.3</v>
      </c>
      <c r="G76" s="240">
        <v>0.6</v>
      </c>
      <c r="H76" s="152">
        <f t="shared" si="3"/>
        <v>1.4768999999999999</v>
      </c>
      <c r="I76" s="152">
        <f t="shared" si="13"/>
        <v>0</v>
      </c>
      <c r="J76" s="152">
        <f t="shared" si="14"/>
        <v>6.5639999999999992</v>
      </c>
      <c r="K76" s="404">
        <v>0.2</v>
      </c>
      <c r="L76" s="404">
        <f t="shared" si="4"/>
        <v>0.39999999999999997</v>
      </c>
      <c r="M76" s="404">
        <f t="shared" si="5"/>
        <v>3.2819999999999996</v>
      </c>
      <c r="N76" s="404">
        <v>0.2</v>
      </c>
      <c r="O76" s="240">
        <f t="shared" si="6"/>
        <v>0.39999999999999997</v>
      </c>
      <c r="P76" s="240">
        <f t="shared" si="7"/>
        <v>3.2819999999999996</v>
      </c>
      <c r="Q76" s="240"/>
      <c r="R76" s="240"/>
      <c r="S76" s="240">
        <f t="shared" si="8"/>
        <v>0</v>
      </c>
      <c r="T76" s="240" t="s">
        <v>588</v>
      </c>
      <c r="U76" s="240" t="s">
        <v>589</v>
      </c>
      <c r="V76" s="240"/>
      <c r="W76" s="240"/>
      <c r="X76" s="240"/>
      <c r="Y76" s="240"/>
      <c r="Z76" s="240">
        <f t="shared" si="9"/>
        <v>0.24</v>
      </c>
      <c r="AA76" s="240"/>
      <c r="AC76" s="152"/>
      <c r="AE76" s="146">
        <f t="shared" si="10"/>
        <v>6.5639999999999992</v>
      </c>
      <c r="AF76" s="146">
        <f t="shared" si="11"/>
        <v>0</v>
      </c>
      <c r="AH76" s="255"/>
      <c r="AI76" s="255">
        <f t="shared" si="12"/>
        <v>0.41025</v>
      </c>
    </row>
    <row r="77" spans="2:35" ht="20.149999999999999" customHeight="1" x14ac:dyDescent="0.35">
      <c r="B77" s="403">
        <v>31</v>
      </c>
      <c r="C77" s="133" t="s">
        <v>560</v>
      </c>
      <c r="D77" s="240">
        <v>1</v>
      </c>
      <c r="E77" s="240">
        <v>6.1</v>
      </c>
      <c r="F77" s="240">
        <v>0.3</v>
      </c>
      <c r="G77" s="240">
        <v>0.6</v>
      </c>
      <c r="H77" s="152">
        <f t="shared" si="3"/>
        <v>1.0979999999999999</v>
      </c>
      <c r="I77" s="152">
        <f t="shared" si="13"/>
        <v>0</v>
      </c>
      <c r="J77" s="152">
        <v>0.15</v>
      </c>
      <c r="K77" s="404">
        <v>0.15</v>
      </c>
      <c r="L77" s="404">
        <f t="shared" si="4"/>
        <v>0.44999999999999996</v>
      </c>
      <c r="M77" s="404">
        <f t="shared" si="5"/>
        <v>2.7449999999999997</v>
      </c>
      <c r="N77" s="404">
        <v>0.2</v>
      </c>
      <c r="O77" s="240">
        <f t="shared" si="6"/>
        <v>0.39999999999999997</v>
      </c>
      <c r="P77" s="240">
        <f t="shared" si="7"/>
        <v>2.4399999999999995</v>
      </c>
      <c r="Q77" s="240"/>
      <c r="R77" s="240"/>
      <c r="S77" s="240">
        <f t="shared" si="8"/>
        <v>0</v>
      </c>
      <c r="T77" s="240" t="s">
        <v>571</v>
      </c>
      <c r="U77" s="240"/>
      <c r="V77" s="240"/>
      <c r="W77" s="240"/>
      <c r="X77" s="240"/>
      <c r="Y77" s="240"/>
      <c r="Z77" s="240">
        <f t="shared" si="9"/>
        <v>0.12</v>
      </c>
      <c r="AA77" s="240"/>
      <c r="AC77" s="152"/>
      <c r="AE77" s="146">
        <f t="shared" si="10"/>
        <v>0.15</v>
      </c>
      <c r="AF77" s="146">
        <f t="shared" si="11"/>
        <v>0</v>
      </c>
      <c r="AH77" s="255"/>
      <c r="AI77" s="255">
        <f t="shared" si="12"/>
        <v>0.30499999999999999</v>
      </c>
    </row>
    <row r="78" spans="2:35" ht="20.149999999999999" customHeight="1" x14ac:dyDescent="0.35">
      <c r="B78" s="403">
        <v>32</v>
      </c>
      <c r="C78" s="133" t="s">
        <v>561</v>
      </c>
      <c r="D78" s="240">
        <v>1</v>
      </c>
      <c r="E78" s="240">
        <v>5</v>
      </c>
      <c r="F78" s="240">
        <v>0.3</v>
      </c>
      <c r="G78" s="240">
        <v>0.6</v>
      </c>
      <c r="H78" s="152">
        <f t="shared" si="3"/>
        <v>0.89999999999999991</v>
      </c>
      <c r="I78" s="152">
        <f t="shared" si="13"/>
        <v>0</v>
      </c>
      <c r="J78" s="152">
        <f t="shared" si="14"/>
        <v>4.125</v>
      </c>
      <c r="K78" s="404">
        <v>0.2</v>
      </c>
      <c r="L78" s="404">
        <f t="shared" si="4"/>
        <v>0.39999999999999997</v>
      </c>
      <c r="M78" s="404">
        <f t="shared" si="5"/>
        <v>1.9999999999999998</v>
      </c>
      <c r="N78" s="404">
        <v>0.17499999999999999</v>
      </c>
      <c r="O78" s="240">
        <f t="shared" si="6"/>
        <v>0.42499999999999999</v>
      </c>
      <c r="P78" s="240">
        <f t="shared" si="7"/>
        <v>2.125</v>
      </c>
      <c r="Q78" s="240"/>
      <c r="R78" s="240"/>
      <c r="S78" s="240">
        <f t="shared" si="8"/>
        <v>0</v>
      </c>
      <c r="T78" s="240"/>
      <c r="U78" s="240"/>
      <c r="V78" s="240"/>
      <c r="W78" s="240"/>
      <c r="X78" s="240"/>
      <c r="Y78" s="240"/>
      <c r="Z78" s="240">
        <f t="shared" si="9"/>
        <v>0</v>
      </c>
      <c r="AA78" s="240"/>
      <c r="AC78" s="152"/>
      <c r="AE78" s="146">
        <f t="shared" si="10"/>
        <v>4.125</v>
      </c>
      <c r="AF78" s="146">
        <f t="shared" si="11"/>
        <v>0</v>
      </c>
      <c r="AH78" s="255"/>
      <c r="AI78" s="255">
        <f t="shared" si="12"/>
        <v>0.25</v>
      </c>
    </row>
    <row r="79" spans="2:35" ht="20.149999999999999" customHeight="1" x14ac:dyDescent="0.35">
      <c r="B79" s="403">
        <v>33</v>
      </c>
      <c r="C79" s="133" t="s">
        <v>593</v>
      </c>
      <c r="D79" s="240">
        <v>1</v>
      </c>
      <c r="E79" s="240">
        <v>2.0049999999999999</v>
      </c>
      <c r="F79" s="240">
        <v>0.3</v>
      </c>
      <c r="G79" s="240">
        <v>0.6</v>
      </c>
      <c r="H79" s="152">
        <f t="shared" ref="H79" si="42">+PRODUCT(D79:G79)</f>
        <v>0.36089999999999994</v>
      </c>
      <c r="I79" s="152">
        <f t="shared" si="13"/>
        <v>0</v>
      </c>
      <c r="J79" s="152">
        <f t="shared" ref="J79" si="43">+M79+P79</f>
        <v>2.0049999999999999</v>
      </c>
      <c r="K79" s="404">
        <v>0</v>
      </c>
      <c r="L79" s="404">
        <f t="shared" ref="L79" si="44">+G79-K79</f>
        <v>0.6</v>
      </c>
      <c r="M79" s="404">
        <f t="shared" ref="M79" si="45">+PRODUCT(D79,E79,L79)</f>
        <v>1.2029999999999998</v>
      </c>
      <c r="N79" s="404">
        <v>0.2</v>
      </c>
      <c r="O79" s="240">
        <f t="shared" ref="O79" si="46">+G79-N79</f>
        <v>0.39999999999999997</v>
      </c>
      <c r="P79" s="240">
        <f t="shared" ref="P79" si="47">+PRODUCT(D79:E79,O79)</f>
        <v>0.80199999999999994</v>
      </c>
      <c r="Q79" s="240"/>
      <c r="R79" s="240"/>
      <c r="S79" s="240">
        <f t="shared" ref="S79" si="48">+SUM(Q79:R79)*(L79+O79)/2*2</f>
        <v>0</v>
      </c>
      <c r="T79" s="240" t="s">
        <v>549</v>
      </c>
      <c r="U79" s="240" t="s">
        <v>550</v>
      </c>
      <c r="V79" s="240"/>
      <c r="W79" s="240"/>
      <c r="X79" s="240"/>
      <c r="Y79" s="240"/>
      <c r="Z79" s="240">
        <f t="shared" ref="Z79:Z110" si="49">IFERROR(VLOOKUP(T79,$C$47:$G$688,4,FALSE)*VLOOKUP(T79,$C$47:$G$688,5,FALSE),)+IFERROR(VLOOKUP(U79,$C$47:$G$688,4,FALSE)*VLOOKUP(U79,$C$47:$G$688,5,FALSE),)+IFERROR(VLOOKUP(V79,$C$47:$G$9916,4,FALSE)*VLOOKUP(V79,$C$47:$G$688,5,FALSE),)+IFERROR(VLOOKUP(W79,$C$47:$G$688,4,FALSE)*VLOOKUP(W79,$C$47:$G$688,5,FALSE),)+IFERROR(VLOOKUP(X79,$C$47:$G$688,4,FALSE)*VLOOKUP(X79,$C$47:$G$688,5,FALSE),)+IFERROR(VLOOKUP(Y79,$C$47:$G$688,4,FALSE)*VLOOKUP(Y79,$C$47:$G$688,5,FALSE),)</f>
        <v>0.24</v>
      </c>
      <c r="AA79" s="240"/>
      <c r="AC79" s="152"/>
      <c r="AE79" s="146">
        <f t="shared" ref="AE79" si="50">+IF(G79&lt;0.75,(I79+J79),0)</f>
        <v>2.0049999999999999</v>
      </c>
      <c r="AF79" s="146">
        <f t="shared" ref="AF79" si="51">+IF(G79&lt;0.75,0,(I79+J79))</f>
        <v>0</v>
      </c>
      <c r="AH79" s="255"/>
      <c r="AI79" s="255">
        <f t="shared" si="12"/>
        <v>0.10025000000000001</v>
      </c>
    </row>
    <row r="80" spans="2:35" ht="20.149999999999999" customHeight="1" x14ac:dyDescent="0.35">
      <c r="B80" s="403">
        <v>34</v>
      </c>
      <c r="C80" s="133" t="s">
        <v>562</v>
      </c>
      <c r="D80" s="240">
        <v>1</v>
      </c>
      <c r="E80" s="240">
        <v>8.1999999999999993</v>
      </c>
      <c r="F80" s="240">
        <v>0.3</v>
      </c>
      <c r="G80" s="240">
        <v>0.6</v>
      </c>
      <c r="H80" s="152">
        <f t="shared" si="3"/>
        <v>1.4759999999999998</v>
      </c>
      <c r="I80" s="152">
        <f t="shared" si="13"/>
        <v>0</v>
      </c>
      <c r="J80" s="152">
        <f t="shared" si="14"/>
        <v>6.5599999999999987</v>
      </c>
      <c r="K80" s="404">
        <v>0.2</v>
      </c>
      <c r="L80" s="404">
        <f t="shared" si="4"/>
        <v>0.39999999999999997</v>
      </c>
      <c r="M80" s="404">
        <f t="shared" si="5"/>
        <v>3.2799999999999994</v>
      </c>
      <c r="N80" s="404">
        <v>0.2</v>
      </c>
      <c r="O80" s="240">
        <f t="shared" si="6"/>
        <v>0.39999999999999997</v>
      </c>
      <c r="P80" s="240">
        <f t="shared" si="7"/>
        <v>3.2799999999999994</v>
      </c>
      <c r="Q80" s="240"/>
      <c r="R80" s="240"/>
      <c r="S80" s="240">
        <f t="shared" si="8"/>
        <v>0</v>
      </c>
      <c r="T80" s="240"/>
      <c r="U80" s="240"/>
      <c r="V80" s="240"/>
      <c r="W80" s="240"/>
      <c r="X80" s="240"/>
      <c r="Y80" s="240"/>
      <c r="Z80" s="240">
        <f t="shared" si="49"/>
        <v>0</v>
      </c>
      <c r="AA80" s="240"/>
      <c r="AC80" s="152"/>
      <c r="AE80" s="146">
        <f t="shared" si="10"/>
        <v>6.5599999999999987</v>
      </c>
      <c r="AF80" s="146">
        <f t="shared" si="11"/>
        <v>0</v>
      </c>
      <c r="AH80" s="255"/>
      <c r="AI80" s="255">
        <f t="shared" si="12"/>
        <v>0.41</v>
      </c>
    </row>
    <row r="81" spans="2:35" ht="20.149999999999999" customHeight="1" x14ac:dyDescent="0.35">
      <c r="B81" s="403">
        <v>35</v>
      </c>
      <c r="C81" s="133" t="s">
        <v>563</v>
      </c>
      <c r="D81" s="240">
        <v>1</v>
      </c>
      <c r="E81" s="240">
        <v>2.0059999999999998</v>
      </c>
      <c r="F81" s="240">
        <v>0.3</v>
      </c>
      <c r="G81" s="240">
        <v>0.6</v>
      </c>
      <c r="H81" s="152">
        <f t="shared" si="3"/>
        <v>0.3610799999999999</v>
      </c>
      <c r="I81" s="152">
        <f t="shared" si="13"/>
        <v>0</v>
      </c>
      <c r="J81" s="152">
        <f t="shared" si="14"/>
        <v>1.6047999999999998</v>
      </c>
      <c r="K81" s="404">
        <v>0.2</v>
      </c>
      <c r="L81" s="404">
        <f t="shared" si="4"/>
        <v>0.39999999999999997</v>
      </c>
      <c r="M81" s="404">
        <f t="shared" si="5"/>
        <v>0.80239999999999989</v>
      </c>
      <c r="N81" s="404">
        <v>0.2</v>
      </c>
      <c r="O81" s="240">
        <f t="shared" si="6"/>
        <v>0.39999999999999997</v>
      </c>
      <c r="P81" s="240">
        <f t="shared" si="7"/>
        <v>0.80239999999999989</v>
      </c>
      <c r="Q81" s="240"/>
      <c r="R81" s="240"/>
      <c r="S81" s="240">
        <f t="shared" si="8"/>
        <v>0</v>
      </c>
      <c r="T81" s="240" t="s">
        <v>550</v>
      </c>
      <c r="U81" s="240" t="s">
        <v>551</v>
      </c>
      <c r="V81" s="240"/>
      <c r="W81" s="240"/>
      <c r="X81" s="240"/>
      <c r="Y81" s="240"/>
      <c r="Z81" s="240">
        <f t="shared" si="49"/>
        <v>0.24</v>
      </c>
      <c r="AA81" s="240"/>
      <c r="AC81" s="152"/>
      <c r="AE81" s="146">
        <f t="shared" si="10"/>
        <v>1.6047999999999998</v>
      </c>
      <c r="AF81" s="146">
        <f t="shared" si="11"/>
        <v>0</v>
      </c>
      <c r="AH81" s="255"/>
      <c r="AI81" s="255">
        <f t="shared" si="12"/>
        <v>0.1003</v>
      </c>
    </row>
    <row r="82" spans="2:35" ht="20.149999999999999" customHeight="1" x14ac:dyDescent="0.35">
      <c r="B82" s="403">
        <v>36</v>
      </c>
      <c r="C82" s="133" t="s">
        <v>594</v>
      </c>
      <c r="D82" s="240">
        <v>1</v>
      </c>
      <c r="E82" s="240">
        <v>5.0170000000000003</v>
      </c>
      <c r="F82" s="240">
        <v>0.3</v>
      </c>
      <c r="G82" s="240">
        <v>0.6</v>
      </c>
      <c r="H82" s="152">
        <f t="shared" si="3"/>
        <v>0.90305999999999997</v>
      </c>
      <c r="I82" s="152">
        <f t="shared" si="13"/>
        <v>0</v>
      </c>
      <c r="J82" s="152">
        <f t="shared" si="14"/>
        <v>4.1390250000000002</v>
      </c>
      <c r="K82" s="404">
        <v>0.17499999999999999</v>
      </c>
      <c r="L82" s="404">
        <f t="shared" si="4"/>
        <v>0.42499999999999999</v>
      </c>
      <c r="M82" s="404">
        <f t="shared" si="5"/>
        <v>2.132225</v>
      </c>
      <c r="N82" s="404">
        <v>0.2</v>
      </c>
      <c r="O82" s="240">
        <f t="shared" si="6"/>
        <v>0.39999999999999997</v>
      </c>
      <c r="P82" s="240">
        <f t="shared" si="7"/>
        <v>2.0068000000000001</v>
      </c>
      <c r="Q82" s="240"/>
      <c r="R82" s="240"/>
      <c r="S82" s="240">
        <f t="shared" si="8"/>
        <v>0</v>
      </c>
      <c r="T82" s="240"/>
      <c r="U82" s="240"/>
      <c r="V82" s="240"/>
      <c r="W82" s="240"/>
      <c r="X82" s="240"/>
      <c r="Y82" s="240"/>
      <c r="Z82" s="240">
        <f t="shared" si="49"/>
        <v>0</v>
      </c>
      <c r="AA82" s="240"/>
      <c r="AC82" s="152"/>
      <c r="AE82" s="146">
        <f t="shared" si="10"/>
        <v>4.1390250000000002</v>
      </c>
      <c r="AF82" s="146">
        <f t="shared" si="11"/>
        <v>0</v>
      </c>
      <c r="AH82" s="255"/>
      <c r="AI82" s="255">
        <f t="shared" si="12"/>
        <v>0.25085000000000002</v>
      </c>
    </row>
    <row r="83" spans="2:35" ht="20.149999999999999" customHeight="1" x14ac:dyDescent="0.35">
      <c r="B83" s="403">
        <v>37</v>
      </c>
      <c r="C83" s="133" t="s">
        <v>564</v>
      </c>
      <c r="D83" s="240">
        <v>1</v>
      </c>
      <c r="E83" s="240">
        <v>8.1999999999999993</v>
      </c>
      <c r="F83" s="240">
        <v>0.3</v>
      </c>
      <c r="G83" s="240">
        <v>0.6</v>
      </c>
      <c r="H83" s="152">
        <f t="shared" si="3"/>
        <v>1.4759999999999998</v>
      </c>
      <c r="I83" s="152">
        <f t="shared" si="13"/>
        <v>0</v>
      </c>
      <c r="J83" s="152">
        <f t="shared" si="14"/>
        <v>6.5599999999999987</v>
      </c>
      <c r="K83" s="404">
        <v>0.2</v>
      </c>
      <c r="L83" s="404">
        <f t="shared" si="4"/>
        <v>0.39999999999999997</v>
      </c>
      <c r="M83" s="404">
        <f t="shared" si="5"/>
        <v>3.2799999999999994</v>
      </c>
      <c r="N83" s="404">
        <v>0.2</v>
      </c>
      <c r="O83" s="240">
        <f t="shared" si="6"/>
        <v>0.39999999999999997</v>
      </c>
      <c r="P83" s="240">
        <f t="shared" si="7"/>
        <v>3.2799999999999994</v>
      </c>
      <c r="Q83" s="240"/>
      <c r="R83" s="240"/>
      <c r="S83" s="240">
        <f t="shared" si="8"/>
        <v>0</v>
      </c>
      <c r="T83" s="240" t="s">
        <v>595</v>
      </c>
      <c r="U83" s="240" t="s">
        <v>596</v>
      </c>
      <c r="V83" s="240"/>
      <c r="W83" s="240"/>
      <c r="X83" s="240"/>
      <c r="Y83" s="240"/>
      <c r="Z83" s="240">
        <f t="shared" si="49"/>
        <v>0.24</v>
      </c>
      <c r="AA83" s="240"/>
      <c r="AC83" s="152"/>
      <c r="AE83" s="146">
        <f t="shared" si="10"/>
        <v>6.5599999999999987</v>
      </c>
      <c r="AF83" s="146">
        <f t="shared" si="11"/>
        <v>0</v>
      </c>
      <c r="AH83" s="255"/>
      <c r="AI83" s="255">
        <f t="shared" si="12"/>
        <v>0.41</v>
      </c>
    </row>
    <row r="84" spans="2:35" ht="20.149999999999999" customHeight="1" x14ac:dyDescent="0.35">
      <c r="B84" s="403">
        <v>38</v>
      </c>
      <c r="C84" s="133" t="s">
        <v>565</v>
      </c>
      <c r="D84" s="240">
        <v>1</v>
      </c>
      <c r="E84" s="240">
        <v>1.21</v>
      </c>
      <c r="F84" s="240">
        <v>0.2</v>
      </c>
      <c r="G84" s="240">
        <v>0.6</v>
      </c>
      <c r="H84" s="152">
        <f t="shared" si="3"/>
        <v>0.1452</v>
      </c>
      <c r="I84" s="152">
        <f t="shared" si="13"/>
        <v>0</v>
      </c>
      <c r="J84" s="152">
        <f t="shared" si="14"/>
        <v>1.0587499999999999</v>
      </c>
      <c r="K84" s="404">
        <v>0.2</v>
      </c>
      <c r="L84" s="404">
        <f t="shared" si="4"/>
        <v>0.39999999999999997</v>
      </c>
      <c r="M84" s="404">
        <f t="shared" si="5"/>
        <v>0.48399999999999993</v>
      </c>
      <c r="N84" s="404">
        <v>0.125</v>
      </c>
      <c r="O84" s="240">
        <f t="shared" si="6"/>
        <v>0.47499999999999998</v>
      </c>
      <c r="P84" s="240">
        <f t="shared" si="7"/>
        <v>0.57474999999999998</v>
      </c>
      <c r="Q84" s="240"/>
      <c r="R84" s="240"/>
      <c r="S84" s="240">
        <f t="shared" si="8"/>
        <v>0</v>
      </c>
      <c r="T84" s="240"/>
      <c r="U84" s="240"/>
      <c r="V84" s="240"/>
      <c r="W84" s="240"/>
      <c r="X84" s="240"/>
      <c r="Y84" s="240"/>
      <c r="Z84" s="240">
        <f t="shared" si="49"/>
        <v>0</v>
      </c>
      <c r="AA84" s="240"/>
      <c r="AC84" s="152"/>
      <c r="AE84" s="146">
        <f t="shared" si="10"/>
        <v>1.0587499999999999</v>
      </c>
      <c r="AF84" s="146">
        <f t="shared" si="11"/>
        <v>0</v>
      </c>
      <c r="AH84" s="255"/>
      <c r="AI84" s="255">
        <f t="shared" si="12"/>
        <v>4.8399999999999999E-2</v>
      </c>
    </row>
    <row r="85" spans="2:35" ht="20.149999999999999" customHeight="1" x14ac:dyDescent="0.35">
      <c r="B85" s="403">
        <v>39</v>
      </c>
      <c r="C85" s="133" t="s">
        <v>532</v>
      </c>
      <c r="D85" s="240">
        <v>1</v>
      </c>
      <c r="E85" s="240">
        <v>5.15</v>
      </c>
      <c r="F85" s="240">
        <v>0.2</v>
      </c>
      <c r="G85" s="240">
        <v>0.6</v>
      </c>
      <c r="H85" s="152">
        <f t="shared" si="3"/>
        <v>0.61799999999999999</v>
      </c>
      <c r="I85" s="152">
        <f t="shared" si="13"/>
        <v>0</v>
      </c>
      <c r="J85" s="152">
        <f t="shared" si="14"/>
        <v>4.2487500000000002</v>
      </c>
      <c r="K85" s="404">
        <v>0.2</v>
      </c>
      <c r="L85" s="404">
        <f t="shared" si="4"/>
        <v>0.39999999999999997</v>
      </c>
      <c r="M85" s="404">
        <f t="shared" si="5"/>
        <v>2.06</v>
      </c>
      <c r="N85" s="404">
        <v>0.17499999999999999</v>
      </c>
      <c r="O85" s="240">
        <f t="shared" si="6"/>
        <v>0.42499999999999999</v>
      </c>
      <c r="P85" s="240">
        <f t="shared" si="7"/>
        <v>2.1887500000000002</v>
      </c>
      <c r="Q85" s="240"/>
      <c r="R85" s="240"/>
      <c r="S85" s="240">
        <f t="shared" si="8"/>
        <v>0</v>
      </c>
      <c r="T85" s="240"/>
      <c r="U85" s="240"/>
      <c r="V85" s="240"/>
      <c r="W85" s="240"/>
      <c r="X85" s="240"/>
      <c r="Y85" s="240"/>
      <c r="Z85" s="240">
        <f t="shared" si="49"/>
        <v>0</v>
      </c>
      <c r="AA85" s="240"/>
      <c r="AC85" s="152"/>
      <c r="AE85" s="146">
        <f t="shared" si="10"/>
        <v>4.2487500000000002</v>
      </c>
      <c r="AF85" s="146">
        <f t="shared" si="11"/>
        <v>0</v>
      </c>
      <c r="AH85" s="255"/>
      <c r="AI85" s="255">
        <f t="shared" si="12"/>
        <v>0.20600000000000002</v>
      </c>
    </row>
    <row r="86" spans="2:35" ht="20.149999999999999" customHeight="1" x14ac:dyDescent="0.35">
      <c r="B86" s="403">
        <v>40</v>
      </c>
      <c r="C86" s="133" t="s">
        <v>566</v>
      </c>
      <c r="D86" s="240">
        <v>1</v>
      </c>
      <c r="E86" s="240">
        <v>2.012</v>
      </c>
      <c r="F86" s="240">
        <v>0.3</v>
      </c>
      <c r="G86" s="240">
        <v>0.6</v>
      </c>
      <c r="H86" s="152">
        <f t="shared" si="3"/>
        <v>0.36215999999999998</v>
      </c>
      <c r="I86" s="152">
        <f t="shared" si="13"/>
        <v>0</v>
      </c>
      <c r="J86" s="152">
        <f t="shared" si="14"/>
        <v>2.012</v>
      </c>
      <c r="K86" s="404">
        <v>0.2</v>
      </c>
      <c r="L86" s="404">
        <f t="shared" si="4"/>
        <v>0.39999999999999997</v>
      </c>
      <c r="M86" s="404">
        <f t="shared" si="5"/>
        <v>0.80479999999999996</v>
      </c>
      <c r="N86" s="404">
        <v>0</v>
      </c>
      <c r="O86" s="240">
        <f t="shared" si="6"/>
        <v>0.6</v>
      </c>
      <c r="P86" s="240">
        <f t="shared" si="7"/>
        <v>1.2072000000000001</v>
      </c>
      <c r="Q86" s="240"/>
      <c r="R86" s="240"/>
      <c r="S86" s="240">
        <f t="shared" si="8"/>
        <v>0</v>
      </c>
      <c r="T86" s="240" t="s">
        <v>551</v>
      </c>
      <c r="U86" s="240"/>
      <c r="V86" s="240"/>
      <c r="W86" s="240"/>
      <c r="X86" s="240"/>
      <c r="Y86" s="240"/>
      <c r="Z86" s="240">
        <f t="shared" si="49"/>
        <v>0.12</v>
      </c>
      <c r="AA86" s="240"/>
      <c r="AC86" s="152"/>
      <c r="AE86" s="146">
        <f t="shared" si="10"/>
        <v>2.012</v>
      </c>
      <c r="AF86" s="146">
        <f t="shared" si="11"/>
        <v>0</v>
      </c>
      <c r="AH86" s="255"/>
      <c r="AI86" s="255">
        <f t="shared" si="12"/>
        <v>0.10060000000000001</v>
      </c>
    </row>
    <row r="87" spans="2:35" ht="20.149999999999999" customHeight="1" x14ac:dyDescent="0.35">
      <c r="B87" s="403">
        <v>41</v>
      </c>
      <c r="C87" s="133" t="s">
        <v>597</v>
      </c>
      <c r="D87" s="240">
        <v>1</v>
      </c>
      <c r="E87" s="240">
        <v>6.1020000000000003</v>
      </c>
      <c r="F87" s="240">
        <v>0.3</v>
      </c>
      <c r="G87" s="240">
        <v>0.6</v>
      </c>
      <c r="H87" s="152">
        <f t="shared" si="3"/>
        <v>1.09836</v>
      </c>
      <c r="I87" s="152">
        <f t="shared" si="13"/>
        <v>0</v>
      </c>
      <c r="J87" s="152">
        <f t="shared" si="14"/>
        <v>6.2545500000000001</v>
      </c>
      <c r="K87" s="404">
        <v>0.17499999999999999</v>
      </c>
      <c r="L87" s="404">
        <f t="shared" si="4"/>
        <v>0.42499999999999999</v>
      </c>
      <c r="M87" s="404">
        <f t="shared" si="5"/>
        <v>2.59335</v>
      </c>
      <c r="N87" s="404">
        <v>0</v>
      </c>
      <c r="O87" s="240">
        <f t="shared" si="6"/>
        <v>0.6</v>
      </c>
      <c r="P87" s="240">
        <f t="shared" si="7"/>
        <v>3.6612</v>
      </c>
      <c r="Q87" s="240"/>
      <c r="R87" s="240"/>
      <c r="S87" s="240">
        <f t="shared" si="8"/>
        <v>0</v>
      </c>
      <c r="T87" s="240"/>
      <c r="U87" s="240"/>
      <c r="V87" s="240"/>
      <c r="W87" s="240"/>
      <c r="X87" s="240"/>
      <c r="Y87" s="240"/>
      <c r="Z87" s="240">
        <f t="shared" si="49"/>
        <v>0</v>
      </c>
      <c r="AA87" s="240"/>
      <c r="AC87" s="152"/>
      <c r="AE87" s="146">
        <f t="shared" si="10"/>
        <v>6.2545500000000001</v>
      </c>
      <c r="AF87" s="146">
        <f t="shared" si="11"/>
        <v>0</v>
      </c>
      <c r="AH87" s="255"/>
      <c r="AI87" s="255">
        <f t="shared" si="12"/>
        <v>0.30510000000000004</v>
      </c>
    </row>
    <row r="88" spans="2:35" ht="20.149999999999999" customHeight="1" x14ac:dyDescent="0.35">
      <c r="B88" s="403">
        <v>42</v>
      </c>
      <c r="C88" s="133" t="s">
        <v>567</v>
      </c>
      <c r="D88" s="240">
        <v>1</v>
      </c>
      <c r="E88" s="240">
        <v>5.1440000000000001</v>
      </c>
      <c r="F88" s="240">
        <v>0.3</v>
      </c>
      <c r="G88" s="240">
        <v>0.6</v>
      </c>
      <c r="H88" s="152">
        <f t="shared" si="3"/>
        <v>0.92591999999999985</v>
      </c>
      <c r="I88" s="152">
        <f t="shared" si="13"/>
        <v>0</v>
      </c>
      <c r="J88" s="152">
        <f t="shared" si="14"/>
        <v>4.1151999999999997</v>
      </c>
      <c r="K88" s="404">
        <v>0.2</v>
      </c>
      <c r="L88" s="404">
        <f t="shared" si="4"/>
        <v>0.39999999999999997</v>
      </c>
      <c r="M88" s="404">
        <f t="shared" si="5"/>
        <v>2.0575999999999999</v>
      </c>
      <c r="N88" s="404">
        <v>0.2</v>
      </c>
      <c r="O88" s="240">
        <f t="shared" si="6"/>
        <v>0.39999999999999997</v>
      </c>
      <c r="P88" s="240">
        <f t="shared" si="7"/>
        <v>2.0575999999999999</v>
      </c>
      <c r="Q88" s="240"/>
      <c r="R88" s="240"/>
      <c r="S88" s="240">
        <f t="shared" si="8"/>
        <v>0</v>
      </c>
      <c r="T88" s="240"/>
      <c r="U88" s="240"/>
      <c r="V88" s="240"/>
      <c r="W88" s="240"/>
      <c r="X88" s="240"/>
      <c r="Y88" s="240"/>
      <c r="Z88" s="240">
        <f t="shared" si="49"/>
        <v>0</v>
      </c>
      <c r="AA88" s="240"/>
      <c r="AC88" s="152"/>
      <c r="AE88" s="146">
        <f t="shared" si="10"/>
        <v>4.1151999999999997</v>
      </c>
      <c r="AF88" s="146">
        <f t="shared" si="11"/>
        <v>0</v>
      </c>
      <c r="AH88" s="255"/>
      <c r="AI88" s="255">
        <f t="shared" si="12"/>
        <v>0.25720000000000004</v>
      </c>
    </row>
    <row r="89" spans="2:35" ht="20.149999999999999" customHeight="1" x14ac:dyDescent="0.35">
      <c r="B89" s="403">
        <v>43</v>
      </c>
      <c r="C89" s="133" t="s">
        <v>568</v>
      </c>
      <c r="D89" s="240">
        <v>1</v>
      </c>
      <c r="E89" s="240">
        <v>2.0499999999999998</v>
      </c>
      <c r="F89" s="240">
        <v>0.3</v>
      </c>
      <c r="G89" s="240">
        <v>0.6</v>
      </c>
      <c r="H89" s="152">
        <f t="shared" si="3"/>
        <v>0.36899999999999994</v>
      </c>
      <c r="I89" s="152">
        <f t="shared" si="13"/>
        <v>0</v>
      </c>
      <c r="J89" s="152">
        <f t="shared" si="14"/>
        <v>1.6399999999999997</v>
      </c>
      <c r="K89" s="404">
        <v>0.2</v>
      </c>
      <c r="L89" s="404">
        <f t="shared" si="4"/>
        <v>0.39999999999999997</v>
      </c>
      <c r="M89" s="404">
        <f t="shared" si="5"/>
        <v>0.81999999999999984</v>
      </c>
      <c r="N89" s="404">
        <v>0.2</v>
      </c>
      <c r="O89" s="240">
        <f t="shared" si="6"/>
        <v>0.39999999999999997</v>
      </c>
      <c r="P89" s="240">
        <f t="shared" si="7"/>
        <v>0.81999999999999984</v>
      </c>
      <c r="Q89" s="240"/>
      <c r="R89" s="240"/>
      <c r="S89" s="240">
        <f t="shared" si="8"/>
        <v>0</v>
      </c>
      <c r="T89" s="240"/>
      <c r="U89" s="240"/>
      <c r="V89" s="240"/>
      <c r="W89" s="240"/>
      <c r="X89" s="240"/>
      <c r="Y89" s="240"/>
      <c r="Z89" s="240">
        <f t="shared" si="49"/>
        <v>0</v>
      </c>
      <c r="AA89" s="240"/>
      <c r="AC89" s="152"/>
      <c r="AE89" s="146">
        <f t="shared" si="10"/>
        <v>1.6399999999999997</v>
      </c>
      <c r="AF89" s="146">
        <f t="shared" si="11"/>
        <v>0</v>
      </c>
      <c r="AH89" s="255"/>
      <c r="AI89" s="255">
        <f t="shared" si="12"/>
        <v>0.10249999999999999</v>
      </c>
    </row>
    <row r="90" spans="2:35" ht="20.149999999999999" customHeight="1" x14ac:dyDescent="0.35">
      <c r="B90" s="403">
        <v>44</v>
      </c>
      <c r="C90" s="133" t="s">
        <v>569</v>
      </c>
      <c r="D90" s="240">
        <v>1</v>
      </c>
      <c r="E90" s="240">
        <v>2.2029999999999998</v>
      </c>
      <c r="F90" s="240">
        <v>0.2</v>
      </c>
      <c r="G90" s="240">
        <v>0.6</v>
      </c>
      <c r="H90" s="152">
        <f t="shared" si="3"/>
        <v>0.26435999999999998</v>
      </c>
      <c r="I90" s="152">
        <f t="shared" si="13"/>
        <v>0</v>
      </c>
      <c r="J90" s="152">
        <f t="shared" si="14"/>
        <v>1.9276249999999999</v>
      </c>
      <c r="K90" s="404">
        <v>0.2</v>
      </c>
      <c r="L90" s="404">
        <f t="shared" si="4"/>
        <v>0.39999999999999997</v>
      </c>
      <c r="M90" s="404">
        <f t="shared" si="5"/>
        <v>0.88119999999999987</v>
      </c>
      <c r="N90" s="404">
        <v>0.125</v>
      </c>
      <c r="O90" s="240">
        <f t="shared" si="6"/>
        <v>0.47499999999999998</v>
      </c>
      <c r="P90" s="240">
        <f t="shared" si="7"/>
        <v>1.0464249999999999</v>
      </c>
      <c r="Q90" s="240"/>
      <c r="R90" s="240"/>
      <c r="S90" s="240">
        <f t="shared" si="8"/>
        <v>0</v>
      </c>
      <c r="T90" s="240"/>
      <c r="U90" s="240"/>
      <c r="V90" s="240"/>
      <c r="W90" s="240"/>
      <c r="X90" s="240"/>
      <c r="Y90" s="240"/>
      <c r="Z90" s="240">
        <f t="shared" si="49"/>
        <v>0</v>
      </c>
      <c r="AA90" s="240"/>
      <c r="AC90" s="152"/>
      <c r="AE90" s="146">
        <f t="shared" si="10"/>
        <v>1.9276249999999999</v>
      </c>
      <c r="AF90" s="146">
        <f t="shared" si="11"/>
        <v>0</v>
      </c>
      <c r="AH90" s="255"/>
      <c r="AI90" s="255">
        <f t="shared" si="12"/>
        <v>8.8120000000000004E-2</v>
      </c>
    </row>
    <row r="91" spans="2:35" ht="20.149999999999999" customHeight="1" x14ac:dyDescent="0.35">
      <c r="B91" s="403">
        <v>45</v>
      </c>
      <c r="C91" s="133" t="s">
        <v>570</v>
      </c>
      <c r="D91" s="240">
        <v>1</v>
      </c>
      <c r="E91" s="240">
        <v>3.0979999999999999</v>
      </c>
      <c r="F91" s="240">
        <v>0.3</v>
      </c>
      <c r="G91" s="240">
        <v>0.6</v>
      </c>
      <c r="H91" s="152">
        <f t="shared" si="3"/>
        <v>0.55763999999999991</v>
      </c>
      <c r="I91" s="152">
        <f t="shared" si="13"/>
        <v>0</v>
      </c>
      <c r="J91" s="152">
        <f t="shared" si="14"/>
        <v>2.71075</v>
      </c>
      <c r="K91" s="404">
        <v>0.125</v>
      </c>
      <c r="L91" s="404">
        <f t="shared" si="4"/>
        <v>0.47499999999999998</v>
      </c>
      <c r="M91" s="404">
        <f t="shared" si="5"/>
        <v>1.4715499999999999</v>
      </c>
      <c r="N91" s="404">
        <v>0.2</v>
      </c>
      <c r="O91" s="240">
        <f t="shared" si="6"/>
        <v>0.39999999999999997</v>
      </c>
      <c r="P91" s="240">
        <f t="shared" si="7"/>
        <v>1.2391999999999999</v>
      </c>
      <c r="Q91" s="240"/>
      <c r="R91" s="240"/>
      <c r="S91" s="240">
        <f t="shared" si="8"/>
        <v>0</v>
      </c>
      <c r="T91" s="240" t="s">
        <v>569</v>
      </c>
      <c r="U91" s="240"/>
      <c r="V91" s="240"/>
      <c r="W91" s="240"/>
      <c r="X91" s="240"/>
      <c r="Y91" s="240"/>
      <c r="Z91" s="240">
        <f t="shared" si="49"/>
        <v>0.12</v>
      </c>
      <c r="AA91" s="240"/>
      <c r="AC91" s="152"/>
      <c r="AE91" s="146">
        <f t="shared" si="10"/>
        <v>2.71075</v>
      </c>
      <c r="AF91" s="146">
        <f t="shared" si="11"/>
        <v>0</v>
      </c>
      <c r="AH91" s="255"/>
      <c r="AI91" s="255">
        <f t="shared" si="12"/>
        <v>0.15490000000000001</v>
      </c>
    </row>
    <row r="92" spans="2:35" ht="20.149999999999999" customHeight="1" x14ac:dyDescent="0.35">
      <c r="B92" s="403">
        <v>46</v>
      </c>
      <c r="C92" s="133" t="s">
        <v>598</v>
      </c>
      <c r="D92" s="240">
        <v>2</v>
      </c>
      <c r="E92" s="240">
        <v>0.35</v>
      </c>
      <c r="F92" s="240">
        <v>0.3</v>
      </c>
      <c r="G92" s="240">
        <v>0.3</v>
      </c>
      <c r="H92" s="152">
        <f t="shared" si="3"/>
        <v>6.3E-2</v>
      </c>
      <c r="I92" s="152">
        <f t="shared" si="13"/>
        <v>0</v>
      </c>
      <c r="J92" s="152">
        <f t="shared" si="14"/>
        <v>0.42</v>
      </c>
      <c r="K92" s="404">
        <v>0</v>
      </c>
      <c r="L92" s="404">
        <f t="shared" si="4"/>
        <v>0.3</v>
      </c>
      <c r="M92" s="404">
        <f t="shared" si="5"/>
        <v>0.21</v>
      </c>
      <c r="N92" s="404">
        <v>0</v>
      </c>
      <c r="O92" s="240">
        <f t="shared" si="6"/>
        <v>0.3</v>
      </c>
      <c r="P92" s="240">
        <f t="shared" si="7"/>
        <v>0.21</v>
      </c>
      <c r="Q92" s="240"/>
      <c r="R92" s="240"/>
      <c r="S92" s="240">
        <f t="shared" si="8"/>
        <v>0</v>
      </c>
      <c r="T92" s="240"/>
      <c r="U92" s="240"/>
      <c r="V92" s="240"/>
      <c r="W92" s="240"/>
      <c r="X92" s="240"/>
      <c r="Y92" s="240"/>
      <c r="Z92" s="240">
        <f t="shared" si="49"/>
        <v>0</v>
      </c>
      <c r="AA92" s="240"/>
      <c r="AC92" s="152"/>
      <c r="AE92" s="146">
        <f t="shared" si="10"/>
        <v>0.42</v>
      </c>
      <c r="AF92" s="146">
        <f t="shared" si="11"/>
        <v>0</v>
      </c>
      <c r="AH92" s="255"/>
      <c r="AI92" s="255">
        <f t="shared" si="12"/>
        <v>3.4999999999999996E-2</v>
      </c>
    </row>
    <row r="93" spans="2:35" ht="20.149999999999999" customHeight="1" x14ac:dyDescent="0.35">
      <c r="B93" s="403">
        <v>47</v>
      </c>
      <c r="C93" s="133" t="s">
        <v>571</v>
      </c>
      <c r="D93" s="240">
        <v>1</v>
      </c>
      <c r="E93" s="240">
        <v>5.0510000000000002</v>
      </c>
      <c r="F93" s="240">
        <v>0.2</v>
      </c>
      <c r="G93" s="240">
        <v>0.6</v>
      </c>
      <c r="H93" s="152">
        <f t="shared" si="3"/>
        <v>0.60611999999999999</v>
      </c>
      <c r="I93" s="152">
        <f t="shared" si="13"/>
        <v>0</v>
      </c>
      <c r="J93" s="152">
        <f t="shared" si="14"/>
        <v>4.6721749999999993</v>
      </c>
      <c r="K93" s="404">
        <v>0.125</v>
      </c>
      <c r="L93" s="404">
        <f t="shared" si="4"/>
        <v>0.47499999999999998</v>
      </c>
      <c r="M93" s="404">
        <f t="shared" si="5"/>
        <v>2.3992249999999999</v>
      </c>
      <c r="N93" s="404">
        <v>0.15</v>
      </c>
      <c r="O93" s="240">
        <f t="shared" si="6"/>
        <v>0.44999999999999996</v>
      </c>
      <c r="P93" s="240">
        <f t="shared" si="7"/>
        <v>2.2729499999999998</v>
      </c>
      <c r="Q93" s="240"/>
      <c r="R93" s="240"/>
      <c r="S93" s="240">
        <f t="shared" si="8"/>
        <v>0</v>
      </c>
      <c r="T93" s="240"/>
      <c r="U93" s="240"/>
      <c r="V93" s="240"/>
      <c r="W93" s="240"/>
      <c r="X93" s="240"/>
      <c r="Y93" s="240"/>
      <c r="Z93" s="240">
        <f t="shared" si="49"/>
        <v>0</v>
      </c>
      <c r="AA93" s="240"/>
      <c r="AC93" s="152"/>
      <c r="AE93" s="146">
        <f t="shared" si="10"/>
        <v>4.6721749999999993</v>
      </c>
      <c r="AF93" s="146">
        <f t="shared" si="11"/>
        <v>0</v>
      </c>
      <c r="AH93" s="255"/>
      <c r="AI93" s="255">
        <f t="shared" si="12"/>
        <v>0.20204</v>
      </c>
    </row>
    <row r="94" spans="2:35" ht="20.149999999999999" customHeight="1" x14ac:dyDescent="0.35">
      <c r="B94" s="403">
        <v>48</v>
      </c>
      <c r="C94" s="133" t="s">
        <v>599</v>
      </c>
      <c r="D94" s="240">
        <v>1</v>
      </c>
      <c r="E94" s="240">
        <v>0.45</v>
      </c>
      <c r="F94" s="240">
        <v>0.2</v>
      </c>
      <c r="G94" s="240">
        <v>0.6</v>
      </c>
      <c r="H94" s="152">
        <f t="shared" si="3"/>
        <v>5.4000000000000006E-2</v>
      </c>
      <c r="I94" s="152">
        <f t="shared" ref="I94:I114" si="52">PRODUCT(D94,E94,F94)</f>
        <v>9.0000000000000011E-2</v>
      </c>
      <c r="J94" s="152">
        <f t="shared" si="14"/>
        <v>0.54</v>
      </c>
      <c r="K94" s="404">
        <v>0</v>
      </c>
      <c r="L94" s="404">
        <f t="shared" si="4"/>
        <v>0.6</v>
      </c>
      <c r="M94" s="404">
        <f t="shared" si="5"/>
        <v>0.27</v>
      </c>
      <c r="N94" s="404">
        <v>0</v>
      </c>
      <c r="O94" s="240">
        <f t="shared" si="6"/>
        <v>0.6</v>
      </c>
      <c r="P94" s="240">
        <f t="shared" si="7"/>
        <v>0.27</v>
      </c>
      <c r="Q94" s="240"/>
      <c r="R94" s="240"/>
      <c r="S94" s="240">
        <f t="shared" si="8"/>
        <v>0</v>
      </c>
      <c r="T94" s="240"/>
      <c r="U94" s="240"/>
      <c r="V94" s="240"/>
      <c r="W94" s="240"/>
      <c r="X94" s="240"/>
      <c r="Y94" s="240"/>
      <c r="Z94" s="240">
        <f t="shared" si="49"/>
        <v>0</v>
      </c>
      <c r="AA94" s="240"/>
      <c r="AC94" s="152"/>
      <c r="AE94" s="146">
        <f t="shared" si="10"/>
        <v>0.63</v>
      </c>
      <c r="AF94" s="146">
        <f t="shared" si="11"/>
        <v>0</v>
      </c>
      <c r="AH94" s="255"/>
      <c r="AI94" s="255">
        <f t="shared" si="12"/>
        <v>1.8000000000000002E-2</v>
      </c>
    </row>
    <row r="95" spans="2:35" ht="20.149999999999999" customHeight="1" x14ac:dyDescent="0.35">
      <c r="B95" s="403">
        <v>49</v>
      </c>
      <c r="C95" s="133" t="s">
        <v>600</v>
      </c>
      <c r="D95" s="240">
        <v>1</v>
      </c>
      <c r="E95" s="240">
        <v>1.2</v>
      </c>
      <c r="F95" s="240">
        <v>0.2</v>
      </c>
      <c r="G95" s="240">
        <v>0.6</v>
      </c>
      <c r="H95" s="152">
        <f t="shared" si="3"/>
        <v>0.14399999999999999</v>
      </c>
      <c r="I95" s="152">
        <f t="shared" si="52"/>
        <v>0.24</v>
      </c>
      <c r="J95" s="152">
        <f t="shared" si="14"/>
        <v>1.44</v>
      </c>
      <c r="K95" s="404">
        <v>0</v>
      </c>
      <c r="L95" s="404">
        <f t="shared" si="4"/>
        <v>0.6</v>
      </c>
      <c r="M95" s="404">
        <f t="shared" si="5"/>
        <v>0.72</v>
      </c>
      <c r="N95" s="404">
        <v>0</v>
      </c>
      <c r="O95" s="240">
        <f t="shared" si="6"/>
        <v>0.6</v>
      </c>
      <c r="P95" s="240">
        <f t="shared" si="7"/>
        <v>0.72</v>
      </c>
      <c r="Q95" s="240"/>
      <c r="R95" s="240"/>
      <c r="S95" s="240">
        <f t="shared" si="8"/>
        <v>0</v>
      </c>
      <c r="T95" s="240" t="s">
        <v>599</v>
      </c>
      <c r="U95" s="240" t="s">
        <v>601</v>
      </c>
      <c r="V95" s="240"/>
      <c r="W95" s="240"/>
      <c r="X95" s="240"/>
      <c r="Y95" s="240"/>
      <c r="Z95" s="240">
        <f t="shared" si="49"/>
        <v>0.24</v>
      </c>
      <c r="AA95" s="240"/>
      <c r="AC95" s="152"/>
      <c r="AE95" s="146">
        <f t="shared" si="10"/>
        <v>1.68</v>
      </c>
      <c r="AF95" s="146">
        <f t="shared" si="11"/>
        <v>0</v>
      </c>
      <c r="AH95" s="255"/>
      <c r="AI95" s="255">
        <f t="shared" si="12"/>
        <v>4.8000000000000001E-2</v>
      </c>
    </row>
    <row r="96" spans="2:35" ht="20.149999999999999" customHeight="1" x14ac:dyDescent="0.35">
      <c r="B96" s="403">
        <v>50</v>
      </c>
      <c r="C96" s="133" t="s">
        <v>601</v>
      </c>
      <c r="D96" s="240">
        <v>1</v>
      </c>
      <c r="E96" s="240">
        <v>0.45</v>
      </c>
      <c r="F96" s="240">
        <v>0.2</v>
      </c>
      <c r="G96" s="240">
        <v>0.6</v>
      </c>
      <c r="H96" s="152">
        <f t="shared" si="3"/>
        <v>5.4000000000000006E-2</v>
      </c>
      <c r="I96" s="152">
        <f t="shared" si="52"/>
        <v>9.0000000000000011E-2</v>
      </c>
      <c r="J96" s="152">
        <f t="shared" si="14"/>
        <v>0.54</v>
      </c>
      <c r="K96" s="404">
        <v>0</v>
      </c>
      <c r="L96" s="404">
        <f t="shared" si="4"/>
        <v>0.6</v>
      </c>
      <c r="M96" s="404">
        <f t="shared" si="5"/>
        <v>0.27</v>
      </c>
      <c r="N96" s="404">
        <v>0</v>
      </c>
      <c r="O96" s="240">
        <f t="shared" si="6"/>
        <v>0.6</v>
      </c>
      <c r="P96" s="240">
        <f t="shared" si="7"/>
        <v>0.27</v>
      </c>
      <c r="Q96" s="240"/>
      <c r="R96" s="240"/>
      <c r="S96" s="240">
        <f t="shared" si="8"/>
        <v>0</v>
      </c>
      <c r="T96" s="240"/>
      <c r="U96" s="240"/>
      <c r="V96" s="240"/>
      <c r="W96" s="240"/>
      <c r="X96" s="240"/>
      <c r="Y96" s="240"/>
      <c r="Z96" s="240">
        <f t="shared" si="49"/>
        <v>0</v>
      </c>
      <c r="AA96" s="240"/>
      <c r="AC96" s="152"/>
      <c r="AE96" s="146">
        <f t="shared" si="10"/>
        <v>0.63</v>
      </c>
      <c r="AF96" s="146">
        <f t="shared" si="11"/>
        <v>0</v>
      </c>
      <c r="AH96" s="255"/>
      <c r="AI96" s="255">
        <f t="shared" si="12"/>
        <v>1.8000000000000002E-2</v>
      </c>
    </row>
    <row r="97" spans="2:35" ht="20.149999999999999" customHeight="1" x14ac:dyDescent="0.35">
      <c r="B97" s="403">
        <v>51</v>
      </c>
      <c r="C97" s="133" t="s">
        <v>602</v>
      </c>
      <c r="D97" s="240">
        <v>1</v>
      </c>
      <c r="E97" s="240">
        <v>1.0529999999999999</v>
      </c>
      <c r="F97" s="240">
        <v>0.2</v>
      </c>
      <c r="G97" s="240">
        <v>0.6</v>
      </c>
      <c r="H97" s="152">
        <f t="shared" si="3"/>
        <v>0.12636</v>
      </c>
      <c r="I97" s="152">
        <f t="shared" si="52"/>
        <v>0.21060000000000001</v>
      </c>
      <c r="J97" s="152">
        <f t="shared" si="14"/>
        <v>1.0529999999999999</v>
      </c>
      <c r="K97" s="404">
        <v>0.2</v>
      </c>
      <c r="L97" s="404">
        <f t="shared" si="4"/>
        <v>0.39999999999999997</v>
      </c>
      <c r="M97" s="404">
        <f t="shared" si="5"/>
        <v>0.42119999999999996</v>
      </c>
      <c r="N97" s="404">
        <v>0</v>
      </c>
      <c r="O97" s="240">
        <f t="shared" si="6"/>
        <v>0.6</v>
      </c>
      <c r="P97" s="240">
        <f t="shared" si="7"/>
        <v>0.63179999999999992</v>
      </c>
      <c r="Q97" s="240"/>
      <c r="R97" s="240"/>
      <c r="S97" s="240">
        <f t="shared" si="8"/>
        <v>0</v>
      </c>
      <c r="T97" s="240" t="s">
        <v>584</v>
      </c>
      <c r="U97" s="240"/>
      <c r="V97" s="240"/>
      <c r="W97" s="240"/>
      <c r="X97" s="240"/>
      <c r="Y97" s="240"/>
      <c r="Z97" s="240">
        <f t="shared" si="49"/>
        <v>0.12</v>
      </c>
      <c r="AA97" s="240"/>
      <c r="AC97" s="152"/>
      <c r="AE97" s="146">
        <f t="shared" si="10"/>
        <v>1.2635999999999998</v>
      </c>
      <c r="AF97" s="146">
        <f t="shared" si="11"/>
        <v>0</v>
      </c>
      <c r="AH97" s="255"/>
      <c r="AI97" s="255">
        <f t="shared" si="12"/>
        <v>4.2120000000000005E-2</v>
      </c>
    </row>
    <row r="98" spans="2:35" ht="20.149999999999999" customHeight="1" x14ac:dyDescent="0.35">
      <c r="B98" s="403">
        <v>52</v>
      </c>
      <c r="C98" s="133" t="s">
        <v>584</v>
      </c>
      <c r="D98" s="240">
        <v>1</v>
      </c>
      <c r="E98" s="240">
        <v>0.94199999999999995</v>
      </c>
      <c r="F98" s="240">
        <v>0.2</v>
      </c>
      <c r="G98" s="240">
        <v>0.6</v>
      </c>
      <c r="H98" s="152">
        <f t="shared" si="3"/>
        <v>0.11304</v>
      </c>
      <c r="I98" s="152">
        <f t="shared" si="52"/>
        <v>0.18840000000000001</v>
      </c>
      <c r="J98" s="152">
        <f t="shared" si="14"/>
        <v>0.94199999999999995</v>
      </c>
      <c r="K98" s="404">
        <v>0.2</v>
      </c>
      <c r="L98" s="404">
        <f t="shared" si="4"/>
        <v>0.39999999999999997</v>
      </c>
      <c r="M98" s="404">
        <f t="shared" si="5"/>
        <v>0.37679999999999997</v>
      </c>
      <c r="N98" s="404">
        <v>0</v>
      </c>
      <c r="O98" s="240">
        <f t="shared" si="6"/>
        <v>0.6</v>
      </c>
      <c r="P98" s="240">
        <f t="shared" si="7"/>
        <v>0.56519999999999992</v>
      </c>
      <c r="Q98" s="240"/>
      <c r="R98" s="240"/>
      <c r="S98" s="240">
        <f t="shared" si="8"/>
        <v>0</v>
      </c>
      <c r="T98" s="240"/>
      <c r="U98" s="240"/>
      <c r="V98" s="240"/>
      <c r="W98" s="240"/>
      <c r="X98" s="240"/>
      <c r="Y98" s="240"/>
      <c r="Z98" s="240">
        <f t="shared" si="49"/>
        <v>0</v>
      </c>
      <c r="AA98" s="240"/>
      <c r="AC98" s="152"/>
      <c r="AE98" s="146">
        <f t="shared" si="10"/>
        <v>1.1303999999999998</v>
      </c>
      <c r="AF98" s="146">
        <f t="shared" si="11"/>
        <v>0</v>
      </c>
      <c r="AH98" s="146"/>
      <c r="AI98" s="255">
        <f t="shared" si="12"/>
        <v>3.7680000000000005E-2</v>
      </c>
    </row>
    <row r="99" spans="2:35" ht="20.149999999999999" customHeight="1" x14ac:dyDescent="0.35">
      <c r="B99" s="403">
        <v>53</v>
      </c>
      <c r="C99" s="133" t="s">
        <v>585</v>
      </c>
      <c r="D99" s="240">
        <v>1</v>
      </c>
      <c r="E99" s="240">
        <v>0.95099999999999996</v>
      </c>
      <c r="F99" s="240">
        <v>0.2</v>
      </c>
      <c r="G99" s="240">
        <v>0.6</v>
      </c>
      <c r="H99" s="152">
        <f t="shared" si="3"/>
        <v>0.11412</v>
      </c>
      <c r="I99" s="152">
        <f t="shared" si="52"/>
        <v>0.19020000000000001</v>
      </c>
      <c r="J99" s="152">
        <f t="shared" si="14"/>
        <v>0.95099999999999996</v>
      </c>
      <c r="K99" s="404">
        <v>0.2</v>
      </c>
      <c r="L99" s="404">
        <f t="shared" si="4"/>
        <v>0.39999999999999997</v>
      </c>
      <c r="M99" s="404">
        <f t="shared" si="5"/>
        <v>0.38039999999999996</v>
      </c>
      <c r="N99" s="404">
        <v>0</v>
      </c>
      <c r="O99" s="240">
        <f t="shared" si="6"/>
        <v>0.6</v>
      </c>
      <c r="P99" s="240">
        <f t="shared" si="7"/>
        <v>0.5706</v>
      </c>
      <c r="Q99" s="240"/>
      <c r="R99" s="240"/>
      <c r="S99" s="240">
        <f t="shared" si="8"/>
        <v>0</v>
      </c>
      <c r="T99" s="240"/>
      <c r="U99" s="240"/>
      <c r="V99" s="240"/>
      <c r="W99" s="240"/>
      <c r="X99" s="240"/>
      <c r="Y99" s="240"/>
      <c r="Z99" s="240">
        <f t="shared" si="49"/>
        <v>0</v>
      </c>
      <c r="AA99" s="240"/>
      <c r="AC99" s="152"/>
      <c r="AE99" s="146">
        <f t="shared" si="10"/>
        <v>1.1412</v>
      </c>
      <c r="AF99" s="146">
        <f t="shared" si="11"/>
        <v>0</v>
      </c>
      <c r="AH99" s="255"/>
      <c r="AI99" s="255">
        <f t="shared" si="12"/>
        <v>3.8040000000000004E-2</v>
      </c>
    </row>
    <row r="100" spans="2:35" ht="20.149999999999999" customHeight="1" x14ac:dyDescent="0.35">
      <c r="B100" s="403">
        <v>54</v>
      </c>
      <c r="C100" s="133" t="s">
        <v>603</v>
      </c>
      <c r="D100" s="240">
        <v>1</v>
      </c>
      <c r="E100" s="240">
        <v>1.0529999999999999</v>
      </c>
      <c r="F100" s="240">
        <v>0.2</v>
      </c>
      <c r="G100" s="240">
        <v>0.6</v>
      </c>
      <c r="H100" s="152">
        <f t="shared" si="3"/>
        <v>0.12636</v>
      </c>
      <c r="I100" s="152">
        <f t="shared" si="52"/>
        <v>0.21060000000000001</v>
      </c>
      <c r="J100" s="152">
        <f t="shared" si="14"/>
        <v>1.0529999999999999</v>
      </c>
      <c r="K100" s="404">
        <v>0.2</v>
      </c>
      <c r="L100" s="404">
        <f t="shared" si="4"/>
        <v>0.39999999999999997</v>
      </c>
      <c r="M100" s="404">
        <f t="shared" si="5"/>
        <v>0.42119999999999996</v>
      </c>
      <c r="N100" s="404">
        <v>0</v>
      </c>
      <c r="O100" s="240">
        <f t="shared" si="6"/>
        <v>0.6</v>
      </c>
      <c r="P100" s="240">
        <f t="shared" si="7"/>
        <v>0.63179999999999992</v>
      </c>
      <c r="Q100" s="240"/>
      <c r="R100" s="240"/>
      <c r="S100" s="240">
        <f t="shared" si="8"/>
        <v>0</v>
      </c>
      <c r="T100" s="240" t="s">
        <v>585</v>
      </c>
      <c r="U100" s="240"/>
      <c r="V100" s="240"/>
      <c r="W100" s="240"/>
      <c r="X100" s="240"/>
      <c r="Y100" s="240"/>
      <c r="Z100" s="240">
        <f t="shared" si="49"/>
        <v>0.12</v>
      </c>
      <c r="AA100" s="240"/>
      <c r="AC100" s="152"/>
      <c r="AE100" s="146">
        <f t="shared" si="10"/>
        <v>1.2635999999999998</v>
      </c>
      <c r="AF100" s="146">
        <f t="shared" si="11"/>
        <v>0</v>
      </c>
      <c r="AH100" s="255"/>
      <c r="AI100" s="255">
        <f t="shared" si="12"/>
        <v>4.2120000000000005E-2</v>
      </c>
    </row>
    <row r="101" spans="2:35" ht="20.149999999999999" customHeight="1" x14ac:dyDescent="0.35">
      <c r="B101" s="403">
        <v>55</v>
      </c>
      <c r="C101" s="133" t="s">
        <v>604</v>
      </c>
      <c r="D101" s="240">
        <v>1</v>
      </c>
      <c r="E101" s="240">
        <v>1.05</v>
      </c>
      <c r="F101" s="240">
        <v>0.2</v>
      </c>
      <c r="G101" s="240">
        <v>0.6</v>
      </c>
      <c r="H101" s="152">
        <f t="shared" si="3"/>
        <v>0.126</v>
      </c>
      <c r="I101" s="152">
        <f t="shared" si="52"/>
        <v>0.21000000000000002</v>
      </c>
      <c r="J101" s="152">
        <f t="shared" si="14"/>
        <v>1.05</v>
      </c>
      <c r="K101" s="404">
        <v>0.2</v>
      </c>
      <c r="L101" s="404">
        <f t="shared" si="4"/>
        <v>0.39999999999999997</v>
      </c>
      <c r="M101" s="404">
        <f t="shared" si="5"/>
        <v>0.42</v>
      </c>
      <c r="N101" s="404">
        <v>0</v>
      </c>
      <c r="O101" s="240">
        <f t="shared" si="6"/>
        <v>0.6</v>
      </c>
      <c r="P101" s="240">
        <f t="shared" si="7"/>
        <v>0.63</v>
      </c>
      <c r="Q101" s="240"/>
      <c r="R101" s="240"/>
      <c r="S101" s="240">
        <f t="shared" si="8"/>
        <v>0</v>
      </c>
      <c r="T101" s="240" t="s">
        <v>586</v>
      </c>
      <c r="U101" s="240"/>
      <c r="V101" s="240"/>
      <c r="W101" s="240"/>
      <c r="X101" s="240"/>
      <c r="Y101" s="240"/>
      <c r="Z101" s="240">
        <f t="shared" si="49"/>
        <v>0.12</v>
      </c>
      <c r="AA101" s="240"/>
      <c r="AC101" s="152"/>
      <c r="AE101" s="146">
        <f t="shared" si="10"/>
        <v>1.26</v>
      </c>
      <c r="AF101" s="146">
        <f t="shared" si="11"/>
        <v>0</v>
      </c>
      <c r="AH101" s="255"/>
      <c r="AI101" s="255">
        <f t="shared" si="12"/>
        <v>4.200000000000001E-2</v>
      </c>
    </row>
    <row r="102" spans="2:35" ht="20.149999999999999" customHeight="1" x14ac:dyDescent="0.35">
      <c r="B102" s="403">
        <v>56</v>
      </c>
      <c r="C102" s="133" t="s">
        <v>586</v>
      </c>
      <c r="D102" s="240">
        <v>1</v>
      </c>
      <c r="E102" s="240">
        <v>1.097</v>
      </c>
      <c r="F102" s="240">
        <v>0.2</v>
      </c>
      <c r="G102" s="240">
        <v>0.6</v>
      </c>
      <c r="H102" s="152">
        <f t="shared" si="3"/>
        <v>0.13164000000000001</v>
      </c>
      <c r="I102" s="152">
        <f t="shared" si="52"/>
        <v>0.21940000000000001</v>
      </c>
      <c r="J102" s="152">
        <f t="shared" si="14"/>
        <v>1.097</v>
      </c>
      <c r="K102" s="404">
        <v>0.2</v>
      </c>
      <c r="L102" s="404">
        <f t="shared" si="4"/>
        <v>0.39999999999999997</v>
      </c>
      <c r="M102" s="404">
        <f t="shared" si="5"/>
        <v>0.43879999999999997</v>
      </c>
      <c r="N102" s="404">
        <v>0</v>
      </c>
      <c r="O102" s="240">
        <f t="shared" si="6"/>
        <v>0.6</v>
      </c>
      <c r="P102" s="240">
        <f t="shared" si="7"/>
        <v>0.65820000000000001</v>
      </c>
      <c r="Q102" s="240"/>
      <c r="R102" s="240"/>
      <c r="S102" s="240">
        <f t="shared" si="8"/>
        <v>0</v>
      </c>
      <c r="T102" s="240"/>
      <c r="U102" s="240"/>
      <c r="V102" s="240"/>
      <c r="W102" s="240"/>
      <c r="X102" s="240"/>
      <c r="Y102" s="240"/>
      <c r="Z102" s="240">
        <f t="shared" si="49"/>
        <v>0</v>
      </c>
      <c r="AA102" s="240"/>
      <c r="AC102" s="152"/>
      <c r="AE102" s="146">
        <f t="shared" si="10"/>
        <v>1.3164</v>
      </c>
      <c r="AF102" s="146">
        <f t="shared" si="11"/>
        <v>0</v>
      </c>
      <c r="AH102" s="255"/>
      <c r="AI102" s="255">
        <f t="shared" si="12"/>
        <v>4.3880000000000002E-2</v>
      </c>
    </row>
    <row r="103" spans="2:35" ht="20.149999999999999" customHeight="1" x14ac:dyDescent="0.35">
      <c r="B103" s="403">
        <v>57</v>
      </c>
      <c r="C103" s="133" t="s">
        <v>587</v>
      </c>
      <c r="D103" s="240">
        <v>1</v>
      </c>
      <c r="E103" s="240">
        <v>0.99099999999999999</v>
      </c>
      <c r="F103" s="240">
        <v>0.2</v>
      </c>
      <c r="G103" s="240">
        <v>0.6</v>
      </c>
      <c r="H103" s="152">
        <f t="shared" si="3"/>
        <v>0.11892</v>
      </c>
      <c r="I103" s="152">
        <f t="shared" si="52"/>
        <v>0.19820000000000002</v>
      </c>
      <c r="J103" s="152">
        <f t="shared" si="14"/>
        <v>0.99099999999999999</v>
      </c>
      <c r="K103" s="404">
        <v>0.2</v>
      </c>
      <c r="L103" s="404">
        <f t="shared" si="4"/>
        <v>0.39999999999999997</v>
      </c>
      <c r="M103" s="404">
        <f t="shared" si="5"/>
        <v>0.39639999999999997</v>
      </c>
      <c r="N103" s="404">
        <v>0</v>
      </c>
      <c r="O103" s="240">
        <f t="shared" si="6"/>
        <v>0.6</v>
      </c>
      <c r="P103" s="240">
        <f t="shared" si="7"/>
        <v>0.59460000000000002</v>
      </c>
      <c r="Q103" s="240"/>
      <c r="R103" s="240"/>
      <c r="S103" s="240">
        <f t="shared" si="8"/>
        <v>0</v>
      </c>
      <c r="T103" s="240"/>
      <c r="U103" s="240"/>
      <c r="V103" s="240"/>
      <c r="W103" s="240"/>
      <c r="X103" s="240"/>
      <c r="Y103" s="240"/>
      <c r="Z103" s="240">
        <f t="shared" si="49"/>
        <v>0</v>
      </c>
      <c r="AA103" s="240"/>
      <c r="AC103" s="152"/>
      <c r="AE103" s="146">
        <f t="shared" si="10"/>
        <v>1.1892</v>
      </c>
      <c r="AF103" s="146">
        <f t="shared" si="11"/>
        <v>0</v>
      </c>
      <c r="AH103" s="255"/>
      <c r="AI103" s="255">
        <f t="shared" si="12"/>
        <v>3.9640000000000009E-2</v>
      </c>
    </row>
    <row r="104" spans="2:35" ht="20.149999999999999" customHeight="1" x14ac:dyDescent="0.35">
      <c r="B104" s="403">
        <v>58</v>
      </c>
      <c r="C104" s="133" t="s">
        <v>605</v>
      </c>
      <c r="D104" s="240">
        <v>1</v>
      </c>
      <c r="E104" s="240">
        <v>1.05</v>
      </c>
      <c r="F104" s="240">
        <v>0.2</v>
      </c>
      <c r="G104" s="240">
        <v>0.6</v>
      </c>
      <c r="H104" s="152">
        <f t="shared" si="3"/>
        <v>0.126</v>
      </c>
      <c r="I104" s="152">
        <f t="shared" si="52"/>
        <v>0.21000000000000002</v>
      </c>
      <c r="J104" s="152">
        <f t="shared" si="14"/>
        <v>1.05</v>
      </c>
      <c r="K104" s="404">
        <v>0.2</v>
      </c>
      <c r="L104" s="404">
        <f t="shared" si="4"/>
        <v>0.39999999999999997</v>
      </c>
      <c r="M104" s="404">
        <f t="shared" si="5"/>
        <v>0.42</v>
      </c>
      <c r="N104" s="404">
        <v>0</v>
      </c>
      <c r="O104" s="240">
        <f t="shared" si="6"/>
        <v>0.6</v>
      </c>
      <c r="P104" s="240">
        <f t="shared" si="7"/>
        <v>0.63</v>
      </c>
      <c r="Q104" s="240"/>
      <c r="R104" s="240"/>
      <c r="S104" s="240">
        <f t="shared" si="8"/>
        <v>0</v>
      </c>
      <c r="T104" s="240" t="s">
        <v>587</v>
      </c>
      <c r="U104" s="240"/>
      <c r="V104" s="240"/>
      <c r="W104" s="240"/>
      <c r="X104" s="240"/>
      <c r="Y104" s="240"/>
      <c r="Z104" s="240">
        <f t="shared" si="49"/>
        <v>0.12</v>
      </c>
      <c r="AA104" s="240"/>
      <c r="AC104" s="152"/>
      <c r="AE104" s="146">
        <f t="shared" si="10"/>
        <v>1.26</v>
      </c>
      <c r="AF104" s="146">
        <f t="shared" si="11"/>
        <v>0</v>
      </c>
      <c r="AH104" s="255"/>
      <c r="AI104" s="255">
        <f t="shared" si="12"/>
        <v>4.200000000000001E-2</v>
      </c>
    </row>
    <row r="105" spans="2:35" ht="20.149999999999999" customHeight="1" x14ac:dyDescent="0.35">
      <c r="B105" s="403">
        <v>59</v>
      </c>
      <c r="C105" s="133" t="s">
        <v>606</v>
      </c>
      <c r="D105" s="240">
        <v>1</v>
      </c>
      <c r="E105" s="240">
        <v>1.05</v>
      </c>
      <c r="F105" s="240">
        <v>0.2</v>
      </c>
      <c r="G105" s="240">
        <v>0.6</v>
      </c>
      <c r="H105" s="152">
        <f t="shared" si="3"/>
        <v>0.126</v>
      </c>
      <c r="I105" s="152">
        <f t="shared" si="52"/>
        <v>0.21000000000000002</v>
      </c>
      <c r="J105" s="152">
        <f t="shared" si="14"/>
        <v>1.05</v>
      </c>
      <c r="K105" s="404">
        <v>0.2</v>
      </c>
      <c r="L105" s="404">
        <f t="shared" si="4"/>
        <v>0.39999999999999997</v>
      </c>
      <c r="M105" s="404">
        <f t="shared" si="5"/>
        <v>0.42</v>
      </c>
      <c r="N105" s="404">
        <v>0</v>
      </c>
      <c r="O105" s="240">
        <f t="shared" si="6"/>
        <v>0.6</v>
      </c>
      <c r="P105" s="240">
        <f t="shared" si="7"/>
        <v>0.63</v>
      </c>
      <c r="Q105" s="240"/>
      <c r="R105" s="240"/>
      <c r="S105" s="240">
        <f t="shared" si="8"/>
        <v>0</v>
      </c>
      <c r="T105" s="240" t="s">
        <v>588</v>
      </c>
      <c r="U105" s="240"/>
      <c r="V105" s="240"/>
      <c r="W105" s="240"/>
      <c r="X105" s="240"/>
      <c r="Y105" s="240"/>
      <c r="Z105" s="240">
        <f t="shared" si="49"/>
        <v>0.12</v>
      </c>
      <c r="AA105" s="240"/>
      <c r="AC105" s="152"/>
      <c r="AE105" s="146">
        <f t="shared" si="10"/>
        <v>1.26</v>
      </c>
      <c r="AF105" s="146">
        <f t="shared" si="11"/>
        <v>0</v>
      </c>
      <c r="AH105" s="255"/>
      <c r="AI105" s="255">
        <f t="shared" si="12"/>
        <v>4.200000000000001E-2</v>
      </c>
    </row>
    <row r="106" spans="2:35" ht="20.149999999999999" customHeight="1" x14ac:dyDescent="0.35">
      <c r="B106" s="403">
        <v>60</v>
      </c>
      <c r="C106" s="133" t="s">
        <v>588</v>
      </c>
      <c r="D106" s="240">
        <v>1</v>
      </c>
      <c r="E106" s="240">
        <v>0.3</v>
      </c>
      <c r="F106" s="240">
        <v>0.2</v>
      </c>
      <c r="G106" s="240">
        <v>0.6</v>
      </c>
      <c r="H106" s="152">
        <f t="shared" si="3"/>
        <v>3.5999999999999997E-2</v>
      </c>
      <c r="I106" s="152">
        <f t="shared" si="52"/>
        <v>0.06</v>
      </c>
      <c r="J106" s="152">
        <f t="shared" si="14"/>
        <v>0.3</v>
      </c>
      <c r="K106" s="404">
        <v>0.2</v>
      </c>
      <c r="L106" s="404">
        <f t="shared" si="4"/>
        <v>0.39999999999999997</v>
      </c>
      <c r="M106" s="404">
        <f t="shared" si="5"/>
        <v>0.11999999999999998</v>
      </c>
      <c r="N106" s="404">
        <v>0</v>
      </c>
      <c r="O106" s="240">
        <f t="shared" si="6"/>
        <v>0.6</v>
      </c>
      <c r="P106" s="240">
        <f t="shared" si="7"/>
        <v>0.18</v>
      </c>
      <c r="Q106" s="240"/>
      <c r="R106" s="240"/>
      <c r="S106" s="240">
        <f t="shared" si="8"/>
        <v>0</v>
      </c>
      <c r="T106" s="240"/>
      <c r="U106" s="240"/>
      <c r="V106" s="240"/>
      <c r="W106" s="240"/>
      <c r="X106" s="240"/>
      <c r="Y106" s="240"/>
      <c r="Z106" s="240">
        <f t="shared" si="49"/>
        <v>0</v>
      </c>
      <c r="AA106" s="240"/>
      <c r="AC106" s="152"/>
      <c r="AE106" s="146">
        <f t="shared" si="10"/>
        <v>0.36</v>
      </c>
      <c r="AF106" s="146">
        <f t="shared" si="11"/>
        <v>0</v>
      </c>
      <c r="AH106" s="255"/>
      <c r="AI106" s="255">
        <f t="shared" si="12"/>
        <v>1.2E-2</v>
      </c>
    </row>
    <row r="107" spans="2:35" ht="20.149999999999999" customHeight="1" x14ac:dyDescent="0.35">
      <c r="B107" s="403">
        <v>61</v>
      </c>
      <c r="C107" s="133" t="s">
        <v>589</v>
      </c>
      <c r="D107" s="240">
        <v>1</v>
      </c>
      <c r="E107" s="240">
        <v>0.9</v>
      </c>
      <c r="F107" s="240">
        <v>0.2</v>
      </c>
      <c r="G107" s="240">
        <v>0.6</v>
      </c>
      <c r="H107" s="152">
        <f t="shared" si="3"/>
        <v>0.10800000000000001</v>
      </c>
      <c r="I107" s="152">
        <f t="shared" si="52"/>
        <v>0.18000000000000002</v>
      </c>
      <c r="J107" s="152">
        <f t="shared" si="14"/>
        <v>0.9</v>
      </c>
      <c r="K107" s="404">
        <v>0.2</v>
      </c>
      <c r="L107" s="404">
        <f t="shared" si="4"/>
        <v>0.39999999999999997</v>
      </c>
      <c r="M107" s="404">
        <f t="shared" si="5"/>
        <v>0.36</v>
      </c>
      <c r="N107" s="404">
        <v>0</v>
      </c>
      <c r="O107" s="240">
        <f t="shared" si="6"/>
        <v>0.6</v>
      </c>
      <c r="P107" s="240">
        <f t="shared" si="7"/>
        <v>0.54</v>
      </c>
      <c r="Q107" s="240"/>
      <c r="R107" s="240"/>
      <c r="S107" s="240">
        <f t="shared" si="8"/>
        <v>0</v>
      </c>
      <c r="T107" s="240"/>
      <c r="U107" s="240"/>
      <c r="V107" s="240"/>
      <c r="W107" s="240"/>
      <c r="X107" s="240"/>
      <c r="Y107" s="240"/>
      <c r="Z107" s="240">
        <f t="shared" si="49"/>
        <v>0</v>
      </c>
      <c r="AA107" s="240"/>
      <c r="AC107" s="152"/>
      <c r="AE107" s="146">
        <f t="shared" si="10"/>
        <v>1.08</v>
      </c>
      <c r="AF107" s="146">
        <f t="shared" si="11"/>
        <v>0</v>
      </c>
      <c r="AH107" s="255"/>
      <c r="AI107" s="255">
        <f t="shared" si="12"/>
        <v>3.6000000000000004E-2</v>
      </c>
    </row>
    <row r="108" spans="2:35" ht="20.149999999999999" customHeight="1" x14ac:dyDescent="0.35">
      <c r="B108" s="403">
        <v>62</v>
      </c>
      <c r="C108" s="133" t="s">
        <v>607</v>
      </c>
      <c r="D108" s="240">
        <v>1</v>
      </c>
      <c r="E108" s="240">
        <v>1.05</v>
      </c>
      <c r="F108" s="240">
        <v>0.2</v>
      </c>
      <c r="G108" s="240">
        <v>0.6</v>
      </c>
      <c r="H108" s="152">
        <f t="shared" si="3"/>
        <v>0.126</v>
      </c>
      <c r="I108" s="152">
        <f t="shared" si="52"/>
        <v>0.21000000000000002</v>
      </c>
      <c r="J108" s="152">
        <f t="shared" si="14"/>
        <v>1.05</v>
      </c>
      <c r="K108" s="404">
        <v>0.2</v>
      </c>
      <c r="L108" s="404">
        <f t="shared" si="4"/>
        <v>0.39999999999999997</v>
      </c>
      <c r="M108" s="404">
        <f t="shared" si="5"/>
        <v>0.42</v>
      </c>
      <c r="N108" s="404">
        <v>0</v>
      </c>
      <c r="O108" s="240">
        <f t="shared" si="6"/>
        <v>0.6</v>
      </c>
      <c r="P108" s="240">
        <f t="shared" si="7"/>
        <v>0.63</v>
      </c>
      <c r="Q108" s="240"/>
      <c r="R108" s="240"/>
      <c r="S108" s="240">
        <f t="shared" si="8"/>
        <v>0</v>
      </c>
      <c r="T108" s="240" t="s">
        <v>589</v>
      </c>
      <c r="U108" s="240"/>
      <c r="V108" s="240"/>
      <c r="W108" s="240"/>
      <c r="X108" s="240"/>
      <c r="Y108" s="240"/>
      <c r="Z108" s="240">
        <f t="shared" si="49"/>
        <v>0.12</v>
      </c>
      <c r="AA108" s="240"/>
      <c r="AC108" s="152"/>
      <c r="AE108" s="146">
        <f t="shared" si="10"/>
        <v>1.26</v>
      </c>
      <c r="AF108" s="146">
        <f t="shared" si="11"/>
        <v>0</v>
      </c>
      <c r="AH108" s="255"/>
      <c r="AI108" s="255">
        <f t="shared" si="12"/>
        <v>4.200000000000001E-2</v>
      </c>
    </row>
    <row r="109" spans="2:35" ht="20.149999999999999" customHeight="1" x14ac:dyDescent="0.35">
      <c r="B109" s="403">
        <v>63</v>
      </c>
      <c r="C109" s="133" t="s">
        <v>608</v>
      </c>
      <c r="D109" s="240">
        <v>1</v>
      </c>
      <c r="E109" s="240">
        <v>1.046</v>
      </c>
      <c r="F109" s="240">
        <v>0.2</v>
      </c>
      <c r="G109" s="240">
        <v>0.6</v>
      </c>
      <c r="H109" s="152">
        <f t="shared" si="3"/>
        <v>0.12552000000000002</v>
      </c>
      <c r="I109" s="152">
        <f t="shared" si="52"/>
        <v>0.20920000000000002</v>
      </c>
      <c r="J109" s="152">
        <f t="shared" si="14"/>
        <v>1.046</v>
      </c>
      <c r="K109" s="404">
        <v>0.2</v>
      </c>
      <c r="L109" s="404">
        <f t="shared" si="4"/>
        <v>0.39999999999999997</v>
      </c>
      <c r="M109" s="404">
        <f t="shared" si="5"/>
        <v>0.41839999999999999</v>
      </c>
      <c r="N109" s="404">
        <v>0</v>
      </c>
      <c r="O109" s="240">
        <f t="shared" si="6"/>
        <v>0.6</v>
      </c>
      <c r="P109" s="240">
        <f t="shared" si="7"/>
        <v>0.62760000000000005</v>
      </c>
      <c r="Q109" s="240"/>
      <c r="R109" s="240"/>
      <c r="S109" s="240">
        <f t="shared" si="8"/>
        <v>0</v>
      </c>
      <c r="T109" s="240" t="s">
        <v>595</v>
      </c>
      <c r="U109" s="240"/>
      <c r="V109" s="240"/>
      <c r="W109" s="240"/>
      <c r="X109" s="240"/>
      <c r="Y109" s="240"/>
      <c r="Z109" s="240">
        <f t="shared" si="49"/>
        <v>0.12</v>
      </c>
      <c r="AA109" s="240"/>
      <c r="AC109" s="152"/>
      <c r="AE109" s="146">
        <f t="shared" si="10"/>
        <v>1.2552000000000001</v>
      </c>
      <c r="AF109" s="146">
        <f t="shared" si="11"/>
        <v>0</v>
      </c>
      <c r="AH109" s="255"/>
      <c r="AI109" s="255">
        <f t="shared" si="12"/>
        <v>4.1840000000000009E-2</v>
      </c>
    </row>
    <row r="110" spans="2:35" ht="20.149999999999999" customHeight="1" x14ac:dyDescent="0.35">
      <c r="B110" s="403">
        <v>64</v>
      </c>
      <c r="C110" s="133" t="s">
        <v>595</v>
      </c>
      <c r="D110" s="240">
        <v>1</v>
      </c>
      <c r="E110" s="240">
        <v>0.95099999999999996</v>
      </c>
      <c r="F110" s="240">
        <v>0.2</v>
      </c>
      <c r="G110" s="240">
        <v>0.6</v>
      </c>
      <c r="H110" s="152">
        <f t="shared" si="3"/>
        <v>0.11412</v>
      </c>
      <c r="I110" s="152">
        <f t="shared" si="52"/>
        <v>0.19020000000000001</v>
      </c>
      <c r="J110" s="152">
        <f t="shared" si="14"/>
        <v>0.95099999999999996</v>
      </c>
      <c r="K110" s="404">
        <v>0.2</v>
      </c>
      <c r="L110" s="404">
        <f t="shared" si="4"/>
        <v>0.39999999999999997</v>
      </c>
      <c r="M110" s="404">
        <f t="shared" si="5"/>
        <v>0.38039999999999996</v>
      </c>
      <c r="N110" s="404">
        <v>0</v>
      </c>
      <c r="O110" s="240">
        <f t="shared" si="6"/>
        <v>0.6</v>
      </c>
      <c r="P110" s="240">
        <f t="shared" si="7"/>
        <v>0.5706</v>
      </c>
      <c r="Q110" s="240"/>
      <c r="R110" s="240"/>
      <c r="S110" s="240">
        <f t="shared" si="8"/>
        <v>0</v>
      </c>
      <c r="T110" s="240"/>
      <c r="U110" s="240"/>
      <c r="V110" s="240"/>
      <c r="W110" s="240"/>
      <c r="X110" s="240"/>
      <c r="Y110" s="240"/>
      <c r="Z110" s="240">
        <f t="shared" si="49"/>
        <v>0</v>
      </c>
      <c r="AA110" s="240"/>
      <c r="AC110" s="152"/>
      <c r="AE110" s="146">
        <f t="shared" si="10"/>
        <v>1.1412</v>
      </c>
      <c r="AF110" s="146">
        <f t="shared" si="11"/>
        <v>0</v>
      </c>
      <c r="AH110" s="255"/>
      <c r="AI110" s="255">
        <f t="shared" si="12"/>
        <v>3.8040000000000004E-2</v>
      </c>
    </row>
    <row r="111" spans="2:35" ht="20.149999999999999" customHeight="1" x14ac:dyDescent="0.35">
      <c r="B111" s="403">
        <v>65</v>
      </c>
      <c r="C111" s="133" t="s">
        <v>596</v>
      </c>
      <c r="D111" s="240">
        <v>1</v>
      </c>
      <c r="E111" s="240">
        <v>0.95199999999999996</v>
      </c>
      <c r="F111" s="240">
        <v>0.2</v>
      </c>
      <c r="G111" s="240">
        <v>0.6</v>
      </c>
      <c r="H111" s="152">
        <f t="shared" si="3"/>
        <v>0.11424000000000001</v>
      </c>
      <c r="I111" s="152">
        <f t="shared" si="52"/>
        <v>0.19040000000000001</v>
      </c>
      <c r="J111" s="152">
        <f t="shared" si="14"/>
        <v>0.95199999999999996</v>
      </c>
      <c r="K111" s="404">
        <v>0.2</v>
      </c>
      <c r="L111" s="404">
        <f t="shared" si="4"/>
        <v>0.39999999999999997</v>
      </c>
      <c r="M111" s="404">
        <f t="shared" si="5"/>
        <v>0.38079999999999997</v>
      </c>
      <c r="N111" s="404">
        <v>0</v>
      </c>
      <c r="O111" s="240">
        <f t="shared" si="6"/>
        <v>0.6</v>
      </c>
      <c r="P111" s="240">
        <f t="shared" si="7"/>
        <v>0.57119999999999993</v>
      </c>
      <c r="Q111" s="240"/>
      <c r="R111" s="240"/>
      <c r="S111" s="240">
        <f t="shared" si="8"/>
        <v>0</v>
      </c>
      <c r="T111" s="240"/>
      <c r="U111" s="240"/>
      <c r="V111" s="240"/>
      <c r="W111" s="240"/>
      <c r="X111" s="240"/>
      <c r="Y111" s="240"/>
      <c r="Z111" s="240">
        <f t="shared" ref="Z111:Z142" si="53">IFERROR(VLOOKUP(T111,$C$47:$G$688,4,FALSE)*VLOOKUP(T111,$C$47:$G$688,5,FALSE),)+IFERROR(VLOOKUP(U111,$C$47:$G$688,4,FALSE)*VLOOKUP(U111,$C$47:$G$688,5,FALSE),)+IFERROR(VLOOKUP(V111,$C$47:$G$9916,4,FALSE)*VLOOKUP(V111,$C$47:$G$688,5,FALSE),)+IFERROR(VLOOKUP(W111,$C$47:$G$688,4,FALSE)*VLOOKUP(W111,$C$47:$G$688,5,FALSE),)+IFERROR(VLOOKUP(X111,$C$47:$G$688,4,FALSE)*VLOOKUP(X111,$C$47:$G$688,5,FALSE),)+IFERROR(VLOOKUP(Y111,$C$47:$G$688,4,FALSE)*VLOOKUP(Y111,$C$47:$G$688,5,FALSE),)</f>
        <v>0</v>
      </c>
      <c r="AA111" s="240"/>
      <c r="AC111" s="152"/>
      <c r="AE111" s="146">
        <f t="shared" si="10"/>
        <v>1.1423999999999999</v>
      </c>
      <c r="AF111" s="146">
        <f t="shared" si="11"/>
        <v>0</v>
      </c>
      <c r="AH111" s="255"/>
      <c r="AI111" s="255">
        <f t="shared" ref="AI111:AI152" si="54">D111*(E111*(F111+$E$39*2)*$E$40)</f>
        <v>3.8080000000000003E-2</v>
      </c>
    </row>
    <row r="112" spans="2:35" ht="20.149999999999999" customHeight="1" x14ac:dyDescent="0.35">
      <c r="B112" s="403">
        <v>66</v>
      </c>
      <c r="C112" s="133" t="s">
        <v>609</v>
      </c>
      <c r="D112" s="240">
        <v>1</v>
      </c>
      <c r="E112" s="240">
        <v>1.05</v>
      </c>
      <c r="F112" s="240">
        <v>0.2</v>
      </c>
      <c r="G112" s="240">
        <v>0.6</v>
      </c>
      <c r="H112" s="152">
        <f t="shared" si="3"/>
        <v>0.126</v>
      </c>
      <c r="I112" s="152">
        <f t="shared" si="52"/>
        <v>0.21000000000000002</v>
      </c>
      <c r="J112" s="152">
        <f t="shared" si="14"/>
        <v>1.05</v>
      </c>
      <c r="K112" s="404">
        <v>0.2</v>
      </c>
      <c r="L112" s="404">
        <f t="shared" si="4"/>
        <v>0.39999999999999997</v>
      </c>
      <c r="M112" s="404">
        <f t="shared" si="5"/>
        <v>0.42</v>
      </c>
      <c r="N112" s="404">
        <v>0</v>
      </c>
      <c r="O112" s="240">
        <f t="shared" si="6"/>
        <v>0.6</v>
      </c>
      <c r="P112" s="240">
        <f t="shared" si="7"/>
        <v>0.63</v>
      </c>
      <c r="Q112" s="240"/>
      <c r="R112" s="240"/>
      <c r="S112" s="240">
        <f t="shared" si="8"/>
        <v>0</v>
      </c>
      <c r="T112" s="240" t="s">
        <v>596</v>
      </c>
      <c r="U112" s="240"/>
      <c r="V112" s="240"/>
      <c r="W112" s="240"/>
      <c r="X112" s="240"/>
      <c r="Y112" s="240"/>
      <c r="Z112" s="240">
        <f t="shared" si="53"/>
        <v>0.12</v>
      </c>
      <c r="AA112" s="240"/>
      <c r="AC112" s="152"/>
      <c r="AE112" s="146">
        <f t="shared" si="10"/>
        <v>1.26</v>
      </c>
      <c r="AF112" s="146">
        <f t="shared" si="11"/>
        <v>0</v>
      </c>
      <c r="AH112" s="255"/>
      <c r="AI112" s="255">
        <f t="shared" si="54"/>
        <v>4.200000000000001E-2</v>
      </c>
    </row>
    <row r="113" spans="2:35" ht="20.149999999999999" customHeight="1" x14ac:dyDescent="0.35">
      <c r="B113" s="403">
        <v>67</v>
      </c>
      <c r="C113" s="133" t="s">
        <v>610</v>
      </c>
      <c r="D113" s="240">
        <v>1</v>
      </c>
      <c r="E113" s="240">
        <v>0.45</v>
      </c>
      <c r="F113" s="240">
        <v>0.2</v>
      </c>
      <c r="G113" s="240">
        <v>0.6</v>
      </c>
      <c r="H113" s="152">
        <f t="shared" si="3"/>
        <v>5.4000000000000006E-2</v>
      </c>
      <c r="I113" s="152">
        <f t="shared" si="52"/>
        <v>9.0000000000000011E-2</v>
      </c>
      <c r="J113" s="152">
        <f t="shared" si="14"/>
        <v>0.54</v>
      </c>
      <c r="K113" s="404">
        <v>0</v>
      </c>
      <c r="L113" s="404">
        <f t="shared" si="4"/>
        <v>0.6</v>
      </c>
      <c r="M113" s="404">
        <f t="shared" si="5"/>
        <v>0.27</v>
      </c>
      <c r="N113" s="404">
        <v>0</v>
      </c>
      <c r="O113" s="240">
        <f t="shared" si="6"/>
        <v>0.6</v>
      </c>
      <c r="P113" s="240">
        <f t="shared" si="7"/>
        <v>0.27</v>
      </c>
      <c r="Q113" s="240"/>
      <c r="R113" s="240"/>
      <c r="S113" s="240">
        <f t="shared" si="8"/>
        <v>0</v>
      </c>
      <c r="T113" s="240"/>
      <c r="U113" s="240"/>
      <c r="V113" s="240"/>
      <c r="W113" s="240"/>
      <c r="X113" s="240"/>
      <c r="Y113" s="240"/>
      <c r="Z113" s="240">
        <f t="shared" si="53"/>
        <v>0</v>
      </c>
      <c r="AA113" s="240"/>
      <c r="AC113" s="152"/>
      <c r="AE113" s="146">
        <f t="shared" si="10"/>
        <v>0.63</v>
      </c>
      <c r="AF113" s="146">
        <f t="shared" si="11"/>
        <v>0</v>
      </c>
      <c r="AH113" s="255"/>
      <c r="AI113" s="255">
        <f t="shared" si="54"/>
        <v>1.8000000000000002E-2</v>
      </c>
    </row>
    <row r="114" spans="2:35" ht="20.149999999999999" customHeight="1" x14ac:dyDescent="0.35">
      <c r="B114" s="403">
        <v>68</v>
      </c>
      <c r="C114" s="133" t="s">
        <v>611</v>
      </c>
      <c r="D114" s="240">
        <v>1</v>
      </c>
      <c r="E114" s="240">
        <v>0.9</v>
      </c>
      <c r="F114" s="240">
        <v>0.2</v>
      </c>
      <c r="G114" s="240">
        <v>0.6</v>
      </c>
      <c r="H114" s="152">
        <f t="shared" si="3"/>
        <v>0.10800000000000001</v>
      </c>
      <c r="I114" s="152">
        <f t="shared" si="52"/>
        <v>0.18000000000000002</v>
      </c>
      <c r="J114" s="152">
        <f t="shared" si="14"/>
        <v>1.08</v>
      </c>
      <c r="K114" s="404">
        <v>0</v>
      </c>
      <c r="L114" s="404">
        <f t="shared" si="4"/>
        <v>0.6</v>
      </c>
      <c r="M114" s="404">
        <f t="shared" si="5"/>
        <v>0.54</v>
      </c>
      <c r="N114" s="404">
        <v>0</v>
      </c>
      <c r="O114" s="240">
        <f t="shared" si="6"/>
        <v>0.6</v>
      </c>
      <c r="P114" s="240">
        <f t="shared" si="7"/>
        <v>0.54</v>
      </c>
      <c r="Q114" s="240"/>
      <c r="R114" s="240"/>
      <c r="S114" s="240">
        <f t="shared" si="8"/>
        <v>0</v>
      </c>
      <c r="T114" s="240" t="s">
        <v>610</v>
      </c>
      <c r="U114" s="240"/>
      <c r="V114" s="240"/>
      <c r="W114" s="240"/>
      <c r="X114" s="240"/>
      <c r="Y114" s="240"/>
      <c r="Z114" s="240">
        <f t="shared" si="53"/>
        <v>0.12</v>
      </c>
      <c r="AA114" s="240"/>
      <c r="AC114" s="152"/>
      <c r="AE114" s="146">
        <f t="shared" si="10"/>
        <v>1.26</v>
      </c>
      <c r="AF114" s="146">
        <f t="shared" si="11"/>
        <v>0</v>
      </c>
      <c r="AH114" s="255"/>
      <c r="AI114" s="255">
        <f t="shared" si="54"/>
        <v>3.6000000000000004E-2</v>
      </c>
    </row>
    <row r="115" spans="2:35" ht="20.149999999999999" customHeight="1" x14ac:dyDescent="0.35">
      <c r="B115" s="403">
        <v>69</v>
      </c>
      <c r="C115" s="133" t="s">
        <v>612</v>
      </c>
      <c r="D115" s="240">
        <v>1</v>
      </c>
      <c r="E115" s="240">
        <v>0.44800000000000001</v>
      </c>
      <c r="F115" s="240">
        <v>0.2</v>
      </c>
      <c r="G115" s="240">
        <v>0.6</v>
      </c>
      <c r="H115" s="152">
        <f t="shared" ref="H115:H152" si="55">+PRODUCT(D115:G115)</f>
        <v>5.3760000000000009E-2</v>
      </c>
      <c r="I115" s="152">
        <f t="shared" ref="I115:I152" si="56">PRODUCT(D115,E115,F115)</f>
        <v>8.9600000000000013E-2</v>
      </c>
      <c r="J115" s="152">
        <f t="shared" si="14"/>
        <v>0.53759999999999997</v>
      </c>
      <c r="K115" s="404">
        <v>0</v>
      </c>
      <c r="L115" s="404">
        <f t="shared" ref="L115:L152" si="57">+G115-K115</f>
        <v>0.6</v>
      </c>
      <c r="M115" s="404">
        <f t="shared" ref="M115:M152" si="58">+PRODUCT(D115,E115,L115)</f>
        <v>0.26879999999999998</v>
      </c>
      <c r="N115" s="404">
        <v>0</v>
      </c>
      <c r="O115" s="240">
        <f t="shared" ref="O115:O152" si="59">+G115-N115</f>
        <v>0.6</v>
      </c>
      <c r="P115" s="240">
        <f t="shared" ref="P115:P152" si="60">+PRODUCT(D115:E115,O115)</f>
        <v>0.26879999999999998</v>
      </c>
      <c r="Q115" s="240"/>
      <c r="R115" s="240"/>
      <c r="S115" s="240">
        <f t="shared" ref="S115:S152" si="61">+SUM(Q115:R115)*(L115+O115)/2*2</f>
        <v>0</v>
      </c>
      <c r="T115" s="240"/>
      <c r="U115" s="240"/>
      <c r="V115" s="240"/>
      <c r="W115" s="240"/>
      <c r="X115" s="240"/>
      <c r="Y115" s="240"/>
      <c r="Z115" s="240">
        <f t="shared" si="53"/>
        <v>0</v>
      </c>
      <c r="AA115" s="240"/>
      <c r="AC115" s="152"/>
      <c r="AE115" s="146">
        <f t="shared" ref="AE115:AE152" si="62">+IF(G115&lt;0.75,(I115+J115),0)</f>
        <v>0.62719999999999998</v>
      </c>
      <c r="AF115" s="146">
        <f t="shared" ref="AF115:AF152" si="63">+IF(G115&lt;0.75,0,(I115+J115))</f>
        <v>0</v>
      </c>
      <c r="AH115" s="255"/>
      <c r="AI115" s="255">
        <f t="shared" si="54"/>
        <v>1.7920000000000002E-2</v>
      </c>
    </row>
    <row r="116" spans="2:35" ht="20.149999999999999" customHeight="1" x14ac:dyDescent="0.35">
      <c r="B116" s="403">
        <v>70</v>
      </c>
      <c r="C116" s="133" t="s">
        <v>613</v>
      </c>
      <c r="D116" s="240">
        <v>1</v>
      </c>
      <c r="E116" s="240">
        <v>1.401</v>
      </c>
      <c r="F116" s="240">
        <v>0.2</v>
      </c>
      <c r="G116" s="240">
        <v>0.6</v>
      </c>
      <c r="H116" s="152">
        <f t="shared" si="55"/>
        <v>0.16811999999999999</v>
      </c>
      <c r="I116" s="152">
        <f t="shared" si="56"/>
        <v>0.2802</v>
      </c>
      <c r="J116" s="152">
        <f t="shared" ref="J116:J152" si="64">+M116+P116</f>
        <v>1.6812</v>
      </c>
      <c r="K116" s="404">
        <v>0</v>
      </c>
      <c r="L116" s="404">
        <f t="shared" si="57"/>
        <v>0.6</v>
      </c>
      <c r="M116" s="404">
        <f t="shared" si="58"/>
        <v>0.84060000000000001</v>
      </c>
      <c r="N116" s="404">
        <v>0</v>
      </c>
      <c r="O116" s="240">
        <f t="shared" si="59"/>
        <v>0.6</v>
      </c>
      <c r="P116" s="240">
        <f t="shared" si="60"/>
        <v>0.84060000000000001</v>
      </c>
      <c r="Q116" s="240"/>
      <c r="R116" s="240"/>
      <c r="S116" s="240">
        <f t="shared" si="61"/>
        <v>0</v>
      </c>
      <c r="T116" s="240" t="s">
        <v>612</v>
      </c>
      <c r="U116" s="240" t="s">
        <v>614</v>
      </c>
      <c r="V116" s="240"/>
      <c r="W116" s="240"/>
      <c r="X116" s="240"/>
      <c r="Y116" s="240"/>
      <c r="Z116" s="240">
        <f t="shared" si="53"/>
        <v>0.24</v>
      </c>
      <c r="AA116" s="240"/>
      <c r="AC116" s="152"/>
      <c r="AE116" s="146">
        <f t="shared" si="62"/>
        <v>1.9614</v>
      </c>
      <c r="AF116" s="146">
        <f t="shared" si="63"/>
        <v>0</v>
      </c>
      <c r="AH116" s="255"/>
      <c r="AI116" s="255">
        <f t="shared" si="54"/>
        <v>5.6040000000000006E-2</v>
      </c>
    </row>
    <row r="117" spans="2:35" ht="20.149999999999999" customHeight="1" x14ac:dyDescent="0.35">
      <c r="B117" s="403">
        <v>71</v>
      </c>
      <c r="C117" s="133" t="s">
        <v>614</v>
      </c>
      <c r="D117" s="240">
        <v>1</v>
      </c>
      <c r="E117" s="240">
        <v>0.44800000000000001</v>
      </c>
      <c r="F117" s="240">
        <v>0.2</v>
      </c>
      <c r="G117" s="240">
        <v>0.6</v>
      </c>
      <c r="H117" s="152">
        <f t="shared" si="55"/>
        <v>5.3760000000000009E-2</v>
      </c>
      <c r="I117" s="152">
        <f t="shared" si="56"/>
        <v>8.9600000000000013E-2</v>
      </c>
      <c r="J117" s="152">
        <f t="shared" si="64"/>
        <v>0.53759999999999997</v>
      </c>
      <c r="K117" s="404">
        <v>0</v>
      </c>
      <c r="L117" s="404">
        <f t="shared" si="57"/>
        <v>0.6</v>
      </c>
      <c r="M117" s="404">
        <f t="shared" si="58"/>
        <v>0.26879999999999998</v>
      </c>
      <c r="N117" s="404">
        <v>0</v>
      </c>
      <c r="O117" s="240">
        <f t="shared" si="59"/>
        <v>0.6</v>
      </c>
      <c r="P117" s="240">
        <f t="shared" si="60"/>
        <v>0.26879999999999998</v>
      </c>
      <c r="Q117" s="240"/>
      <c r="R117" s="240"/>
      <c r="S117" s="240">
        <f t="shared" si="61"/>
        <v>0</v>
      </c>
      <c r="T117" s="240"/>
      <c r="U117" s="240"/>
      <c r="V117" s="240"/>
      <c r="W117" s="240"/>
      <c r="X117" s="240"/>
      <c r="Y117" s="240"/>
      <c r="Z117" s="240">
        <f t="shared" si="53"/>
        <v>0</v>
      </c>
      <c r="AA117" s="240"/>
      <c r="AC117" s="152"/>
      <c r="AE117" s="146">
        <f t="shared" si="62"/>
        <v>0.62719999999999998</v>
      </c>
      <c r="AF117" s="146">
        <f t="shared" si="63"/>
        <v>0</v>
      </c>
      <c r="AH117" s="255"/>
      <c r="AI117" s="255">
        <f t="shared" si="54"/>
        <v>1.7920000000000002E-2</v>
      </c>
    </row>
    <row r="118" spans="2:35" ht="20.149999999999999" customHeight="1" x14ac:dyDescent="0.35">
      <c r="B118" s="403">
        <v>72</v>
      </c>
      <c r="C118" s="133" t="s">
        <v>615</v>
      </c>
      <c r="D118" s="240">
        <v>1</v>
      </c>
      <c r="E118" s="240">
        <v>1.3</v>
      </c>
      <c r="F118" s="240">
        <v>0.2</v>
      </c>
      <c r="G118" s="240">
        <v>0.6</v>
      </c>
      <c r="H118" s="152">
        <f t="shared" si="55"/>
        <v>0.156</v>
      </c>
      <c r="I118" s="152">
        <f t="shared" si="56"/>
        <v>0.26</v>
      </c>
      <c r="J118" s="152">
        <f t="shared" si="64"/>
        <v>1.3</v>
      </c>
      <c r="K118" s="404">
        <v>0</v>
      </c>
      <c r="L118" s="404">
        <f t="shared" si="57"/>
        <v>0.6</v>
      </c>
      <c r="M118" s="404">
        <f t="shared" si="58"/>
        <v>0.78</v>
      </c>
      <c r="N118" s="404">
        <v>0.2</v>
      </c>
      <c r="O118" s="240">
        <f t="shared" si="59"/>
        <v>0.39999999999999997</v>
      </c>
      <c r="P118" s="240">
        <f t="shared" si="60"/>
        <v>0.52</v>
      </c>
      <c r="Q118" s="240"/>
      <c r="R118" s="240"/>
      <c r="S118" s="240">
        <f t="shared" si="61"/>
        <v>0</v>
      </c>
      <c r="T118" s="240" t="s">
        <v>532</v>
      </c>
      <c r="U118" s="240" t="s">
        <v>616</v>
      </c>
      <c r="V118" s="240"/>
      <c r="W118" s="240"/>
      <c r="X118" s="240"/>
      <c r="Y118" s="240"/>
      <c r="Z118" s="240">
        <f t="shared" si="53"/>
        <v>0.24</v>
      </c>
      <c r="AA118" s="240"/>
      <c r="AC118" s="152"/>
      <c r="AE118" s="146">
        <f t="shared" si="62"/>
        <v>1.56</v>
      </c>
      <c r="AF118" s="146">
        <f t="shared" si="63"/>
        <v>0</v>
      </c>
      <c r="AH118" s="255"/>
      <c r="AI118" s="255">
        <f t="shared" si="54"/>
        <v>5.2000000000000005E-2</v>
      </c>
    </row>
    <row r="119" spans="2:35" ht="20.149999999999999" customHeight="1" x14ac:dyDescent="0.35">
      <c r="B119" s="403">
        <v>73</v>
      </c>
      <c r="C119" s="133" t="s">
        <v>616</v>
      </c>
      <c r="D119" s="240">
        <v>1</v>
      </c>
      <c r="E119" s="240">
        <v>0.754</v>
      </c>
      <c r="F119" s="240">
        <v>0.2</v>
      </c>
      <c r="G119" s="240">
        <v>0.6</v>
      </c>
      <c r="H119" s="152">
        <f t="shared" si="55"/>
        <v>9.0480000000000005E-2</v>
      </c>
      <c r="I119" s="152">
        <f t="shared" si="56"/>
        <v>0.15080000000000002</v>
      </c>
      <c r="J119" s="152">
        <f t="shared" si="64"/>
        <v>0.77285000000000004</v>
      </c>
      <c r="K119" s="404">
        <v>0</v>
      </c>
      <c r="L119" s="404">
        <f t="shared" si="57"/>
        <v>0.6</v>
      </c>
      <c r="M119" s="404">
        <f t="shared" si="58"/>
        <v>0.45239999999999997</v>
      </c>
      <c r="N119" s="404">
        <v>0.17499999999999999</v>
      </c>
      <c r="O119" s="240">
        <f t="shared" si="59"/>
        <v>0.42499999999999999</v>
      </c>
      <c r="P119" s="240">
        <f t="shared" si="60"/>
        <v>0.32045000000000001</v>
      </c>
      <c r="Q119" s="240"/>
      <c r="R119" s="240"/>
      <c r="S119" s="240">
        <f t="shared" si="61"/>
        <v>0</v>
      </c>
      <c r="T119" s="240"/>
      <c r="U119" s="240"/>
      <c r="V119" s="240"/>
      <c r="W119" s="240"/>
      <c r="X119" s="240"/>
      <c r="Y119" s="240"/>
      <c r="Z119" s="240">
        <f t="shared" si="53"/>
        <v>0</v>
      </c>
      <c r="AA119" s="240"/>
      <c r="AC119" s="152"/>
      <c r="AE119" s="146">
        <f t="shared" si="62"/>
        <v>0.92365000000000008</v>
      </c>
      <c r="AF119" s="146">
        <f t="shared" si="63"/>
        <v>0</v>
      </c>
      <c r="AH119" s="255"/>
      <c r="AI119" s="255">
        <f t="shared" si="54"/>
        <v>3.0160000000000006E-2</v>
      </c>
    </row>
    <row r="120" spans="2:35" ht="20.149999999999999" customHeight="1" x14ac:dyDescent="0.35">
      <c r="B120" s="403">
        <v>74</v>
      </c>
      <c r="C120" s="133" t="s">
        <v>617</v>
      </c>
      <c r="D120" s="240">
        <v>1</v>
      </c>
      <c r="E120" s="240">
        <v>0.45</v>
      </c>
      <c r="F120" s="240">
        <v>0.2</v>
      </c>
      <c r="G120" s="240">
        <v>0.6</v>
      </c>
      <c r="H120" s="152">
        <f t="shared" si="55"/>
        <v>5.4000000000000006E-2</v>
      </c>
      <c r="I120" s="152">
        <f t="shared" si="56"/>
        <v>9.0000000000000011E-2</v>
      </c>
      <c r="J120" s="152">
        <f t="shared" si="64"/>
        <v>0.54</v>
      </c>
      <c r="K120" s="404">
        <v>0</v>
      </c>
      <c r="L120" s="404">
        <f t="shared" si="57"/>
        <v>0.6</v>
      </c>
      <c r="M120" s="404">
        <f t="shared" si="58"/>
        <v>0.27</v>
      </c>
      <c r="N120" s="404">
        <v>0</v>
      </c>
      <c r="O120" s="240">
        <f t="shared" si="59"/>
        <v>0.6</v>
      </c>
      <c r="P120" s="240">
        <f t="shared" si="60"/>
        <v>0.27</v>
      </c>
      <c r="Q120" s="240"/>
      <c r="R120" s="240"/>
      <c r="S120" s="240">
        <f t="shared" si="61"/>
        <v>0</v>
      </c>
      <c r="T120" s="240"/>
      <c r="U120" s="240"/>
      <c r="V120" s="240"/>
      <c r="W120" s="240"/>
      <c r="X120" s="240"/>
      <c r="Y120" s="240"/>
      <c r="Z120" s="240">
        <f t="shared" si="53"/>
        <v>0</v>
      </c>
      <c r="AA120" s="240"/>
      <c r="AC120" s="152"/>
      <c r="AE120" s="146">
        <f t="shared" si="62"/>
        <v>0.63</v>
      </c>
      <c r="AF120" s="146">
        <f t="shared" si="63"/>
        <v>0</v>
      </c>
      <c r="AH120" s="255"/>
      <c r="AI120" s="255">
        <f t="shared" si="54"/>
        <v>1.8000000000000002E-2</v>
      </c>
    </row>
    <row r="121" spans="2:35" ht="20.149999999999999" customHeight="1" x14ac:dyDescent="0.35">
      <c r="B121" s="403">
        <v>75</v>
      </c>
      <c r="C121" s="133" t="s">
        <v>618</v>
      </c>
      <c r="D121" s="240">
        <v>1</v>
      </c>
      <c r="E121" s="240">
        <v>0.90200000000000002</v>
      </c>
      <c r="F121" s="240">
        <v>0.2</v>
      </c>
      <c r="G121" s="240">
        <v>0.6</v>
      </c>
      <c r="H121" s="152">
        <f t="shared" si="55"/>
        <v>0.10824</v>
      </c>
      <c r="I121" s="152">
        <f t="shared" si="56"/>
        <v>0.1804</v>
      </c>
      <c r="J121" s="152">
        <f t="shared" si="64"/>
        <v>1.0824</v>
      </c>
      <c r="K121" s="404">
        <v>0</v>
      </c>
      <c r="L121" s="404">
        <f t="shared" si="57"/>
        <v>0.6</v>
      </c>
      <c r="M121" s="404">
        <f t="shared" si="58"/>
        <v>0.54120000000000001</v>
      </c>
      <c r="N121" s="404">
        <v>0</v>
      </c>
      <c r="O121" s="240">
        <f t="shared" si="59"/>
        <v>0.6</v>
      </c>
      <c r="P121" s="240">
        <f t="shared" si="60"/>
        <v>0.54120000000000001</v>
      </c>
      <c r="Q121" s="240"/>
      <c r="R121" s="240"/>
      <c r="S121" s="240">
        <f t="shared" si="61"/>
        <v>0</v>
      </c>
      <c r="T121" s="240" t="s">
        <v>617</v>
      </c>
      <c r="U121" s="240"/>
      <c r="V121" s="240"/>
      <c r="W121" s="240"/>
      <c r="X121" s="240"/>
      <c r="Y121" s="240"/>
      <c r="Z121" s="240">
        <f t="shared" si="53"/>
        <v>0.12</v>
      </c>
      <c r="AA121" s="240"/>
      <c r="AC121" s="152"/>
      <c r="AE121" s="146">
        <f t="shared" si="62"/>
        <v>1.2627999999999999</v>
      </c>
      <c r="AF121" s="146">
        <f t="shared" si="63"/>
        <v>0</v>
      </c>
      <c r="AH121" s="255"/>
      <c r="AI121" s="255">
        <f t="shared" si="54"/>
        <v>3.6080000000000001E-2</v>
      </c>
    </row>
    <row r="122" spans="2:35" ht="20.149999999999999" customHeight="1" x14ac:dyDescent="0.35">
      <c r="B122" s="403">
        <v>76</v>
      </c>
      <c r="C122" s="133" t="s">
        <v>619</v>
      </c>
      <c r="D122" s="240">
        <v>1</v>
      </c>
      <c r="E122" s="240">
        <v>0.14699999999999999</v>
      </c>
      <c r="F122" s="240">
        <v>0.2</v>
      </c>
      <c r="G122" s="240">
        <v>0.6</v>
      </c>
      <c r="H122" s="152">
        <f t="shared" si="55"/>
        <v>1.7639999999999999E-2</v>
      </c>
      <c r="I122" s="152">
        <f t="shared" si="56"/>
        <v>2.9399999999999999E-2</v>
      </c>
      <c r="J122" s="152">
        <f t="shared" si="64"/>
        <v>0.17639999999999997</v>
      </c>
      <c r="K122" s="404">
        <v>0</v>
      </c>
      <c r="L122" s="404">
        <f t="shared" si="57"/>
        <v>0.6</v>
      </c>
      <c r="M122" s="404">
        <f t="shared" si="58"/>
        <v>8.8199999999999987E-2</v>
      </c>
      <c r="N122" s="404">
        <v>0</v>
      </c>
      <c r="O122" s="240">
        <f t="shared" si="59"/>
        <v>0.6</v>
      </c>
      <c r="P122" s="240">
        <f t="shared" si="60"/>
        <v>8.8199999999999987E-2</v>
      </c>
      <c r="Q122" s="240"/>
      <c r="R122" s="240"/>
      <c r="S122" s="240">
        <f t="shared" si="61"/>
        <v>0</v>
      </c>
      <c r="T122" s="240"/>
      <c r="U122" s="240"/>
      <c r="V122" s="240"/>
      <c r="W122" s="240"/>
      <c r="X122" s="240"/>
      <c r="Y122" s="240"/>
      <c r="Z122" s="240">
        <f t="shared" si="53"/>
        <v>0</v>
      </c>
      <c r="AA122" s="240"/>
      <c r="AC122" s="152"/>
      <c r="AE122" s="146">
        <f t="shared" si="62"/>
        <v>0.20579999999999998</v>
      </c>
      <c r="AF122" s="146">
        <f t="shared" si="63"/>
        <v>0</v>
      </c>
      <c r="AH122" s="255"/>
      <c r="AI122" s="255">
        <f t="shared" si="54"/>
        <v>5.8799999999999998E-3</v>
      </c>
    </row>
    <row r="123" spans="2:35" ht="20.149999999999999" customHeight="1" x14ac:dyDescent="0.35">
      <c r="B123" s="403">
        <v>77</v>
      </c>
      <c r="C123" s="133" t="s">
        <v>620</v>
      </c>
      <c r="D123" s="240">
        <v>1</v>
      </c>
      <c r="E123" s="240">
        <v>1.1990000000000001</v>
      </c>
      <c r="F123" s="240">
        <v>0.2</v>
      </c>
      <c r="G123" s="240">
        <v>0.6</v>
      </c>
      <c r="H123" s="152">
        <f t="shared" si="55"/>
        <v>0.14388000000000001</v>
      </c>
      <c r="I123" s="152">
        <f t="shared" si="56"/>
        <v>0.23980000000000001</v>
      </c>
      <c r="J123" s="152">
        <f t="shared" si="64"/>
        <v>1.4388000000000001</v>
      </c>
      <c r="K123" s="404">
        <v>0</v>
      </c>
      <c r="L123" s="404">
        <f t="shared" si="57"/>
        <v>0.6</v>
      </c>
      <c r="M123" s="404">
        <f t="shared" si="58"/>
        <v>0.71940000000000004</v>
      </c>
      <c r="N123" s="404">
        <v>0</v>
      </c>
      <c r="O123" s="240">
        <f t="shared" si="59"/>
        <v>0.6</v>
      </c>
      <c r="P123" s="240">
        <f t="shared" si="60"/>
        <v>0.71940000000000004</v>
      </c>
      <c r="Q123" s="240"/>
      <c r="R123" s="240"/>
      <c r="S123" s="240">
        <f t="shared" si="61"/>
        <v>0</v>
      </c>
      <c r="T123" s="240" t="s">
        <v>619</v>
      </c>
      <c r="U123" s="240" t="s">
        <v>621</v>
      </c>
      <c r="V123" s="240"/>
      <c r="W123" s="240"/>
      <c r="X123" s="240"/>
      <c r="Y123" s="240"/>
      <c r="Z123" s="240">
        <f t="shared" si="53"/>
        <v>0.24</v>
      </c>
      <c r="AA123" s="240"/>
      <c r="AC123" s="152"/>
      <c r="AE123" s="146">
        <f t="shared" si="62"/>
        <v>1.6786000000000001</v>
      </c>
      <c r="AF123" s="146">
        <f t="shared" si="63"/>
        <v>0</v>
      </c>
      <c r="AH123" s="255"/>
      <c r="AI123" s="255">
        <f t="shared" si="54"/>
        <v>4.7960000000000003E-2</v>
      </c>
    </row>
    <row r="124" spans="2:35" ht="20.149999999999999" customHeight="1" x14ac:dyDescent="0.35">
      <c r="B124" s="403">
        <v>78</v>
      </c>
      <c r="C124" s="133" t="s">
        <v>621</v>
      </c>
      <c r="D124" s="240">
        <v>1</v>
      </c>
      <c r="E124" s="240">
        <v>0.14699999999999999</v>
      </c>
      <c r="F124" s="240">
        <v>0.2</v>
      </c>
      <c r="G124" s="240">
        <v>0.6</v>
      </c>
      <c r="H124" s="152">
        <f t="shared" si="55"/>
        <v>1.7639999999999999E-2</v>
      </c>
      <c r="I124" s="152">
        <f t="shared" si="56"/>
        <v>2.9399999999999999E-2</v>
      </c>
      <c r="J124" s="152">
        <f t="shared" si="64"/>
        <v>0.17639999999999997</v>
      </c>
      <c r="K124" s="404">
        <v>0</v>
      </c>
      <c r="L124" s="404">
        <f t="shared" si="57"/>
        <v>0.6</v>
      </c>
      <c r="M124" s="404">
        <f t="shared" si="58"/>
        <v>8.8199999999999987E-2</v>
      </c>
      <c r="N124" s="404">
        <v>0</v>
      </c>
      <c r="O124" s="240">
        <f t="shared" si="59"/>
        <v>0.6</v>
      </c>
      <c r="P124" s="240">
        <f t="shared" si="60"/>
        <v>8.8199999999999987E-2</v>
      </c>
      <c r="Q124" s="240"/>
      <c r="R124" s="240"/>
      <c r="S124" s="240">
        <f t="shared" si="61"/>
        <v>0</v>
      </c>
      <c r="T124" s="240"/>
      <c r="U124" s="240"/>
      <c r="V124" s="240"/>
      <c r="W124" s="240"/>
      <c r="X124" s="240"/>
      <c r="Y124" s="240"/>
      <c r="Z124" s="240">
        <f t="shared" si="53"/>
        <v>0</v>
      </c>
      <c r="AA124" s="240"/>
      <c r="AC124" s="152"/>
      <c r="AE124" s="146">
        <f t="shared" si="62"/>
        <v>0.20579999999999998</v>
      </c>
      <c r="AF124" s="146">
        <f t="shared" si="63"/>
        <v>0</v>
      </c>
      <c r="AH124" s="255"/>
      <c r="AI124" s="255">
        <f t="shared" si="54"/>
        <v>5.8799999999999998E-3</v>
      </c>
    </row>
    <row r="125" spans="2:35" ht="20.149999999999999" customHeight="1" x14ac:dyDescent="0.35">
      <c r="B125" s="403">
        <v>79</v>
      </c>
      <c r="C125" s="133" t="s">
        <v>622</v>
      </c>
      <c r="D125" s="240">
        <v>1</v>
      </c>
      <c r="E125" s="240">
        <v>0.45</v>
      </c>
      <c r="F125" s="240">
        <v>0.2</v>
      </c>
      <c r="G125" s="240">
        <v>0.6</v>
      </c>
      <c r="H125" s="152">
        <f t="shared" si="55"/>
        <v>5.4000000000000006E-2</v>
      </c>
      <c r="I125" s="152">
        <f t="shared" si="56"/>
        <v>9.0000000000000011E-2</v>
      </c>
      <c r="J125" s="152">
        <f t="shared" si="64"/>
        <v>0.54</v>
      </c>
      <c r="K125" s="404">
        <v>0</v>
      </c>
      <c r="L125" s="404">
        <f t="shared" si="57"/>
        <v>0.6</v>
      </c>
      <c r="M125" s="404">
        <f t="shared" si="58"/>
        <v>0.27</v>
      </c>
      <c r="N125" s="404">
        <v>0</v>
      </c>
      <c r="O125" s="240">
        <f t="shared" si="59"/>
        <v>0.6</v>
      </c>
      <c r="P125" s="240">
        <f t="shared" si="60"/>
        <v>0.27</v>
      </c>
      <c r="Q125" s="240"/>
      <c r="R125" s="240"/>
      <c r="S125" s="240">
        <f t="shared" si="61"/>
        <v>0</v>
      </c>
      <c r="T125" s="240"/>
      <c r="U125" s="240"/>
      <c r="V125" s="240"/>
      <c r="W125" s="240"/>
      <c r="X125" s="240"/>
      <c r="Y125" s="240"/>
      <c r="Z125" s="240">
        <f t="shared" si="53"/>
        <v>0</v>
      </c>
      <c r="AA125" s="240"/>
      <c r="AC125" s="152"/>
      <c r="AE125" s="146">
        <f t="shared" si="62"/>
        <v>0.63</v>
      </c>
      <c r="AF125" s="146">
        <f t="shared" si="63"/>
        <v>0</v>
      </c>
      <c r="AH125" s="255"/>
      <c r="AI125" s="255">
        <f t="shared" si="54"/>
        <v>1.8000000000000002E-2</v>
      </c>
    </row>
    <row r="126" spans="2:35" ht="20.149999999999999" customHeight="1" x14ac:dyDescent="0.35">
      <c r="B126" s="403">
        <v>80</v>
      </c>
      <c r="C126" s="133" t="s">
        <v>623</v>
      </c>
      <c r="D126" s="240">
        <v>1</v>
      </c>
      <c r="E126" s="240">
        <v>1.2</v>
      </c>
      <c r="F126" s="240">
        <v>0.2</v>
      </c>
      <c r="G126" s="240">
        <v>0.6</v>
      </c>
      <c r="H126" s="152">
        <f t="shared" si="55"/>
        <v>0.14399999999999999</v>
      </c>
      <c r="I126" s="152">
        <f t="shared" si="56"/>
        <v>0.24</v>
      </c>
      <c r="J126" s="152">
        <f t="shared" si="64"/>
        <v>1.44</v>
      </c>
      <c r="K126" s="404">
        <v>0</v>
      </c>
      <c r="L126" s="404">
        <f t="shared" si="57"/>
        <v>0.6</v>
      </c>
      <c r="M126" s="404">
        <f t="shared" si="58"/>
        <v>0.72</v>
      </c>
      <c r="N126" s="404">
        <v>0</v>
      </c>
      <c r="O126" s="240">
        <f t="shared" si="59"/>
        <v>0.6</v>
      </c>
      <c r="P126" s="240">
        <f t="shared" si="60"/>
        <v>0.72</v>
      </c>
      <c r="Q126" s="240"/>
      <c r="R126" s="240"/>
      <c r="S126" s="240">
        <f t="shared" si="61"/>
        <v>0</v>
      </c>
      <c r="T126" s="240" t="s">
        <v>622</v>
      </c>
      <c r="U126" s="240" t="s">
        <v>624</v>
      </c>
      <c r="V126" s="240"/>
      <c r="W126" s="240"/>
      <c r="X126" s="240"/>
      <c r="Y126" s="240"/>
      <c r="Z126" s="240">
        <f t="shared" si="53"/>
        <v>0.24</v>
      </c>
      <c r="AA126" s="240"/>
      <c r="AC126" s="152"/>
      <c r="AE126" s="146">
        <f t="shared" si="62"/>
        <v>1.68</v>
      </c>
      <c r="AF126" s="146">
        <f t="shared" si="63"/>
        <v>0</v>
      </c>
      <c r="AH126" s="255"/>
      <c r="AI126" s="255">
        <f t="shared" si="54"/>
        <v>4.8000000000000001E-2</v>
      </c>
    </row>
    <row r="127" spans="2:35" ht="20.149999999999999" customHeight="1" x14ac:dyDescent="0.35">
      <c r="B127" s="403">
        <v>81</v>
      </c>
      <c r="C127" s="133" t="s">
        <v>624</v>
      </c>
      <c r="D127" s="240">
        <v>1</v>
      </c>
      <c r="E127" s="240">
        <v>0.45</v>
      </c>
      <c r="F127" s="240">
        <v>0.2</v>
      </c>
      <c r="G127" s="240">
        <v>0.6</v>
      </c>
      <c r="H127" s="152">
        <f t="shared" si="55"/>
        <v>5.4000000000000006E-2</v>
      </c>
      <c r="I127" s="152">
        <f t="shared" si="56"/>
        <v>9.0000000000000011E-2</v>
      </c>
      <c r="J127" s="152">
        <f t="shared" si="64"/>
        <v>0.54</v>
      </c>
      <c r="K127" s="404">
        <v>0</v>
      </c>
      <c r="L127" s="404">
        <f t="shared" si="57"/>
        <v>0.6</v>
      </c>
      <c r="M127" s="404">
        <f t="shared" si="58"/>
        <v>0.27</v>
      </c>
      <c r="N127" s="404">
        <v>0</v>
      </c>
      <c r="O127" s="240">
        <f t="shared" si="59"/>
        <v>0.6</v>
      </c>
      <c r="P127" s="240">
        <f t="shared" si="60"/>
        <v>0.27</v>
      </c>
      <c r="Q127" s="240"/>
      <c r="R127" s="240"/>
      <c r="S127" s="240">
        <f t="shared" si="61"/>
        <v>0</v>
      </c>
      <c r="T127" s="240"/>
      <c r="U127" s="240"/>
      <c r="V127" s="240"/>
      <c r="W127" s="240"/>
      <c r="X127" s="240"/>
      <c r="Y127" s="240"/>
      <c r="Z127" s="240">
        <f t="shared" si="53"/>
        <v>0</v>
      </c>
      <c r="AA127" s="240"/>
      <c r="AC127" s="152"/>
      <c r="AE127" s="146">
        <f t="shared" si="62"/>
        <v>0.63</v>
      </c>
      <c r="AF127" s="146">
        <f t="shared" si="63"/>
        <v>0</v>
      </c>
      <c r="AH127" s="255"/>
      <c r="AI127" s="255">
        <f t="shared" si="54"/>
        <v>1.8000000000000002E-2</v>
      </c>
    </row>
    <row r="128" spans="2:35" ht="20.149999999999999" customHeight="1" x14ac:dyDescent="0.35">
      <c r="B128" s="403">
        <v>82</v>
      </c>
      <c r="C128" s="133" t="s">
        <v>533</v>
      </c>
      <c r="D128" s="240">
        <v>1</v>
      </c>
      <c r="E128" s="240">
        <v>0.997</v>
      </c>
      <c r="F128" s="240">
        <v>0.2</v>
      </c>
      <c r="G128" s="240">
        <v>0.6</v>
      </c>
      <c r="H128" s="152">
        <f t="shared" si="55"/>
        <v>0.11964000000000001</v>
      </c>
      <c r="I128" s="152">
        <f t="shared" si="56"/>
        <v>0.19940000000000002</v>
      </c>
      <c r="J128" s="152">
        <f t="shared" si="64"/>
        <v>0.79759999999999998</v>
      </c>
      <c r="K128" s="404">
        <v>0.2</v>
      </c>
      <c r="L128" s="404">
        <f t="shared" si="57"/>
        <v>0.39999999999999997</v>
      </c>
      <c r="M128" s="404">
        <f t="shared" si="58"/>
        <v>0.39879999999999999</v>
      </c>
      <c r="N128" s="404">
        <v>0.2</v>
      </c>
      <c r="O128" s="240">
        <f t="shared" si="59"/>
        <v>0.39999999999999997</v>
      </c>
      <c r="P128" s="240">
        <f t="shared" si="60"/>
        <v>0.39879999999999999</v>
      </c>
      <c r="Q128" s="240"/>
      <c r="R128" s="240"/>
      <c r="S128" s="240">
        <f t="shared" si="61"/>
        <v>0</v>
      </c>
      <c r="T128" s="240"/>
      <c r="U128" s="240"/>
      <c r="V128" s="240"/>
      <c r="W128" s="240"/>
      <c r="X128" s="240"/>
      <c r="Y128" s="240"/>
      <c r="Z128" s="240">
        <f t="shared" si="53"/>
        <v>0</v>
      </c>
      <c r="AA128" s="240"/>
      <c r="AC128" s="152"/>
      <c r="AE128" s="146">
        <f t="shared" si="62"/>
        <v>0.997</v>
      </c>
      <c r="AF128" s="146">
        <f t="shared" si="63"/>
        <v>0</v>
      </c>
      <c r="AH128" s="255"/>
      <c r="AI128" s="255">
        <f t="shared" si="54"/>
        <v>3.9880000000000006E-2</v>
      </c>
    </row>
    <row r="129" spans="2:35" ht="20.149999999999999" customHeight="1" x14ac:dyDescent="0.35">
      <c r="B129" s="403">
        <v>83</v>
      </c>
      <c r="C129" s="133" t="s">
        <v>572</v>
      </c>
      <c r="D129" s="240">
        <v>1</v>
      </c>
      <c r="E129" s="240">
        <v>0.997</v>
      </c>
      <c r="F129" s="240">
        <v>0.2</v>
      </c>
      <c r="G129" s="240">
        <v>0.6</v>
      </c>
      <c r="H129" s="152">
        <f t="shared" si="55"/>
        <v>0.11964000000000001</v>
      </c>
      <c r="I129" s="152">
        <f t="shared" si="56"/>
        <v>0.19940000000000002</v>
      </c>
      <c r="J129" s="152">
        <f t="shared" si="64"/>
        <v>0.99699999999999989</v>
      </c>
      <c r="K129" s="404">
        <v>0.2</v>
      </c>
      <c r="L129" s="404">
        <f t="shared" si="57"/>
        <v>0.39999999999999997</v>
      </c>
      <c r="M129" s="404">
        <f t="shared" si="58"/>
        <v>0.39879999999999999</v>
      </c>
      <c r="N129" s="404">
        <v>0</v>
      </c>
      <c r="O129" s="240">
        <f t="shared" si="59"/>
        <v>0.6</v>
      </c>
      <c r="P129" s="240">
        <f t="shared" si="60"/>
        <v>0.59819999999999995</v>
      </c>
      <c r="Q129" s="240"/>
      <c r="R129" s="240"/>
      <c r="S129" s="240">
        <f t="shared" si="61"/>
        <v>0</v>
      </c>
      <c r="T129" s="240" t="s">
        <v>625</v>
      </c>
      <c r="U129" s="240"/>
      <c r="V129" s="240"/>
      <c r="W129" s="240"/>
      <c r="X129" s="240"/>
      <c r="Y129" s="240"/>
      <c r="Z129" s="240">
        <f t="shared" si="53"/>
        <v>0.12</v>
      </c>
      <c r="AA129" s="240"/>
      <c r="AC129" s="152"/>
      <c r="AE129" s="146">
        <f t="shared" si="62"/>
        <v>1.1963999999999999</v>
      </c>
      <c r="AF129" s="146">
        <f t="shared" si="63"/>
        <v>0</v>
      </c>
      <c r="AH129" s="255"/>
      <c r="AI129" s="255">
        <f t="shared" si="54"/>
        <v>3.9880000000000006E-2</v>
      </c>
    </row>
    <row r="130" spans="2:35" ht="20.149999999999999" customHeight="1" x14ac:dyDescent="0.35">
      <c r="B130" s="403">
        <v>84</v>
      </c>
      <c r="C130" s="133" t="s">
        <v>625</v>
      </c>
      <c r="D130" s="240">
        <v>1</v>
      </c>
      <c r="E130" s="240">
        <v>1.0089999999999999</v>
      </c>
      <c r="F130" s="240">
        <v>0.2</v>
      </c>
      <c r="G130" s="240">
        <v>0.6</v>
      </c>
      <c r="H130" s="152">
        <f t="shared" si="55"/>
        <v>0.12107999999999998</v>
      </c>
      <c r="I130" s="152">
        <f t="shared" si="56"/>
        <v>0.20179999999999998</v>
      </c>
      <c r="J130" s="152">
        <f t="shared" si="64"/>
        <v>1.2107999999999999</v>
      </c>
      <c r="K130" s="404">
        <v>0</v>
      </c>
      <c r="L130" s="404">
        <f t="shared" si="57"/>
        <v>0.6</v>
      </c>
      <c r="M130" s="404">
        <f t="shared" si="58"/>
        <v>0.60539999999999994</v>
      </c>
      <c r="N130" s="404">
        <v>0</v>
      </c>
      <c r="O130" s="240">
        <f t="shared" si="59"/>
        <v>0.6</v>
      </c>
      <c r="P130" s="240">
        <f t="shared" si="60"/>
        <v>0.60539999999999994</v>
      </c>
      <c r="Q130" s="240"/>
      <c r="R130" s="240"/>
      <c r="S130" s="240">
        <f t="shared" si="61"/>
        <v>0</v>
      </c>
      <c r="T130" s="240"/>
      <c r="U130" s="240"/>
      <c r="V130" s="240"/>
      <c r="W130" s="240"/>
      <c r="X130" s="240"/>
      <c r="Y130" s="240"/>
      <c r="Z130" s="240">
        <f t="shared" si="53"/>
        <v>0</v>
      </c>
      <c r="AA130" s="240"/>
      <c r="AC130" s="152"/>
      <c r="AE130" s="146">
        <f t="shared" si="62"/>
        <v>1.4125999999999999</v>
      </c>
      <c r="AF130" s="146">
        <f t="shared" si="63"/>
        <v>0</v>
      </c>
      <c r="AH130" s="255"/>
      <c r="AI130" s="255">
        <f t="shared" si="54"/>
        <v>4.036E-2</v>
      </c>
    </row>
    <row r="131" spans="2:35" ht="20.149999999999999" customHeight="1" x14ac:dyDescent="0.35">
      <c r="B131" s="403">
        <v>85</v>
      </c>
      <c r="C131" s="133" t="s">
        <v>626</v>
      </c>
      <c r="D131" s="240">
        <v>1</v>
      </c>
      <c r="E131" s="240">
        <v>0.94799999999999995</v>
      </c>
      <c r="F131" s="240">
        <v>0.2</v>
      </c>
      <c r="G131" s="240">
        <v>0.6</v>
      </c>
      <c r="H131" s="152">
        <f t="shared" si="55"/>
        <v>0.11375999999999999</v>
      </c>
      <c r="I131" s="152">
        <f t="shared" si="56"/>
        <v>0.18959999999999999</v>
      </c>
      <c r="J131" s="152">
        <f t="shared" si="64"/>
        <v>1.1375999999999999</v>
      </c>
      <c r="K131" s="404">
        <v>0</v>
      </c>
      <c r="L131" s="404">
        <f t="shared" si="57"/>
        <v>0.6</v>
      </c>
      <c r="M131" s="404">
        <f t="shared" si="58"/>
        <v>0.56879999999999997</v>
      </c>
      <c r="N131" s="404">
        <v>0</v>
      </c>
      <c r="O131" s="240">
        <f t="shared" si="59"/>
        <v>0.6</v>
      </c>
      <c r="P131" s="240">
        <f t="shared" si="60"/>
        <v>0.56879999999999997</v>
      </c>
      <c r="Q131" s="240"/>
      <c r="R131" s="240"/>
      <c r="S131" s="240">
        <f t="shared" si="61"/>
        <v>0</v>
      </c>
      <c r="T131" s="240"/>
      <c r="U131" s="240"/>
      <c r="V131" s="240"/>
      <c r="W131" s="240"/>
      <c r="X131" s="240"/>
      <c r="Y131" s="240"/>
      <c r="Z131" s="240">
        <f t="shared" si="53"/>
        <v>0</v>
      </c>
      <c r="AA131" s="240"/>
      <c r="AC131" s="152"/>
      <c r="AE131" s="146">
        <f t="shared" si="62"/>
        <v>1.3271999999999999</v>
      </c>
      <c r="AF131" s="146">
        <f t="shared" si="63"/>
        <v>0</v>
      </c>
      <c r="AH131" s="255"/>
      <c r="AI131" s="255">
        <f t="shared" si="54"/>
        <v>3.7920000000000002E-2</v>
      </c>
    </row>
    <row r="132" spans="2:35" ht="20.149999999999999" customHeight="1" x14ac:dyDescent="0.35">
      <c r="B132" s="403">
        <v>86</v>
      </c>
      <c r="C132" s="133" t="s">
        <v>573</v>
      </c>
      <c r="D132" s="240">
        <v>1</v>
      </c>
      <c r="E132" s="240">
        <v>0.997</v>
      </c>
      <c r="F132" s="240">
        <v>0.2</v>
      </c>
      <c r="G132" s="240">
        <v>0.6</v>
      </c>
      <c r="H132" s="152">
        <f t="shared" si="55"/>
        <v>0.11964000000000001</v>
      </c>
      <c r="I132" s="152">
        <f t="shared" si="56"/>
        <v>0.19940000000000002</v>
      </c>
      <c r="J132" s="152">
        <f t="shared" si="64"/>
        <v>0.99699999999999989</v>
      </c>
      <c r="K132" s="404">
        <v>0</v>
      </c>
      <c r="L132" s="404">
        <f t="shared" si="57"/>
        <v>0.6</v>
      </c>
      <c r="M132" s="404">
        <f t="shared" si="58"/>
        <v>0.59819999999999995</v>
      </c>
      <c r="N132" s="404">
        <v>0.2</v>
      </c>
      <c r="O132" s="240">
        <f t="shared" si="59"/>
        <v>0.39999999999999997</v>
      </c>
      <c r="P132" s="240">
        <f t="shared" si="60"/>
        <v>0.39879999999999999</v>
      </c>
      <c r="Q132" s="240"/>
      <c r="R132" s="240"/>
      <c r="S132" s="240">
        <f t="shared" si="61"/>
        <v>0</v>
      </c>
      <c r="T132" s="240" t="s">
        <v>626</v>
      </c>
      <c r="U132" s="240"/>
      <c r="V132" s="240"/>
      <c r="W132" s="240"/>
      <c r="X132" s="240"/>
      <c r="Y132" s="240"/>
      <c r="Z132" s="240">
        <f t="shared" si="53"/>
        <v>0.12</v>
      </c>
      <c r="AA132" s="240"/>
      <c r="AC132" s="152"/>
      <c r="AE132" s="146">
        <f t="shared" si="62"/>
        <v>1.1963999999999999</v>
      </c>
      <c r="AF132" s="146">
        <f t="shared" si="63"/>
        <v>0</v>
      </c>
      <c r="AH132" s="146"/>
      <c r="AI132" s="255">
        <f t="shared" si="54"/>
        <v>3.9880000000000006E-2</v>
      </c>
    </row>
    <row r="133" spans="2:35" ht="20.149999999999999" customHeight="1" x14ac:dyDescent="0.35">
      <c r="B133" s="403">
        <v>87</v>
      </c>
      <c r="C133" s="133" t="s">
        <v>574</v>
      </c>
      <c r="D133" s="240">
        <v>1</v>
      </c>
      <c r="E133" s="240">
        <v>0.997</v>
      </c>
      <c r="F133" s="240">
        <v>0.2</v>
      </c>
      <c r="G133" s="240">
        <v>0.6</v>
      </c>
      <c r="H133" s="152">
        <f t="shared" si="55"/>
        <v>0.11964000000000001</v>
      </c>
      <c r="I133" s="152">
        <f t="shared" si="56"/>
        <v>0.19940000000000002</v>
      </c>
      <c r="J133" s="152">
        <f t="shared" si="64"/>
        <v>0.79759999999999998</v>
      </c>
      <c r="K133" s="404">
        <v>0.2</v>
      </c>
      <c r="L133" s="404">
        <f t="shared" si="57"/>
        <v>0.39999999999999997</v>
      </c>
      <c r="M133" s="404">
        <f t="shared" si="58"/>
        <v>0.39879999999999999</v>
      </c>
      <c r="N133" s="404">
        <v>0.2</v>
      </c>
      <c r="O133" s="240">
        <f t="shared" si="59"/>
        <v>0.39999999999999997</v>
      </c>
      <c r="P133" s="240">
        <f t="shared" si="60"/>
        <v>0.39879999999999999</v>
      </c>
      <c r="Q133" s="240"/>
      <c r="R133" s="240"/>
      <c r="S133" s="240">
        <f t="shared" si="61"/>
        <v>0</v>
      </c>
      <c r="T133" s="240"/>
      <c r="U133" s="240"/>
      <c r="V133" s="240"/>
      <c r="W133" s="240"/>
      <c r="X133" s="240"/>
      <c r="Y133" s="240"/>
      <c r="Z133" s="240">
        <f t="shared" si="53"/>
        <v>0</v>
      </c>
      <c r="AA133" s="240"/>
      <c r="AC133" s="152"/>
      <c r="AE133" s="146">
        <f t="shared" si="62"/>
        <v>0.997</v>
      </c>
      <c r="AF133" s="146">
        <f t="shared" si="63"/>
        <v>0</v>
      </c>
      <c r="AH133" s="255"/>
      <c r="AI133" s="255">
        <f t="shared" si="54"/>
        <v>3.9880000000000006E-2</v>
      </c>
    </row>
    <row r="134" spans="2:35" ht="20.149999999999999" customHeight="1" x14ac:dyDescent="0.35">
      <c r="B134" s="403">
        <v>88</v>
      </c>
      <c r="C134" s="133" t="s">
        <v>575</v>
      </c>
      <c r="D134" s="240">
        <v>1</v>
      </c>
      <c r="E134" s="240">
        <v>0.997</v>
      </c>
      <c r="F134" s="240">
        <v>0.2</v>
      </c>
      <c r="G134" s="240">
        <v>0.6</v>
      </c>
      <c r="H134" s="152">
        <f t="shared" si="55"/>
        <v>0.11964000000000001</v>
      </c>
      <c r="I134" s="152">
        <f t="shared" si="56"/>
        <v>0.19940000000000002</v>
      </c>
      <c r="J134" s="152">
        <f t="shared" si="64"/>
        <v>0.99699999999999989</v>
      </c>
      <c r="K134" s="404">
        <v>0.2</v>
      </c>
      <c r="L134" s="404">
        <f t="shared" si="57"/>
        <v>0.39999999999999997</v>
      </c>
      <c r="M134" s="404">
        <f t="shared" si="58"/>
        <v>0.39879999999999999</v>
      </c>
      <c r="N134" s="404">
        <v>0</v>
      </c>
      <c r="O134" s="240">
        <f t="shared" si="59"/>
        <v>0.6</v>
      </c>
      <c r="P134" s="240">
        <f t="shared" si="60"/>
        <v>0.59819999999999995</v>
      </c>
      <c r="Q134" s="240"/>
      <c r="R134" s="240"/>
      <c r="S134" s="240">
        <f t="shared" si="61"/>
        <v>0</v>
      </c>
      <c r="T134" s="240"/>
      <c r="U134" s="240"/>
      <c r="V134" s="240"/>
      <c r="W134" s="240"/>
      <c r="X134" s="240"/>
      <c r="Y134" s="240"/>
      <c r="Z134" s="240">
        <f t="shared" si="53"/>
        <v>0</v>
      </c>
      <c r="AA134" s="240"/>
      <c r="AC134" s="152"/>
      <c r="AE134" s="146">
        <f t="shared" si="62"/>
        <v>1.1963999999999999</v>
      </c>
      <c r="AF134" s="146">
        <f t="shared" si="63"/>
        <v>0</v>
      </c>
      <c r="AH134" s="255"/>
      <c r="AI134" s="255">
        <f t="shared" si="54"/>
        <v>3.9880000000000006E-2</v>
      </c>
    </row>
    <row r="135" spans="2:35" ht="20.149999999999999" customHeight="1" x14ac:dyDescent="0.35">
      <c r="B135" s="403">
        <v>89</v>
      </c>
      <c r="C135" s="133" t="s">
        <v>627</v>
      </c>
      <c r="D135" s="240">
        <v>1</v>
      </c>
      <c r="E135" s="240">
        <v>2.5249999999999999</v>
      </c>
      <c r="F135" s="240">
        <v>0.2</v>
      </c>
      <c r="G135" s="240">
        <v>0.6</v>
      </c>
      <c r="H135" s="152">
        <f t="shared" si="55"/>
        <v>0.30299999999999999</v>
      </c>
      <c r="I135" s="152">
        <f t="shared" si="56"/>
        <v>0.505</v>
      </c>
      <c r="J135" s="152">
        <f t="shared" si="64"/>
        <v>3.03</v>
      </c>
      <c r="K135" s="404">
        <v>0</v>
      </c>
      <c r="L135" s="404">
        <f t="shared" si="57"/>
        <v>0.6</v>
      </c>
      <c r="M135" s="404">
        <f t="shared" si="58"/>
        <v>1.5149999999999999</v>
      </c>
      <c r="N135" s="404">
        <v>0</v>
      </c>
      <c r="O135" s="240">
        <f t="shared" si="59"/>
        <v>0.6</v>
      </c>
      <c r="P135" s="240">
        <f t="shared" si="60"/>
        <v>1.5149999999999999</v>
      </c>
      <c r="Q135" s="240"/>
      <c r="R135" s="240"/>
      <c r="S135" s="240">
        <f t="shared" si="61"/>
        <v>0</v>
      </c>
      <c r="T135" s="240" t="s">
        <v>575</v>
      </c>
      <c r="U135" s="240"/>
      <c r="V135" s="240"/>
      <c r="W135" s="240"/>
      <c r="X135" s="240"/>
      <c r="Y135" s="240"/>
      <c r="Z135" s="240">
        <f t="shared" si="53"/>
        <v>0.12</v>
      </c>
      <c r="AA135" s="240"/>
      <c r="AC135" s="152"/>
      <c r="AE135" s="146">
        <f t="shared" si="62"/>
        <v>3.5349999999999997</v>
      </c>
      <c r="AF135" s="146">
        <f t="shared" si="63"/>
        <v>0</v>
      </c>
      <c r="AH135" s="255"/>
      <c r="AI135" s="255">
        <f t="shared" si="54"/>
        <v>0.10100000000000001</v>
      </c>
    </row>
    <row r="136" spans="2:35" ht="20.149999999999999" customHeight="1" x14ac:dyDescent="0.35">
      <c r="B136" s="403">
        <v>90</v>
      </c>
      <c r="C136" s="133" t="s">
        <v>628</v>
      </c>
      <c r="D136" s="240">
        <v>1</v>
      </c>
      <c r="E136" s="240">
        <v>0.9</v>
      </c>
      <c r="F136" s="240">
        <v>0.2</v>
      </c>
      <c r="G136" s="240">
        <v>0.6</v>
      </c>
      <c r="H136" s="152">
        <f t="shared" si="55"/>
        <v>0.10800000000000001</v>
      </c>
      <c r="I136" s="152">
        <f t="shared" si="56"/>
        <v>0.18000000000000002</v>
      </c>
      <c r="J136" s="152">
        <f t="shared" si="64"/>
        <v>1.08</v>
      </c>
      <c r="K136" s="404">
        <v>0</v>
      </c>
      <c r="L136" s="404">
        <f t="shared" si="57"/>
        <v>0.6</v>
      </c>
      <c r="M136" s="404">
        <f t="shared" si="58"/>
        <v>0.54</v>
      </c>
      <c r="N136" s="404">
        <v>0</v>
      </c>
      <c r="O136" s="240">
        <f t="shared" si="59"/>
        <v>0.6</v>
      </c>
      <c r="P136" s="240">
        <f t="shared" si="60"/>
        <v>0.54</v>
      </c>
      <c r="Q136" s="240"/>
      <c r="R136" s="240"/>
      <c r="S136" s="240">
        <f t="shared" si="61"/>
        <v>0</v>
      </c>
      <c r="T136" s="240"/>
      <c r="U136" s="240"/>
      <c r="V136" s="240"/>
      <c r="W136" s="240"/>
      <c r="X136" s="240"/>
      <c r="Y136" s="240"/>
      <c r="Z136" s="240">
        <f t="shared" si="53"/>
        <v>0</v>
      </c>
      <c r="AA136" s="240"/>
      <c r="AC136" s="152"/>
      <c r="AE136" s="146">
        <f t="shared" si="62"/>
        <v>1.26</v>
      </c>
      <c r="AF136" s="146">
        <f t="shared" si="63"/>
        <v>0</v>
      </c>
      <c r="AH136" s="255"/>
      <c r="AI136" s="255">
        <f t="shared" si="54"/>
        <v>3.6000000000000004E-2</v>
      </c>
    </row>
    <row r="137" spans="2:35" ht="20.149999999999999" customHeight="1" x14ac:dyDescent="0.35">
      <c r="B137" s="403">
        <v>91</v>
      </c>
      <c r="C137" s="133" t="s">
        <v>629</v>
      </c>
      <c r="D137" s="240">
        <v>1</v>
      </c>
      <c r="E137" s="240">
        <v>0.89700000000000002</v>
      </c>
      <c r="F137" s="240">
        <v>0.2</v>
      </c>
      <c r="G137" s="240">
        <v>0.6</v>
      </c>
      <c r="H137" s="152">
        <f t="shared" si="55"/>
        <v>0.10764</v>
      </c>
      <c r="I137" s="152">
        <f t="shared" si="56"/>
        <v>0.1794</v>
      </c>
      <c r="J137" s="152">
        <f t="shared" si="64"/>
        <v>1.0764</v>
      </c>
      <c r="K137" s="404">
        <v>0</v>
      </c>
      <c r="L137" s="404">
        <f t="shared" si="57"/>
        <v>0.6</v>
      </c>
      <c r="M137" s="404">
        <f t="shared" si="58"/>
        <v>0.53820000000000001</v>
      </c>
      <c r="N137" s="404">
        <v>0</v>
      </c>
      <c r="O137" s="240">
        <f t="shared" si="59"/>
        <v>0.6</v>
      </c>
      <c r="P137" s="240">
        <f t="shared" si="60"/>
        <v>0.53820000000000001</v>
      </c>
      <c r="Q137" s="240"/>
      <c r="R137" s="240"/>
      <c r="S137" s="240">
        <f t="shared" si="61"/>
        <v>0</v>
      </c>
      <c r="T137" s="240" t="s">
        <v>628</v>
      </c>
      <c r="U137" s="240"/>
      <c r="V137" s="240"/>
      <c r="W137" s="240"/>
      <c r="X137" s="240"/>
      <c r="Y137" s="240"/>
      <c r="Z137" s="240">
        <f t="shared" si="53"/>
        <v>0.12</v>
      </c>
      <c r="AA137" s="240"/>
      <c r="AC137" s="152"/>
      <c r="AE137" s="146">
        <f t="shared" si="62"/>
        <v>1.2558</v>
      </c>
      <c r="AF137" s="146">
        <f t="shared" si="63"/>
        <v>0</v>
      </c>
      <c r="AH137" s="255"/>
      <c r="AI137" s="255">
        <f t="shared" si="54"/>
        <v>3.5880000000000002E-2</v>
      </c>
    </row>
    <row r="138" spans="2:35" ht="20.149999999999999" customHeight="1" x14ac:dyDescent="0.35">
      <c r="B138" s="403">
        <v>92</v>
      </c>
      <c r="C138" s="133" t="s">
        <v>630</v>
      </c>
      <c r="D138" s="240">
        <v>1</v>
      </c>
      <c r="E138" s="240">
        <v>0.7</v>
      </c>
      <c r="F138" s="240">
        <v>0.2</v>
      </c>
      <c r="G138" s="240">
        <v>0.6</v>
      </c>
      <c r="H138" s="152">
        <f t="shared" si="55"/>
        <v>8.3999999999999991E-2</v>
      </c>
      <c r="I138" s="152">
        <f t="shared" si="56"/>
        <v>0.13999999999999999</v>
      </c>
      <c r="J138" s="152">
        <f t="shared" si="64"/>
        <v>0.55999999999999994</v>
      </c>
      <c r="K138" s="404">
        <v>0.2</v>
      </c>
      <c r="L138" s="404">
        <f t="shared" si="57"/>
        <v>0.39999999999999997</v>
      </c>
      <c r="M138" s="404">
        <f t="shared" si="58"/>
        <v>0.27999999999999997</v>
      </c>
      <c r="N138" s="404">
        <v>0.2</v>
      </c>
      <c r="O138" s="240">
        <f t="shared" si="59"/>
        <v>0.39999999999999997</v>
      </c>
      <c r="P138" s="240">
        <f t="shared" si="60"/>
        <v>0.27999999999999997</v>
      </c>
      <c r="Q138" s="240"/>
      <c r="R138" s="240"/>
      <c r="S138" s="240">
        <f t="shared" si="61"/>
        <v>0</v>
      </c>
      <c r="T138" s="240"/>
      <c r="U138" s="240"/>
      <c r="V138" s="240"/>
      <c r="W138" s="240"/>
      <c r="X138" s="240"/>
      <c r="Y138" s="240"/>
      <c r="Z138" s="240">
        <f t="shared" si="53"/>
        <v>0</v>
      </c>
      <c r="AA138" s="240"/>
      <c r="AC138" s="152"/>
      <c r="AE138" s="146">
        <f t="shared" si="62"/>
        <v>0.7</v>
      </c>
      <c r="AF138" s="146">
        <f t="shared" si="63"/>
        <v>0</v>
      </c>
      <c r="AH138" s="255"/>
      <c r="AI138" s="255">
        <f t="shared" si="54"/>
        <v>2.7999999999999997E-2</v>
      </c>
    </row>
    <row r="139" spans="2:35" ht="20.149999999999999" customHeight="1" x14ac:dyDescent="0.35">
      <c r="B139" s="403">
        <v>93</v>
      </c>
      <c r="C139" s="133" t="s">
        <v>631</v>
      </c>
      <c r="D139" s="240">
        <v>1</v>
      </c>
      <c r="E139" s="240">
        <v>0.7</v>
      </c>
      <c r="F139" s="240">
        <v>0.2</v>
      </c>
      <c r="G139" s="240">
        <v>0.6</v>
      </c>
      <c r="H139" s="152">
        <f t="shared" si="55"/>
        <v>8.3999999999999991E-2</v>
      </c>
      <c r="I139" s="152">
        <f t="shared" si="56"/>
        <v>0.13999999999999999</v>
      </c>
      <c r="J139" s="152">
        <f t="shared" si="64"/>
        <v>0.55999999999999994</v>
      </c>
      <c r="K139" s="404">
        <v>0.2</v>
      </c>
      <c r="L139" s="404">
        <f t="shared" si="57"/>
        <v>0.39999999999999997</v>
      </c>
      <c r="M139" s="404">
        <f t="shared" si="58"/>
        <v>0.27999999999999997</v>
      </c>
      <c r="N139" s="404">
        <v>0.2</v>
      </c>
      <c r="O139" s="240">
        <f t="shared" si="59"/>
        <v>0.39999999999999997</v>
      </c>
      <c r="P139" s="240">
        <f t="shared" si="60"/>
        <v>0.27999999999999997</v>
      </c>
      <c r="Q139" s="240"/>
      <c r="R139" s="240"/>
      <c r="S139" s="240">
        <f t="shared" si="61"/>
        <v>0</v>
      </c>
      <c r="T139" s="240"/>
      <c r="U139" s="240"/>
      <c r="V139" s="240"/>
      <c r="W139" s="240"/>
      <c r="X139" s="240"/>
      <c r="Y139" s="240"/>
      <c r="Z139" s="240">
        <f t="shared" si="53"/>
        <v>0</v>
      </c>
      <c r="AA139" s="240"/>
      <c r="AC139" s="152"/>
      <c r="AE139" s="146">
        <f t="shared" si="62"/>
        <v>0.7</v>
      </c>
      <c r="AF139" s="146">
        <f t="shared" si="63"/>
        <v>0</v>
      </c>
      <c r="AH139" s="255"/>
      <c r="AI139" s="255">
        <f t="shared" si="54"/>
        <v>2.7999999999999997E-2</v>
      </c>
    </row>
    <row r="140" spans="2:35" ht="20.149999999999999" customHeight="1" x14ac:dyDescent="0.35">
      <c r="B140" s="403">
        <v>94</v>
      </c>
      <c r="C140" s="133" t="s">
        <v>632</v>
      </c>
      <c r="D140" s="240">
        <v>1</v>
      </c>
      <c r="E140" s="240">
        <v>0.9</v>
      </c>
      <c r="F140" s="240">
        <v>0.2</v>
      </c>
      <c r="G140" s="240">
        <v>0.6</v>
      </c>
      <c r="H140" s="152">
        <f t="shared" si="55"/>
        <v>0.10800000000000001</v>
      </c>
      <c r="I140" s="152">
        <f t="shared" si="56"/>
        <v>0.18000000000000002</v>
      </c>
      <c r="J140" s="152">
        <f t="shared" si="64"/>
        <v>0.9</v>
      </c>
      <c r="K140" s="404">
        <v>0</v>
      </c>
      <c r="L140" s="404">
        <f t="shared" si="57"/>
        <v>0.6</v>
      </c>
      <c r="M140" s="404">
        <f t="shared" si="58"/>
        <v>0.54</v>
      </c>
      <c r="N140" s="404">
        <v>0.2</v>
      </c>
      <c r="O140" s="240">
        <f t="shared" si="59"/>
        <v>0.39999999999999997</v>
      </c>
      <c r="P140" s="240">
        <f t="shared" si="60"/>
        <v>0.36</v>
      </c>
      <c r="Q140" s="240"/>
      <c r="R140" s="240"/>
      <c r="S140" s="240">
        <f t="shared" si="61"/>
        <v>0</v>
      </c>
      <c r="T140" s="240"/>
      <c r="U140" s="240"/>
      <c r="V140" s="240"/>
      <c r="W140" s="240"/>
      <c r="X140" s="240"/>
      <c r="Y140" s="240"/>
      <c r="Z140" s="240">
        <f t="shared" si="53"/>
        <v>0</v>
      </c>
      <c r="AA140" s="240"/>
      <c r="AC140" s="152"/>
      <c r="AE140" s="146">
        <f t="shared" si="62"/>
        <v>1.08</v>
      </c>
      <c r="AF140" s="146">
        <f t="shared" si="63"/>
        <v>0</v>
      </c>
      <c r="AH140" s="255"/>
      <c r="AI140" s="255">
        <f t="shared" si="54"/>
        <v>3.6000000000000004E-2</v>
      </c>
    </row>
    <row r="141" spans="2:35" ht="20.149999999999999" customHeight="1" x14ac:dyDescent="0.35">
      <c r="B141" s="403">
        <v>95</v>
      </c>
      <c r="C141" s="133" t="s">
        <v>576</v>
      </c>
      <c r="D141" s="240">
        <v>1</v>
      </c>
      <c r="E141" s="240">
        <v>1.2090000000000001</v>
      </c>
      <c r="F141" s="240">
        <v>0.2</v>
      </c>
      <c r="G141" s="240">
        <v>0.6</v>
      </c>
      <c r="H141" s="152">
        <f t="shared" si="55"/>
        <v>0.14508000000000001</v>
      </c>
      <c r="I141" s="152">
        <f t="shared" si="56"/>
        <v>0.24180000000000001</v>
      </c>
      <c r="J141" s="152">
        <f t="shared" si="64"/>
        <v>1.2090000000000001</v>
      </c>
      <c r="K141" s="404">
        <v>0.2</v>
      </c>
      <c r="L141" s="404">
        <f t="shared" si="57"/>
        <v>0.39999999999999997</v>
      </c>
      <c r="M141" s="404">
        <f t="shared" si="58"/>
        <v>0.48359999999999997</v>
      </c>
      <c r="N141" s="404">
        <v>0</v>
      </c>
      <c r="O141" s="240">
        <f t="shared" si="59"/>
        <v>0.6</v>
      </c>
      <c r="P141" s="240">
        <f t="shared" si="60"/>
        <v>0.72540000000000004</v>
      </c>
      <c r="Q141" s="240"/>
      <c r="R141" s="240"/>
      <c r="S141" s="240">
        <f t="shared" si="61"/>
        <v>0</v>
      </c>
      <c r="T141" s="240" t="s">
        <v>632</v>
      </c>
      <c r="U141" s="240"/>
      <c r="V141" s="240"/>
      <c r="W141" s="240"/>
      <c r="X141" s="240"/>
      <c r="Y141" s="240"/>
      <c r="Z141" s="240">
        <f t="shared" si="53"/>
        <v>0.12</v>
      </c>
      <c r="AA141" s="240"/>
      <c r="AC141" s="152"/>
      <c r="AE141" s="146">
        <f t="shared" si="62"/>
        <v>1.4508000000000001</v>
      </c>
      <c r="AF141" s="146">
        <f t="shared" si="63"/>
        <v>0</v>
      </c>
      <c r="AH141" s="255"/>
      <c r="AI141" s="255">
        <f t="shared" si="54"/>
        <v>4.8360000000000007E-2</v>
      </c>
    </row>
    <row r="142" spans="2:35" ht="20.149999999999999" customHeight="1" x14ac:dyDescent="0.35">
      <c r="B142" s="403">
        <v>96</v>
      </c>
      <c r="C142" s="133" t="s">
        <v>577</v>
      </c>
      <c r="D142" s="240">
        <v>1</v>
      </c>
      <c r="E142" s="240">
        <v>1.2090000000000001</v>
      </c>
      <c r="F142" s="240">
        <v>0.2</v>
      </c>
      <c r="G142" s="240">
        <v>0.6</v>
      </c>
      <c r="H142" s="152">
        <f t="shared" si="55"/>
        <v>0.14508000000000001</v>
      </c>
      <c r="I142" s="152">
        <f t="shared" si="56"/>
        <v>0.24180000000000001</v>
      </c>
      <c r="J142" s="152">
        <f t="shared" si="64"/>
        <v>1.0578749999999999</v>
      </c>
      <c r="K142" s="404">
        <v>0.2</v>
      </c>
      <c r="L142" s="404">
        <f t="shared" si="57"/>
        <v>0.39999999999999997</v>
      </c>
      <c r="M142" s="404">
        <f t="shared" si="58"/>
        <v>0.48359999999999997</v>
      </c>
      <c r="N142" s="404">
        <v>0.125</v>
      </c>
      <c r="O142" s="240">
        <f t="shared" si="59"/>
        <v>0.47499999999999998</v>
      </c>
      <c r="P142" s="240">
        <f t="shared" si="60"/>
        <v>0.57427499999999998</v>
      </c>
      <c r="Q142" s="240"/>
      <c r="R142" s="240"/>
      <c r="S142" s="240">
        <f t="shared" si="61"/>
        <v>0</v>
      </c>
      <c r="T142" s="240"/>
      <c r="U142" s="240"/>
      <c r="V142" s="240"/>
      <c r="W142" s="240"/>
      <c r="X142" s="240"/>
      <c r="Y142" s="240"/>
      <c r="Z142" s="240">
        <f t="shared" si="53"/>
        <v>0</v>
      </c>
      <c r="AA142" s="240"/>
      <c r="AC142" s="152"/>
      <c r="AE142" s="146">
        <f t="shared" si="62"/>
        <v>1.2996749999999999</v>
      </c>
      <c r="AF142" s="146">
        <f t="shared" si="63"/>
        <v>0</v>
      </c>
      <c r="AH142" s="255"/>
      <c r="AI142" s="255">
        <f t="shared" si="54"/>
        <v>4.8360000000000007E-2</v>
      </c>
    </row>
    <row r="143" spans="2:35" ht="20.149999999999999" customHeight="1" x14ac:dyDescent="0.35">
      <c r="B143" s="403">
        <v>97</v>
      </c>
      <c r="C143" s="133" t="s">
        <v>578</v>
      </c>
      <c r="D143" s="240">
        <v>1</v>
      </c>
      <c r="E143" s="240">
        <v>1.2090000000000001</v>
      </c>
      <c r="F143" s="240">
        <v>0.2</v>
      </c>
      <c r="G143" s="240">
        <v>0.6</v>
      </c>
      <c r="H143" s="152">
        <f t="shared" si="55"/>
        <v>0.14508000000000001</v>
      </c>
      <c r="I143" s="152">
        <f t="shared" si="56"/>
        <v>0.24180000000000001</v>
      </c>
      <c r="J143" s="152">
        <f t="shared" si="64"/>
        <v>1.0578749999999999</v>
      </c>
      <c r="K143" s="404">
        <v>0.125</v>
      </c>
      <c r="L143" s="404">
        <f t="shared" si="57"/>
        <v>0.47499999999999998</v>
      </c>
      <c r="M143" s="404">
        <f t="shared" si="58"/>
        <v>0.57427499999999998</v>
      </c>
      <c r="N143" s="404">
        <v>0.2</v>
      </c>
      <c r="O143" s="240">
        <f t="shared" si="59"/>
        <v>0.39999999999999997</v>
      </c>
      <c r="P143" s="240">
        <f t="shared" si="60"/>
        <v>0.48359999999999997</v>
      </c>
      <c r="Q143" s="240"/>
      <c r="R143" s="240"/>
      <c r="S143" s="240">
        <f t="shared" si="61"/>
        <v>0</v>
      </c>
      <c r="T143" s="240"/>
      <c r="U143" s="240"/>
      <c r="V143" s="240"/>
      <c r="W143" s="240"/>
      <c r="X143" s="240"/>
      <c r="Y143" s="240"/>
      <c r="Z143" s="240">
        <f t="shared" ref="Z143:Z152" si="65">IFERROR(VLOOKUP(T143,$C$47:$G$688,4,FALSE)*VLOOKUP(T143,$C$47:$G$688,5,FALSE),)+IFERROR(VLOOKUP(U143,$C$47:$G$688,4,FALSE)*VLOOKUP(U143,$C$47:$G$688,5,FALSE),)+IFERROR(VLOOKUP(V143,$C$47:$G$9916,4,FALSE)*VLOOKUP(V143,$C$47:$G$688,5,FALSE),)+IFERROR(VLOOKUP(W143,$C$47:$G$688,4,FALSE)*VLOOKUP(W143,$C$47:$G$688,5,FALSE),)+IFERROR(VLOOKUP(X143,$C$47:$G$688,4,FALSE)*VLOOKUP(X143,$C$47:$G$688,5,FALSE),)+IFERROR(VLOOKUP(Y143,$C$47:$G$688,4,FALSE)*VLOOKUP(Y143,$C$47:$G$688,5,FALSE),)</f>
        <v>0</v>
      </c>
      <c r="AA143" s="240"/>
      <c r="AC143" s="152"/>
      <c r="AE143" s="146">
        <f t="shared" si="62"/>
        <v>1.2996749999999999</v>
      </c>
      <c r="AF143" s="146">
        <f t="shared" si="63"/>
        <v>0</v>
      </c>
      <c r="AH143" s="255"/>
      <c r="AI143" s="255">
        <f t="shared" si="54"/>
        <v>4.8360000000000007E-2</v>
      </c>
    </row>
    <row r="144" spans="2:35" ht="20.149999999999999" customHeight="1" x14ac:dyDescent="0.35">
      <c r="B144" s="403">
        <v>98</v>
      </c>
      <c r="C144" s="133" t="s">
        <v>633</v>
      </c>
      <c r="D144" s="240">
        <v>1</v>
      </c>
      <c r="E144" s="240">
        <v>1.5</v>
      </c>
      <c r="F144" s="240">
        <v>0.2</v>
      </c>
      <c r="G144" s="240">
        <v>0.6</v>
      </c>
      <c r="H144" s="152">
        <f t="shared" si="55"/>
        <v>0.18000000000000002</v>
      </c>
      <c r="I144" s="152">
        <f t="shared" si="56"/>
        <v>0.30000000000000004</v>
      </c>
      <c r="J144" s="152">
        <f t="shared" si="64"/>
        <v>1.7999999999999998</v>
      </c>
      <c r="K144" s="404">
        <v>0</v>
      </c>
      <c r="L144" s="404">
        <f t="shared" si="57"/>
        <v>0.6</v>
      </c>
      <c r="M144" s="404">
        <f t="shared" si="58"/>
        <v>0.89999999999999991</v>
      </c>
      <c r="N144" s="404">
        <v>0</v>
      </c>
      <c r="O144" s="240">
        <f t="shared" si="59"/>
        <v>0.6</v>
      </c>
      <c r="P144" s="240">
        <f t="shared" si="60"/>
        <v>0.89999999999999991</v>
      </c>
      <c r="Q144" s="240"/>
      <c r="R144" s="240"/>
      <c r="S144" s="240">
        <f t="shared" si="61"/>
        <v>0</v>
      </c>
      <c r="T144" s="240"/>
      <c r="U144" s="240"/>
      <c r="V144" s="240"/>
      <c r="W144" s="240"/>
      <c r="X144" s="240"/>
      <c r="Y144" s="240"/>
      <c r="Z144" s="240">
        <f t="shared" si="65"/>
        <v>0</v>
      </c>
      <c r="AA144" s="240"/>
      <c r="AC144" s="152"/>
      <c r="AE144" s="146">
        <f t="shared" si="62"/>
        <v>2.0999999999999996</v>
      </c>
      <c r="AF144" s="146">
        <f t="shared" si="63"/>
        <v>0</v>
      </c>
      <c r="AH144" s="255"/>
      <c r="AI144" s="255">
        <f t="shared" si="54"/>
        <v>6.0000000000000012E-2</v>
      </c>
    </row>
    <row r="145" spans="1:35" ht="20.149999999999999" customHeight="1" x14ac:dyDescent="0.35">
      <c r="B145" s="403">
        <v>99</v>
      </c>
      <c r="C145" s="133" t="s">
        <v>579</v>
      </c>
      <c r="D145" s="240">
        <v>1</v>
      </c>
      <c r="E145" s="240">
        <v>1</v>
      </c>
      <c r="F145" s="240">
        <v>0.2</v>
      </c>
      <c r="G145" s="240">
        <v>0.6</v>
      </c>
      <c r="H145" s="152">
        <f t="shared" si="55"/>
        <v>0.12</v>
      </c>
      <c r="I145" s="152">
        <f t="shared" si="56"/>
        <v>0.2</v>
      </c>
      <c r="J145" s="152">
        <f t="shared" si="64"/>
        <v>1.075</v>
      </c>
      <c r="K145" s="404">
        <v>0.125</v>
      </c>
      <c r="L145" s="404">
        <f t="shared" si="57"/>
        <v>0.47499999999999998</v>
      </c>
      <c r="M145" s="404">
        <f t="shared" si="58"/>
        <v>0.47499999999999998</v>
      </c>
      <c r="N145" s="404">
        <v>0</v>
      </c>
      <c r="O145" s="240">
        <f t="shared" si="59"/>
        <v>0.6</v>
      </c>
      <c r="P145" s="240">
        <f t="shared" si="60"/>
        <v>0.6</v>
      </c>
      <c r="Q145" s="240"/>
      <c r="R145" s="240"/>
      <c r="S145" s="240">
        <f t="shared" si="61"/>
        <v>0</v>
      </c>
      <c r="T145" s="240" t="s">
        <v>633</v>
      </c>
      <c r="U145" s="240"/>
      <c r="V145" s="240"/>
      <c r="W145" s="240"/>
      <c r="X145" s="240"/>
      <c r="Y145" s="240"/>
      <c r="Z145" s="240">
        <f t="shared" si="65"/>
        <v>0.12</v>
      </c>
      <c r="AA145" s="240"/>
      <c r="AC145" s="152"/>
      <c r="AE145" s="146">
        <f t="shared" si="62"/>
        <v>1.2749999999999999</v>
      </c>
      <c r="AF145" s="146">
        <f t="shared" si="63"/>
        <v>0</v>
      </c>
      <c r="AH145" s="255"/>
      <c r="AI145" s="255">
        <f t="shared" si="54"/>
        <v>4.0000000000000008E-2</v>
      </c>
    </row>
    <row r="146" spans="1:35" ht="20.149999999999999" customHeight="1" x14ac:dyDescent="0.35">
      <c r="B146" s="403">
        <v>100</v>
      </c>
      <c r="C146" s="133" t="s">
        <v>580</v>
      </c>
      <c r="D146" s="240">
        <v>1</v>
      </c>
      <c r="E146" s="240">
        <v>1.21</v>
      </c>
      <c r="F146" s="240">
        <v>0.2</v>
      </c>
      <c r="G146" s="240">
        <v>0.6</v>
      </c>
      <c r="H146" s="152">
        <f t="shared" si="55"/>
        <v>0.1452</v>
      </c>
      <c r="I146" s="152">
        <f t="shared" si="56"/>
        <v>0.24199999999999999</v>
      </c>
      <c r="J146" s="152">
        <f t="shared" si="64"/>
        <v>1.0587499999999999</v>
      </c>
      <c r="K146" s="404">
        <v>0.125</v>
      </c>
      <c r="L146" s="404">
        <f t="shared" si="57"/>
        <v>0.47499999999999998</v>
      </c>
      <c r="M146" s="404">
        <f t="shared" si="58"/>
        <v>0.57474999999999998</v>
      </c>
      <c r="N146" s="404">
        <v>0.2</v>
      </c>
      <c r="O146" s="240">
        <f t="shared" si="59"/>
        <v>0.39999999999999997</v>
      </c>
      <c r="P146" s="240">
        <f t="shared" si="60"/>
        <v>0.48399999999999993</v>
      </c>
      <c r="Q146" s="240"/>
      <c r="R146" s="240"/>
      <c r="S146" s="240">
        <f t="shared" si="61"/>
        <v>0</v>
      </c>
      <c r="T146" s="240"/>
      <c r="U146" s="240"/>
      <c r="V146" s="240"/>
      <c r="W146" s="240"/>
      <c r="X146" s="240"/>
      <c r="Y146" s="240"/>
      <c r="Z146" s="240">
        <f t="shared" si="65"/>
        <v>0</v>
      </c>
      <c r="AA146" s="240"/>
      <c r="AC146" s="152"/>
      <c r="AE146" s="146">
        <f t="shared" si="62"/>
        <v>1.3007499999999999</v>
      </c>
      <c r="AF146" s="146">
        <f t="shared" si="63"/>
        <v>0</v>
      </c>
      <c r="AH146" s="255"/>
      <c r="AI146" s="255">
        <f t="shared" si="54"/>
        <v>4.8399999999999999E-2</v>
      </c>
    </row>
    <row r="147" spans="1:35" ht="20.149999999999999" customHeight="1" x14ac:dyDescent="0.35">
      <c r="B147" s="403">
        <v>101</v>
      </c>
      <c r="C147" s="133" t="s">
        <v>581</v>
      </c>
      <c r="D147" s="240">
        <v>1</v>
      </c>
      <c r="E147" s="240">
        <v>1.0029999999999999</v>
      </c>
      <c r="F147" s="240">
        <v>0.2</v>
      </c>
      <c r="G147" s="240">
        <v>0.6</v>
      </c>
      <c r="H147" s="152">
        <f t="shared" si="55"/>
        <v>0.12035999999999999</v>
      </c>
      <c r="I147" s="152">
        <f t="shared" si="56"/>
        <v>0.2006</v>
      </c>
      <c r="J147" s="152">
        <f t="shared" si="64"/>
        <v>1.0029999999999999</v>
      </c>
      <c r="K147" s="404">
        <v>0.2</v>
      </c>
      <c r="L147" s="404">
        <f t="shared" si="57"/>
        <v>0.39999999999999997</v>
      </c>
      <c r="M147" s="404">
        <f t="shared" si="58"/>
        <v>0.40119999999999995</v>
      </c>
      <c r="N147" s="404">
        <v>0</v>
      </c>
      <c r="O147" s="240">
        <f t="shared" si="59"/>
        <v>0.6</v>
      </c>
      <c r="P147" s="240">
        <f t="shared" si="60"/>
        <v>0.60179999999999989</v>
      </c>
      <c r="Q147" s="240"/>
      <c r="R147" s="240"/>
      <c r="S147" s="240">
        <f t="shared" si="61"/>
        <v>0</v>
      </c>
      <c r="T147" s="133" t="s">
        <v>634</v>
      </c>
      <c r="U147" s="240"/>
      <c r="V147" s="240"/>
      <c r="W147" s="240"/>
      <c r="X147" s="240"/>
      <c r="Y147" s="240"/>
      <c r="Z147" s="240">
        <f t="shared" si="65"/>
        <v>0.12</v>
      </c>
      <c r="AA147" s="240"/>
      <c r="AC147" s="152"/>
      <c r="AE147" s="146">
        <f t="shared" si="62"/>
        <v>1.2035999999999998</v>
      </c>
      <c r="AF147" s="146">
        <f t="shared" si="63"/>
        <v>0</v>
      </c>
      <c r="AH147" s="255"/>
      <c r="AI147" s="255">
        <f t="shared" si="54"/>
        <v>4.0120000000000003E-2</v>
      </c>
    </row>
    <row r="148" spans="1:35" ht="20.149999999999999" customHeight="1" x14ac:dyDescent="0.35">
      <c r="B148" s="403">
        <v>102</v>
      </c>
      <c r="C148" s="133" t="s">
        <v>634</v>
      </c>
      <c r="D148" s="240">
        <v>1</v>
      </c>
      <c r="E148" s="240">
        <v>0.95</v>
      </c>
      <c r="F148" s="240">
        <v>0.2</v>
      </c>
      <c r="G148" s="240">
        <v>0.6</v>
      </c>
      <c r="H148" s="152">
        <f t="shared" si="55"/>
        <v>0.11399999999999999</v>
      </c>
      <c r="I148" s="152">
        <f t="shared" si="56"/>
        <v>0.19</v>
      </c>
      <c r="J148" s="152">
        <f t="shared" si="64"/>
        <v>0.95</v>
      </c>
      <c r="K148" s="404">
        <v>0.2</v>
      </c>
      <c r="L148" s="404">
        <f t="shared" si="57"/>
        <v>0.39999999999999997</v>
      </c>
      <c r="M148" s="404">
        <f t="shared" si="58"/>
        <v>0.37999999999999995</v>
      </c>
      <c r="N148" s="404">
        <v>0</v>
      </c>
      <c r="O148" s="240">
        <f t="shared" si="59"/>
        <v>0.6</v>
      </c>
      <c r="P148" s="240">
        <f t="shared" si="60"/>
        <v>0.56999999999999995</v>
      </c>
      <c r="Q148" s="240"/>
      <c r="R148" s="240"/>
      <c r="S148" s="240">
        <f t="shared" si="61"/>
        <v>0</v>
      </c>
      <c r="T148" s="240"/>
      <c r="U148" s="240"/>
      <c r="V148" s="240"/>
      <c r="W148" s="240"/>
      <c r="X148" s="240"/>
      <c r="Y148" s="240"/>
      <c r="Z148" s="240">
        <f t="shared" si="65"/>
        <v>0</v>
      </c>
      <c r="AA148" s="240"/>
      <c r="AC148" s="152"/>
      <c r="AE148" s="146">
        <f t="shared" si="62"/>
        <v>1.1399999999999999</v>
      </c>
      <c r="AF148" s="146">
        <f t="shared" si="63"/>
        <v>0</v>
      </c>
      <c r="AH148" s="255"/>
      <c r="AI148" s="255">
        <f t="shared" si="54"/>
        <v>3.8000000000000006E-2</v>
      </c>
    </row>
    <row r="149" spans="1:35" ht="19.5" customHeight="1" x14ac:dyDescent="0.35">
      <c r="B149" s="403">
        <v>103</v>
      </c>
      <c r="C149" s="133" t="s">
        <v>582</v>
      </c>
      <c r="D149" s="240">
        <v>1</v>
      </c>
      <c r="E149" s="240">
        <v>1.21</v>
      </c>
      <c r="F149" s="240">
        <v>0.2</v>
      </c>
      <c r="G149" s="240">
        <v>0.6</v>
      </c>
      <c r="H149" s="152">
        <f t="shared" si="55"/>
        <v>0.1452</v>
      </c>
      <c r="I149" s="152">
        <f t="shared" si="56"/>
        <v>0.24199999999999999</v>
      </c>
      <c r="J149" s="152">
        <f t="shared" si="64"/>
        <v>1.0587499999999999</v>
      </c>
      <c r="K149" s="404">
        <v>0.125</v>
      </c>
      <c r="L149" s="404">
        <f t="shared" si="57"/>
        <v>0.47499999999999998</v>
      </c>
      <c r="M149" s="404">
        <f t="shared" si="58"/>
        <v>0.57474999999999998</v>
      </c>
      <c r="N149" s="404">
        <v>0.2</v>
      </c>
      <c r="O149" s="240">
        <f t="shared" si="59"/>
        <v>0.39999999999999997</v>
      </c>
      <c r="P149" s="240">
        <f t="shared" si="60"/>
        <v>0.48399999999999993</v>
      </c>
      <c r="Q149" s="240"/>
      <c r="R149" s="240"/>
      <c r="S149" s="240">
        <f t="shared" si="61"/>
        <v>0</v>
      </c>
      <c r="T149" s="240"/>
      <c r="U149" s="240"/>
      <c r="V149" s="240"/>
      <c r="W149" s="240"/>
      <c r="X149" s="240"/>
      <c r="Y149" s="240"/>
      <c r="Z149" s="240">
        <f t="shared" si="65"/>
        <v>0</v>
      </c>
      <c r="AA149" s="240"/>
      <c r="AC149" s="152"/>
      <c r="AE149" s="146">
        <f t="shared" si="62"/>
        <v>1.3007499999999999</v>
      </c>
      <c r="AF149" s="146">
        <f t="shared" si="63"/>
        <v>0</v>
      </c>
      <c r="AH149" s="255"/>
      <c r="AI149" s="255">
        <f t="shared" si="54"/>
        <v>4.8399999999999999E-2</v>
      </c>
    </row>
    <row r="150" spans="1:35" ht="20.149999999999999" customHeight="1" x14ac:dyDescent="0.35">
      <c r="B150" s="403">
        <v>104</v>
      </c>
      <c r="C150" s="133" t="s">
        <v>635</v>
      </c>
      <c r="D150" s="240">
        <v>1</v>
      </c>
      <c r="E150" s="240">
        <v>0.45100000000000001</v>
      </c>
      <c r="F150" s="240">
        <v>0.2</v>
      </c>
      <c r="G150" s="240">
        <v>0.6</v>
      </c>
      <c r="H150" s="152">
        <f t="shared" si="55"/>
        <v>5.4120000000000001E-2</v>
      </c>
      <c r="I150" s="152">
        <f t="shared" si="56"/>
        <v>9.0200000000000002E-2</v>
      </c>
      <c r="J150" s="152">
        <f t="shared" si="64"/>
        <v>0.54120000000000001</v>
      </c>
      <c r="K150" s="404">
        <v>0</v>
      </c>
      <c r="L150" s="404">
        <f t="shared" si="57"/>
        <v>0.6</v>
      </c>
      <c r="M150" s="404">
        <f t="shared" si="58"/>
        <v>0.27060000000000001</v>
      </c>
      <c r="N150" s="404">
        <v>0</v>
      </c>
      <c r="O150" s="240">
        <f t="shared" si="59"/>
        <v>0.6</v>
      </c>
      <c r="P150" s="240">
        <f t="shared" si="60"/>
        <v>0.27060000000000001</v>
      </c>
      <c r="Q150" s="240"/>
      <c r="R150" s="240"/>
      <c r="S150" s="240">
        <f t="shared" si="61"/>
        <v>0</v>
      </c>
      <c r="T150" s="240"/>
      <c r="U150" s="240"/>
      <c r="V150" s="240"/>
      <c r="W150" s="240"/>
      <c r="X150" s="240"/>
      <c r="Y150" s="240"/>
      <c r="Z150" s="240">
        <f t="shared" si="65"/>
        <v>0</v>
      </c>
      <c r="AA150" s="240"/>
      <c r="AC150" s="152"/>
      <c r="AE150" s="146">
        <f t="shared" si="62"/>
        <v>0.63139999999999996</v>
      </c>
      <c r="AF150" s="146">
        <f t="shared" si="63"/>
        <v>0</v>
      </c>
      <c r="AH150" s="255"/>
      <c r="AI150" s="255">
        <f t="shared" si="54"/>
        <v>1.804E-2</v>
      </c>
    </row>
    <row r="151" spans="1:35" ht="20.149999999999999" customHeight="1" x14ac:dyDescent="0.35">
      <c r="B151" s="403">
        <v>105</v>
      </c>
      <c r="C151" s="133" t="s">
        <v>636</v>
      </c>
      <c r="D151" s="240">
        <v>1</v>
      </c>
      <c r="E151" s="240">
        <v>1.2</v>
      </c>
      <c r="F151" s="240">
        <v>0.2</v>
      </c>
      <c r="G151" s="240">
        <v>0.6</v>
      </c>
      <c r="H151" s="152">
        <f t="shared" si="55"/>
        <v>0.14399999999999999</v>
      </c>
      <c r="I151" s="152">
        <f t="shared" si="56"/>
        <v>0.24</v>
      </c>
      <c r="J151" s="152">
        <f t="shared" si="64"/>
        <v>1.44</v>
      </c>
      <c r="K151" s="404">
        <v>0</v>
      </c>
      <c r="L151" s="404">
        <f t="shared" si="57"/>
        <v>0.6</v>
      </c>
      <c r="M151" s="404">
        <f t="shared" si="58"/>
        <v>0.72</v>
      </c>
      <c r="N151" s="404">
        <v>0</v>
      </c>
      <c r="O151" s="240">
        <f t="shared" si="59"/>
        <v>0.6</v>
      </c>
      <c r="P151" s="240">
        <f t="shared" si="60"/>
        <v>0.72</v>
      </c>
      <c r="Q151" s="240"/>
      <c r="R151" s="240"/>
      <c r="S151" s="240">
        <f t="shared" si="61"/>
        <v>0</v>
      </c>
      <c r="T151" s="240" t="s">
        <v>635</v>
      </c>
      <c r="U151" s="240" t="s">
        <v>637</v>
      </c>
      <c r="V151" s="240"/>
      <c r="W151" s="240"/>
      <c r="X151" s="240"/>
      <c r="Y151" s="240"/>
      <c r="Z151" s="240">
        <f t="shared" si="65"/>
        <v>0.24</v>
      </c>
      <c r="AA151" s="240"/>
      <c r="AC151" s="152"/>
      <c r="AE151" s="146">
        <f t="shared" si="62"/>
        <v>1.68</v>
      </c>
      <c r="AF151" s="146">
        <f t="shared" si="63"/>
        <v>0</v>
      </c>
      <c r="AH151" s="255"/>
      <c r="AI151" s="255">
        <f t="shared" si="54"/>
        <v>4.8000000000000001E-2</v>
      </c>
    </row>
    <row r="152" spans="1:35" ht="20.149999999999999" customHeight="1" x14ac:dyDescent="0.35">
      <c r="B152" s="403">
        <v>106</v>
      </c>
      <c r="C152" s="133" t="s">
        <v>637</v>
      </c>
      <c r="D152" s="240">
        <v>1</v>
      </c>
      <c r="E152" s="240">
        <v>0.45100000000000001</v>
      </c>
      <c r="F152" s="240">
        <v>0.2</v>
      </c>
      <c r="G152" s="240">
        <v>0.6</v>
      </c>
      <c r="H152" s="152">
        <f t="shared" si="55"/>
        <v>5.4120000000000001E-2</v>
      </c>
      <c r="I152" s="152">
        <f t="shared" si="56"/>
        <v>9.0200000000000002E-2</v>
      </c>
      <c r="J152" s="152">
        <f t="shared" si="64"/>
        <v>0.54120000000000001</v>
      </c>
      <c r="K152" s="404">
        <v>0</v>
      </c>
      <c r="L152" s="404">
        <f t="shared" si="57"/>
        <v>0.6</v>
      </c>
      <c r="M152" s="404">
        <f t="shared" si="58"/>
        <v>0.27060000000000001</v>
      </c>
      <c r="N152" s="404">
        <v>0</v>
      </c>
      <c r="O152" s="240">
        <f t="shared" si="59"/>
        <v>0.6</v>
      </c>
      <c r="P152" s="240">
        <f t="shared" si="60"/>
        <v>0.27060000000000001</v>
      </c>
      <c r="Q152" s="240"/>
      <c r="R152" s="240"/>
      <c r="S152" s="240">
        <f t="shared" si="61"/>
        <v>0</v>
      </c>
      <c r="T152" s="240"/>
      <c r="U152" s="240"/>
      <c r="V152" s="240"/>
      <c r="W152" s="240"/>
      <c r="X152" s="240"/>
      <c r="Y152" s="240"/>
      <c r="Z152" s="240">
        <f t="shared" si="65"/>
        <v>0</v>
      </c>
      <c r="AA152" s="240"/>
      <c r="AC152" s="152"/>
      <c r="AE152" s="146">
        <f t="shared" si="62"/>
        <v>0.63139999999999996</v>
      </c>
      <c r="AF152" s="146">
        <f t="shared" si="63"/>
        <v>0</v>
      </c>
      <c r="AH152" s="255"/>
      <c r="AI152" s="255">
        <f t="shared" si="54"/>
        <v>1.804E-2</v>
      </c>
    </row>
    <row r="153" spans="1:35" s="417" customFormat="1" ht="20.149999999999999" customHeight="1" x14ac:dyDescent="0.35">
      <c r="A153" s="418"/>
      <c r="B153" s="600" t="str">
        <f>+CONCATENATE(A45," Total")</f>
        <v>Lower Ground Floor Beam Total</v>
      </c>
      <c r="C153" s="601"/>
      <c r="D153" s="407">
        <f>SUM(D47:D152)</f>
        <v>107</v>
      </c>
      <c r="E153" s="407">
        <f>SUM(E47:E152)</f>
        <v>292.69899999999984</v>
      </c>
      <c r="F153" s="408">
        <f>+SUMPRODUCT(E47:E152,F47:F152)/SUM(E47:E152)</f>
        <v>0.26552396830874042</v>
      </c>
      <c r="G153" s="408">
        <f>+SUMPRODUCT(F47:F152,G47:G152)/SUM(F47:F152)</f>
        <v>0.61559999999999881</v>
      </c>
      <c r="H153" s="407">
        <f>SUM(H47:H152)</f>
        <v>49.349459999999965</v>
      </c>
      <c r="I153" s="407">
        <f>SUM(I47:I152)</f>
        <v>10.879599999999995</v>
      </c>
      <c r="J153" s="407">
        <f>SUM(J47:J152)</f>
        <v>282.06724999999994</v>
      </c>
      <c r="K153" s="409">
        <f>IFERROR(AVERAGE(K47:K152),0)</f>
        <v>0.11981132075471687</v>
      </c>
      <c r="L153" s="409">
        <f>IFERROR(AVERAGE(L47:L152),0)</f>
        <v>0.49245283018867925</v>
      </c>
      <c r="M153" s="407">
        <f>SUM(M47:M152)</f>
        <v>140.53237499999989</v>
      </c>
      <c r="N153" s="409">
        <f>IFERROR(AVERAGE(N47:N152),0)</f>
        <v>8.5817307692307679E-2</v>
      </c>
      <c r="O153" s="409">
        <f>IFERROR(AVERAGE(O47:O152),0)</f>
        <v>0.52806603773584948</v>
      </c>
      <c r="P153" s="407">
        <f>SUM(P47:P152)</f>
        <v>146.569875</v>
      </c>
      <c r="Q153" s="407"/>
      <c r="R153" s="412"/>
      <c r="S153" s="407">
        <f>SUM(S47:S152)</f>
        <v>0</v>
      </c>
      <c r="T153" s="413"/>
      <c r="U153" s="413"/>
      <c r="V153" s="413"/>
      <c r="W153" s="413"/>
      <c r="X153" s="413"/>
      <c r="Y153" s="413"/>
      <c r="Z153" s="407">
        <f>SUM(Z47:Z152)</f>
        <v>8.4600000000000044</v>
      </c>
      <c r="AA153" s="407"/>
      <c r="AB153" s="414"/>
      <c r="AC153" s="407"/>
      <c r="AD153" s="415"/>
      <c r="AE153" s="407">
        <f>SUM(AE47:AE152)</f>
        <v>232.62017499999996</v>
      </c>
      <c r="AF153" s="407">
        <f t="shared" ref="AF153:AI153" si="66">SUM(AF47:AF152)</f>
        <v>60.326674999999994</v>
      </c>
      <c r="AG153" s="407">
        <f t="shared" si="66"/>
        <v>0</v>
      </c>
      <c r="AH153" s="407">
        <f t="shared" si="66"/>
        <v>0</v>
      </c>
      <c r="AI153" s="407">
        <f t="shared" si="66"/>
        <v>13.643340000000007</v>
      </c>
    </row>
    <row r="154" spans="1:35" s="426" customFormat="1" ht="20.149999999999999" customHeight="1" x14ac:dyDescent="0.35">
      <c r="A154" s="418"/>
      <c r="B154" s="419"/>
      <c r="C154" s="420"/>
      <c r="D154" s="421"/>
      <c r="E154" s="421"/>
      <c r="F154" s="422"/>
      <c r="G154" s="422"/>
      <c r="H154" s="421"/>
      <c r="I154" s="421"/>
      <c r="J154" s="421"/>
      <c r="K154" s="422"/>
      <c r="L154" s="422"/>
      <c r="M154" s="423"/>
      <c r="N154" s="422"/>
      <c r="O154" s="424"/>
      <c r="P154" s="421"/>
      <c r="Q154" s="421"/>
      <c r="R154" s="421"/>
      <c r="S154" s="421"/>
      <c r="T154" s="425"/>
      <c r="U154" s="425"/>
      <c r="V154" s="425"/>
      <c r="W154" s="425"/>
      <c r="X154" s="425"/>
      <c r="Y154" s="425"/>
      <c r="Z154" s="421"/>
      <c r="AA154" s="421"/>
      <c r="AC154" s="421"/>
      <c r="AE154" s="421"/>
      <c r="AF154" s="421"/>
      <c r="AG154" s="421"/>
      <c r="AH154" s="421"/>
      <c r="AI154" s="427"/>
    </row>
    <row r="155" spans="1:35" s="395" customFormat="1" ht="20.149999999999999" customHeight="1" x14ac:dyDescent="0.35">
      <c r="A155" s="598" t="s">
        <v>638</v>
      </c>
      <c r="B155" s="598"/>
      <c r="C155" s="598"/>
      <c r="D155" s="598"/>
      <c r="E155" s="598"/>
      <c r="F155" s="393"/>
      <c r="G155" s="393"/>
      <c r="H155" s="393"/>
      <c r="I155" s="393"/>
      <c r="J155" s="397"/>
      <c r="K155" s="394"/>
      <c r="L155" s="394"/>
      <c r="M155" s="394"/>
      <c r="N155" s="394"/>
      <c r="T155" s="396"/>
      <c r="U155" s="396"/>
      <c r="V155" s="396"/>
      <c r="W155" s="396"/>
      <c r="X155" s="396"/>
      <c r="Y155" s="396"/>
      <c r="AE155" s="599" t="s">
        <v>364</v>
      </c>
      <c r="AF155" s="599"/>
      <c r="AG155" s="599" t="s">
        <v>357</v>
      </c>
      <c r="AH155" s="599"/>
    </row>
    <row r="156" spans="1:35" s="398" customFormat="1" ht="20.149999999999999" customHeight="1" x14ac:dyDescent="0.35">
      <c r="B156" s="399"/>
      <c r="C156" s="399"/>
      <c r="D156" s="400"/>
      <c r="E156" s="400"/>
      <c r="F156" s="400"/>
      <c r="G156" s="400"/>
      <c r="H156" s="400"/>
      <c r="I156" s="400"/>
      <c r="J156" s="400"/>
      <c r="K156" s="401"/>
      <c r="L156" s="401"/>
      <c r="M156" s="401"/>
      <c r="N156" s="401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  <c r="AA156" s="399"/>
      <c r="AB156" s="399"/>
      <c r="AC156" s="400"/>
      <c r="AD156" s="402"/>
      <c r="AE156" s="398" t="s">
        <v>365</v>
      </c>
      <c r="AF156" s="398" t="s">
        <v>366</v>
      </c>
      <c r="AG156" s="398" t="s">
        <v>365</v>
      </c>
      <c r="AH156" s="398" t="s">
        <v>366</v>
      </c>
    </row>
    <row r="157" spans="1:35" ht="20.149999999999999" customHeight="1" x14ac:dyDescent="0.35">
      <c r="B157" s="403">
        <v>1</v>
      </c>
      <c r="C157" s="133" t="s">
        <v>367</v>
      </c>
      <c r="D157" s="240">
        <v>1</v>
      </c>
      <c r="E157" s="240">
        <v>6.5510000000000002</v>
      </c>
      <c r="F157" s="240">
        <v>0.35</v>
      </c>
      <c r="G157" s="240">
        <v>0.8</v>
      </c>
      <c r="H157" s="152">
        <f t="shared" ref="H157:H220" si="67">+PRODUCT(D157:G157)</f>
        <v>1.8342800000000001</v>
      </c>
      <c r="I157" s="152">
        <f t="shared" ref="I157:I220" si="68">PRODUCT(D157,E157,F157)</f>
        <v>2.2928500000000001</v>
      </c>
      <c r="J157" s="152">
        <f>+M157+P157</f>
        <v>9.4989500000000007</v>
      </c>
      <c r="K157" s="404">
        <v>0</v>
      </c>
      <c r="L157" s="404">
        <f t="shared" ref="L157:L163" si="69">+G157-K157</f>
        <v>0.8</v>
      </c>
      <c r="M157" s="404">
        <f t="shared" ref="M157:M220" si="70">+PRODUCT(D157,E157,L157)</f>
        <v>5.2408000000000001</v>
      </c>
      <c r="N157" s="404">
        <v>0.15</v>
      </c>
      <c r="O157" s="240">
        <f t="shared" ref="O157:O163" si="71">+G157-N157</f>
        <v>0.65</v>
      </c>
      <c r="P157" s="240">
        <f t="shared" ref="P157:P220" si="72">+PRODUCT(D157:E157,O157)</f>
        <v>4.2581500000000005</v>
      </c>
      <c r="Q157" s="240"/>
      <c r="R157" s="240"/>
      <c r="S157" s="240">
        <f t="shared" ref="S157:S220" si="73">+SUM(Q157:R157)*(L157+O157)/2*2</f>
        <v>0</v>
      </c>
      <c r="T157" s="240" t="s">
        <v>445</v>
      </c>
      <c r="U157" s="240" t="s">
        <v>446</v>
      </c>
      <c r="V157" s="240" t="s">
        <v>442</v>
      </c>
      <c r="W157" s="240" t="s">
        <v>378</v>
      </c>
      <c r="X157" s="240" t="s">
        <v>639</v>
      </c>
      <c r="Y157" s="240" t="s">
        <v>639</v>
      </c>
      <c r="Z157" s="240">
        <f t="shared" ref="Z157:Z188" si="74">IFERROR(VLOOKUP(T157,$C$47:$G$688,4,FALSE)*VLOOKUP(T157,$C$47:$G$688,5,FALSE),)+IFERROR(VLOOKUP(U157,$C$47:$G$688,4,FALSE)*VLOOKUP(U157,$C$47:$G$688,5,FALSE),)+IFERROR(VLOOKUP(V157,$C$47:$G$9916,4,FALSE)*VLOOKUP(V157,$C$47:$G$688,5,FALSE),)+IFERROR(VLOOKUP(W157,$C$47:$G$688,4,FALSE)*VLOOKUP(W157,$C$47:$G$688,5,FALSE),)+IFERROR(VLOOKUP(X157,$C$47:$G$688,4,FALSE)*VLOOKUP(X157,$C$47:$G$688,5,FALSE),)+IFERROR(VLOOKUP(Y157,$C$47:$G$688,4,FALSE)*VLOOKUP(Y157,$C$47:$G$688,5,FALSE),)</f>
        <v>0.6</v>
      </c>
      <c r="AA157" s="240"/>
      <c r="AC157" s="152"/>
      <c r="AE157" s="146">
        <f t="shared" ref="AE157:AE220" si="75">+IF(G157&lt;0.75,(I157+J157),0)</f>
        <v>0</v>
      </c>
      <c r="AF157" s="146">
        <f t="shared" ref="AF157:AF220" si="76">+IF(G157&lt;0.75,0,(I157+J157))</f>
        <v>11.7918</v>
      </c>
      <c r="AH157" s="146"/>
      <c r="AI157" s="255"/>
    </row>
    <row r="158" spans="1:35" ht="20.149999999999999" customHeight="1" x14ac:dyDescent="0.35">
      <c r="B158" s="403">
        <v>2</v>
      </c>
      <c r="C158" s="133" t="s">
        <v>368</v>
      </c>
      <c r="D158" s="240">
        <v>1</v>
      </c>
      <c r="E158" s="240">
        <v>6.65</v>
      </c>
      <c r="F158" s="240">
        <v>0.35</v>
      </c>
      <c r="G158" s="240">
        <v>0.8</v>
      </c>
      <c r="H158" s="152">
        <f t="shared" si="67"/>
        <v>1.8620000000000001</v>
      </c>
      <c r="I158" s="152">
        <f t="shared" si="68"/>
        <v>2.3275000000000001</v>
      </c>
      <c r="J158" s="152">
        <f t="shared" ref="J158:J221" si="77">+M158+P158</f>
        <v>9.6425000000000018</v>
      </c>
      <c r="K158" s="404">
        <v>0</v>
      </c>
      <c r="L158" s="404">
        <f t="shared" si="69"/>
        <v>0.8</v>
      </c>
      <c r="M158" s="404">
        <f t="shared" si="70"/>
        <v>5.32</v>
      </c>
      <c r="N158" s="404">
        <v>0.15</v>
      </c>
      <c r="O158" s="240">
        <f t="shared" si="71"/>
        <v>0.65</v>
      </c>
      <c r="P158" s="240">
        <f t="shared" si="72"/>
        <v>4.3225000000000007</v>
      </c>
      <c r="Q158" s="240"/>
      <c r="R158" s="240"/>
      <c r="S158" s="240">
        <f t="shared" si="73"/>
        <v>0</v>
      </c>
      <c r="T158" s="240" t="s">
        <v>449</v>
      </c>
      <c r="U158" s="240" t="s">
        <v>450</v>
      </c>
      <c r="V158" s="240" t="s">
        <v>451</v>
      </c>
      <c r="W158" s="240" t="s">
        <v>381</v>
      </c>
      <c r="X158" s="240" t="s">
        <v>382</v>
      </c>
      <c r="Y158" s="240" t="s">
        <v>639</v>
      </c>
      <c r="Z158" s="240">
        <f t="shared" si="74"/>
        <v>0.51</v>
      </c>
      <c r="AA158" s="240"/>
      <c r="AC158" s="152"/>
      <c r="AE158" s="146">
        <f t="shared" si="75"/>
        <v>0</v>
      </c>
      <c r="AF158" s="146">
        <f t="shared" si="76"/>
        <v>11.970000000000002</v>
      </c>
      <c r="AH158" s="255"/>
      <c r="AI158" s="255"/>
    </row>
    <row r="159" spans="1:35" ht="20.149999999999999" customHeight="1" x14ac:dyDescent="0.35">
      <c r="B159" s="403">
        <v>3</v>
      </c>
      <c r="C159" s="133" t="s">
        <v>369</v>
      </c>
      <c r="D159" s="240">
        <v>1</v>
      </c>
      <c r="E159" s="240">
        <v>6.7</v>
      </c>
      <c r="F159" s="240">
        <v>0.35</v>
      </c>
      <c r="G159" s="240">
        <v>0.8</v>
      </c>
      <c r="H159" s="152">
        <f t="shared" si="67"/>
        <v>1.8759999999999999</v>
      </c>
      <c r="I159" s="152">
        <f t="shared" si="68"/>
        <v>2.3449999999999998</v>
      </c>
      <c r="J159" s="152">
        <f t="shared" si="77"/>
        <v>9.7149999999999999</v>
      </c>
      <c r="K159" s="404">
        <v>0</v>
      </c>
      <c r="L159" s="404">
        <f t="shared" si="69"/>
        <v>0.8</v>
      </c>
      <c r="M159" s="404">
        <f t="shared" si="70"/>
        <v>5.36</v>
      </c>
      <c r="N159" s="404">
        <v>0.15</v>
      </c>
      <c r="O159" s="240">
        <f t="shared" si="71"/>
        <v>0.65</v>
      </c>
      <c r="P159" s="240">
        <f t="shared" si="72"/>
        <v>4.3550000000000004</v>
      </c>
      <c r="Q159" s="240"/>
      <c r="R159" s="240"/>
      <c r="S159" s="240">
        <f t="shared" si="73"/>
        <v>0</v>
      </c>
      <c r="T159" s="240" t="s">
        <v>454</v>
      </c>
      <c r="U159" s="240" t="s">
        <v>455</v>
      </c>
      <c r="V159" s="240" t="s">
        <v>456</v>
      </c>
      <c r="W159" s="240" t="s">
        <v>640</v>
      </c>
      <c r="X159" s="240" t="s">
        <v>639</v>
      </c>
      <c r="Y159" s="240" t="s">
        <v>639</v>
      </c>
      <c r="Z159" s="240">
        <f t="shared" si="74"/>
        <v>0.48</v>
      </c>
      <c r="AA159" s="240"/>
      <c r="AC159" s="152"/>
      <c r="AE159" s="146">
        <f t="shared" si="75"/>
        <v>0</v>
      </c>
      <c r="AF159" s="146">
        <f t="shared" si="76"/>
        <v>12.059999999999999</v>
      </c>
      <c r="AH159" s="255"/>
      <c r="AI159" s="255"/>
    </row>
    <row r="160" spans="1:35" ht="20.149999999999999" customHeight="1" x14ac:dyDescent="0.35">
      <c r="B160" s="403">
        <v>4</v>
      </c>
      <c r="C160" s="133" t="s">
        <v>370</v>
      </c>
      <c r="D160" s="240">
        <v>1</v>
      </c>
      <c r="E160" s="240">
        <v>5.4749999999999996</v>
      </c>
      <c r="F160" s="240">
        <v>0.35</v>
      </c>
      <c r="G160" s="240">
        <v>0.8</v>
      </c>
      <c r="H160" s="152">
        <f t="shared" si="67"/>
        <v>1.5329999999999999</v>
      </c>
      <c r="I160" s="152">
        <f t="shared" si="68"/>
        <v>1.9162499999999998</v>
      </c>
      <c r="J160" s="152">
        <f t="shared" si="77"/>
        <v>7.9387499999999998</v>
      </c>
      <c r="K160" s="404">
        <v>0</v>
      </c>
      <c r="L160" s="404">
        <f t="shared" si="69"/>
        <v>0.8</v>
      </c>
      <c r="M160" s="404">
        <f t="shared" si="70"/>
        <v>4.38</v>
      </c>
      <c r="N160" s="404">
        <v>0.15</v>
      </c>
      <c r="O160" s="240">
        <f t="shared" si="71"/>
        <v>0.65</v>
      </c>
      <c r="P160" s="240">
        <f t="shared" si="72"/>
        <v>3.5587499999999999</v>
      </c>
      <c r="Q160" s="240"/>
      <c r="R160" s="240"/>
      <c r="S160" s="240">
        <f t="shared" si="73"/>
        <v>0</v>
      </c>
      <c r="T160" s="240" t="s">
        <v>459</v>
      </c>
      <c r="U160" s="240" t="s">
        <v>391</v>
      </c>
      <c r="V160" s="240" t="s">
        <v>639</v>
      </c>
      <c r="W160" s="240" t="s">
        <v>639</v>
      </c>
      <c r="X160" s="240" t="s">
        <v>639</v>
      </c>
      <c r="Y160" s="240" t="s">
        <v>639</v>
      </c>
      <c r="Z160" s="240">
        <f t="shared" si="74"/>
        <v>0.24</v>
      </c>
      <c r="AA160" s="240"/>
      <c r="AC160" s="152"/>
      <c r="AE160" s="146">
        <f t="shared" si="75"/>
        <v>0</v>
      </c>
      <c r="AF160" s="146">
        <f t="shared" si="76"/>
        <v>9.8550000000000004</v>
      </c>
      <c r="AH160" s="255"/>
      <c r="AI160" s="255"/>
    </row>
    <row r="161" spans="2:35" ht="20.149999999999999" customHeight="1" x14ac:dyDescent="0.35">
      <c r="B161" s="403">
        <v>5</v>
      </c>
      <c r="C161" s="133" t="s">
        <v>371</v>
      </c>
      <c r="D161" s="240">
        <v>1</v>
      </c>
      <c r="E161" s="240">
        <v>6.55</v>
      </c>
      <c r="F161" s="240">
        <v>0.35</v>
      </c>
      <c r="G161" s="240">
        <v>0.8</v>
      </c>
      <c r="H161" s="152">
        <f t="shared" si="67"/>
        <v>1.8340000000000001</v>
      </c>
      <c r="I161" s="152">
        <f t="shared" si="68"/>
        <v>2.2925</v>
      </c>
      <c r="J161" s="152">
        <f t="shared" si="77"/>
        <v>9.4975000000000005</v>
      </c>
      <c r="K161" s="404">
        <v>0</v>
      </c>
      <c r="L161" s="404">
        <f t="shared" si="69"/>
        <v>0.8</v>
      </c>
      <c r="M161" s="404">
        <f t="shared" si="70"/>
        <v>5.24</v>
      </c>
      <c r="N161" s="404">
        <v>0.15</v>
      </c>
      <c r="O161" s="240">
        <f t="shared" si="71"/>
        <v>0.65</v>
      </c>
      <c r="P161" s="240">
        <f t="shared" si="72"/>
        <v>4.2575000000000003</v>
      </c>
      <c r="Q161" s="240"/>
      <c r="R161" s="240"/>
      <c r="S161" s="240">
        <f t="shared" si="73"/>
        <v>0</v>
      </c>
      <c r="T161" s="240" t="s">
        <v>462</v>
      </c>
      <c r="U161" s="240" t="s">
        <v>464</v>
      </c>
      <c r="V161" s="240" t="s">
        <v>463</v>
      </c>
      <c r="W161" s="240" t="s">
        <v>396</v>
      </c>
      <c r="X161" s="240" t="s">
        <v>639</v>
      </c>
      <c r="Y161" s="240" t="s">
        <v>639</v>
      </c>
      <c r="Z161" s="240">
        <f t="shared" si="74"/>
        <v>0.48</v>
      </c>
      <c r="AA161" s="240"/>
      <c r="AC161" s="152"/>
      <c r="AE161" s="146">
        <f t="shared" si="75"/>
        <v>0</v>
      </c>
      <c r="AF161" s="146">
        <f t="shared" si="76"/>
        <v>11.790000000000001</v>
      </c>
      <c r="AH161" s="255"/>
      <c r="AI161" s="255"/>
    </row>
    <row r="162" spans="2:35" ht="20.149999999999999" customHeight="1" x14ac:dyDescent="0.35">
      <c r="B162" s="403">
        <v>6</v>
      </c>
      <c r="C162" s="133" t="s">
        <v>372</v>
      </c>
      <c r="D162" s="240">
        <v>1</v>
      </c>
      <c r="E162" s="240">
        <v>6.6</v>
      </c>
      <c r="F162" s="240">
        <v>0.35</v>
      </c>
      <c r="G162" s="240">
        <v>0.8</v>
      </c>
      <c r="H162" s="152">
        <f t="shared" si="67"/>
        <v>1.8479999999999999</v>
      </c>
      <c r="I162" s="152">
        <f t="shared" si="68"/>
        <v>2.3099999999999996</v>
      </c>
      <c r="J162" s="152">
        <f t="shared" si="77"/>
        <v>9.57</v>
      </c>
      <c r="K162" s="404">
        <v>0</v>
      </c>
      <c r="L162" s="404">
        <f t="shared" si="69"/>
        <v>0.8</v>
      </c>
      <c r="M162" s="404">
        <f t="shared" si="70"/>
        <v>5.28</v>
      </c>
      <c r="N162" s="404">
        <v>0.15</v>
      </c>
      <c r="O162" s="240">
        <f t="shared" si="71"/>
        <v>0.65</v>
      </c>
      <c r="P162" s="240">
        <f t="shared" si="72"/>
        <v>4.29</v>
      </c>
      <c r="Q162" s="240"/>
      <c r="R162" s="240"/>
      <c r="S162" s="240">
        <f t="shared" si="73"/>
        <v>0</v>
      </c>
      <c r="T162" s="240" t="s">
        <v>467</v>
      </c>
      <c r="U162" s="240" t="s">
        <v>468</v>
      </c>
      <c r="V162" s="240" t="s">
        <v>469</v>
      </c>
      <c r="W162" s="240" t="s">
        <v>400</v>
      </c>
      <c r="X162" s="240" t="s">
        <v>639</v>
      </c>
      <c r="Y162" s="240" t="s">
        <v>639</v>
      </c>
      <c r="Z162" s="240">
        <f t="shared" si="74"/>
        <v>0.48</v>
      </c>
      <c r="AA162" s="240"/>
      <c r="AC162" s="152"/>
      <c r="AE162" s="146">
        <f t="shared" si="75"/>
        <v>0</v>
      </c>
      <c r="AF162" s="146">
        <f t="shared" si="76"/>
        <v>11.879999999999999</v>
      </c>
      <c r="AH162" s="255"/>
      <c r="AI162" s="255"/>
    </row>
    <row r="163" spans="2:35" ht="20.149999999999999" customHeight="1" x14ac:dyDescent="0.35">
      <c r="B163" s="403">
        <v>7</v>
      </c>
      <c r="C163" s="133" t="s">
        <v>373</v>
      </c>
      <c r="D163" s="240">
        <v>1</v>
      </c>
      <c r="E163" s="240">
        <v>6.5</v>
      </c>
      <c r="F163" s="240">
        <v>0.35</v>
      </c>
      <c r="G163" s="240">
        <v>0.8</v>
      </c>
      <c r="H163" s="152">
        <f t="shared" si="67"/>
        <v>1.82</v>
      </c>
      <c r="I163" s="152">
        <f t="shared" si="68"/>
        <v>2.2749999999999999</v>
      </c>
      <c r="J163" s="152">
        <f t="shared" si="77"/>
        <v>9.4250000000000007</v>
      </c>
      <c r="K163" s="404">
        <v>0</v>
      </c>
      <c r="L163" s="404">
        <f t="shared" si="69"/>
        <v>0.8</v>
      </c>
      <c r="M163" s="404">
        <f t="shared" si="70"/>
        <v>5.2</v>
      </c>
      <c r="N163" s="404">
        <v>0.15</v>
      </c>
      <c r="O163" s="240">
        <f t="shared" si="71"/>
        <v>0.65</v>
      </c>
      <c r="P163" s="240">
        <f t="shared" si="72"/>
        <v>4.2250000000000005</v>
      </c>
      <c r="Q163" s="240"/>
      <c r="R163" s="240"/>
      <c r="S163" s="240">
        <f t="shared" si="73"/>
        <v>0</v>
      </c>
      <c r="T163" s="240" t="s">
        <v>472</v>
      </c>
      <c r="U163" s="240" t="s">
        <v>473</v>
      </c>
      <c r="V163" s="240" t="s">
        <v>474</v>
      </c>
      <c r="W163" s="240" t="s">
        <v>405</v>
      </c>
      <c r="X163" s="240" t="s">
        <v>639</v>
      </c>
      <c r="Y163" s="240" t="s">
        <v>639</v>
      </c>
      <c r="Z163" s="240">
        <f t="shared" si="74"/>
        <v>0.48</v>
      </c>
      <c r="AA163" s="240"/>
      <c r="AC163" s="152"/>
      <c r="AE163" s="146">
        <f t="shared" si="75"/>
        <v>0</v>
      </c>
      <c r="AF163" s="146">
        <f t="shared" si="76"/>
        <v>11.700000000000001</v>
      </c>
      <c r="AH163" s="255"/>
      <c r="AI163" s="255"/>
    </row>
    <row r="164" spans="2:35" ht="20.149999999999999" customHeight="1" x14ac:dyDescent="0.35">
      <c r="B164" s="403">
        <v>8</v>
      </c>
      <c r="C164" s="133" t="s">
        <v>374</v>
      </c>
      <c r="D164" s="240">
        <v>1</v>
      </c>
      <c r="E164" s="240">
        <v>8.202</v>
      </c>
      <c r="F164" s="240">
        <v>0.3</v>
      </c>
      <c r="G164" s="240">
        <v>0.8</v>
      </c>
      <c r="H164" s="152">
        <f t="shared" si="67"/>
        <v>1.96848</v>
      </c>
      <c r="I164" s="152">
        <f t="shared" si="68"/>
        <v>2.4605999999999999</v>
      </c>
      <c r="J164" s="152">
        <f t="shared" si="77"/>
        <v>11.892900000000001</v>
      </c>
      <c r="K164" s="404">
        <v>0</v>
      </c>
      <c r="L164" s="404">
        <f>+G164-K164</f>
        <v>0.8</v>
      </c>
      <c r="M164" s="404">
        <f t="shared" si="70"/>
        <v>6.5616000000000003</v>
      </c>
      <c r="N164" s="404">
        <v>0.15</v>
      </c>
      <c r="O164" s="240">
        <f>+G164-N164</f>
        <v>0.65</v>
      </c>
      <c r="P164" s="240">
        <f t="shared" si="72"/>
        <v>5.3313000000000006</v>
      </c>
      <c r="Q164" s="240"/>
      <c r="R164" s="240"/>
      <c r="S164" s="240">
        <f t="shared" si="73"/>
        <v>0</v>
      </c>
      <c r="T164" s="240" t="s">
        <v>526</v>
      </c>
      <c r="U164" s="240" t="s">
        <v>527</v>
      </c>
      <c r="V164" s="240" t="s">
        <v>528</v>
      </c>
      <c r="W164" s="240" t="s">
        <v>529</v>
      </c>
      <c r="X164" s="240" t="s">
        <v>530</v>
      </c>
      <c r="Y164" s="240" t="s">
        <v>375</v>
      </c>
      <c r="Z164" s="240">
        <f t="shared" si="74"/>
        <v>0.72</v>
      </c>
      <c r="AA164" s="240"/>
      <c r="AC164" s="152"/>
      <c r="AE164" s="146">
        <f t="shared" si="75"/>
        <v>0</v>
      </c>
      <c r="AF164" s="146">
        <f t="shared" si="76"/>
        <v>14.3535</v>
      </c>
      <c r="AH164" s="255"/>
      <c r="AI164" s="255"/>
    </row>
    <row r="165" spans="2:35" ht="20.149999999999999" customHeight="1" x14ac:dyDescent="0.35">
      <c r="B165" s="403">
        <v>9</v>
      </c>
      <c r="C165" s="133" t="s">
        <v>375</v>
      </c>
      <c r="D165" s="240">
        <v>1</v>
      </c>
      <c r="E165" s="240">
        <v>4.1500000000000004</v>
      </c>
      <c r="F165" s="240">
        <v>0.2</v>
      </c>
      <c r="G165" s="240">
        <v>0.6</v>
      </c>
      <c r="H165" s="152">
        <f t="shared" si="67"/>
        <v>0.498</v>
      </c>
      <c r="I165" s="152">
        <f t="shared" si="68"/>
        <v>0.83000000000000007</v>
      </c>
      <c r="J165" s="152">
        <f t="shared" si="77"/>
        <v>3.7349999999999999</v>
      </c>
      <c r="K165" s="404">
        <v>0.15</v>
      </c>
      <c r="L165" s="404">
        <f t="shared" ref="L165:L230" si="78">+G165-K165</f>
        <v>0.44999999999999996</v>
      </c>
      <c r="M165" s="404">
        <f t="shared" si="70"/>
        <v>1.8674999999999999</v>
      </c>
      <c r="N165" s="404">
        <v>0.15</v>
      </c>
      <c r="O165" s="240">
        <f t="shared" ref="O165:O230" si="79">+G165-N165</f>
        <v>0.44999999999999996</v>
      </c>
      <c r="P165" s="240">
        <f t="shared" si="72"/>
        <v>1.8674999999999999</v>
      </c>
      <c r="Q165" s="240"/>
      <c r="R165" s="240"/>
      <c r="S165" s="240">
        <f t="shared" si="73"/>
        <v>0</v>
      </c>
      <c r="T165" s="240" t="s">
        <v>376</v>
      </c>
      <c r="U165" s="240" t="s">
        <v>639</v>
      </c>
      <c r="V165" s="240" t="s">
        <v>639</v>
      </c>
      <c r="W165" s="240" t="s">
        <v>639</v>
      </c>
      <c r="X165" s="240" t="s">
        <v>639</v>
      </c>
      <c r="Y165" s="240" t="s">
        <v>639</v>
      </c>
      <c r="Z165" s="240">
        <f t="shared" si="74"/>
        <v>0.12</v>
      </c>
      <c r="AA165" s="240"/>
      <c r="AC165" s="152"/>
      <c r="AE165" s="146">
        <f t="shared" si="75"/>
        <v>4.5649999999999995</v>
      </c>
      <c r="AF165" s="146">
        <f t="shared" si="76"/>
        <v>0</v>
      </c>
      <c r="AH165" s="255"/>
      <c r="AI165" s="255"/>
    </row>
    <row r="166" spans="2:35" ht="20.149999999999999" customHeight="1" x14ac:dyDescent="0.35">
      <c r="B166" s="403">
        <v>10</v>
      </c>
      <c r="C166" s="133" t="s">
        <v>376</v>
      </c>
      <c r="D166" s="240">
        <v>1</v>
      </c>
      <c r="E166" s="240">
        <v>1.532</v>
      </c>
      <c r="F166" s="240">
        <v>0.2</v>
      </c>
      <c r="G166" s="240">
        <v>0.6</v>
      </c>
      <c r="H166" s="152">
        <f t="shared" si="67"/>
        <v>0.18384</v>
      </c>
      <c r="I166" s="152">
        <f t="shared" si="68"/>
        <v>0.30640000000000001</v>
      </c>
      <c r="J166" s="152">
        <f t="shared" si="77"/>
        <v>1.3787999999999998</v>
      </c>
      <c r="K166" s="404">
        <v>0.15</v>
      </c>
      <c r="L166" s="404">
        <f t="shared" si="78"/>
        <v>0.44999999999999996</v>
      </c>
      <c r="M166" s="404">
        <f t="shared" si="70"/>
        <v>0.6893999999999999</v>
      </c>
      <c r="N166" s="404">
        <v>0.15</v>
      </c>
      <c r="O166" s="240">
        <f t="shared" si="79"/>
        <v>0.44999999999999996</v>
      </c>
      <c r="P166" s="240">
        <f t="shared" si="72"/>
        <v>0.6893999999999999</v>
      </c>
      <c r="Q166" s="240"/>
      <c r="R166" s="240"/>
      <c r="S166" s="240">
        <f t="shared" si="73"/>
        <v>0</v>
      </c>
      <c r="T166" s="240" t="s">
        <v>639</v>
      </c>
      <c r="U166" s="240" t="s">
        <v>639</v>
      </c>
      <c r="V166" s="240" t="s">
        <v>639</v>
      </c>
      <c r="W166" s="240" t="s">
        <v>639</v>
      </c>
      <c r="X166" s="240" t="s">
        <v>639</v>
      </c>
      <c r="Y166" s="240" t="s">
        <v>639</v>
      </c>
      <c r="Z166" s="240">
        <f t="shared" si="74"/>
        <v>0</v>
      </c>
      <c r="AA166" s="240"/>
      <c r="AC166" s="152"/>
      <c r="AE166" s="146">
        <f t="shared" si="75"/>
        <v>1.6851999999999998</v>
      </c>
      <c r="AF166" s="146">
        <f t="shared" si="76"/>
        <v>0</v>
      </c>
      <c r="AH166" s="255"/>
      <c r="AI166" s="255"/>
    </row>
    <row r="167" spans="2:35" ht="20.149999999999999" customHeight="1" x14ac:dyDescent="0.35">
      <c r="B167" s="403">
        <v>11</v>
      </c>
      <c r="C167" s="133" t="s">
        <v>377</v>
      </c>
      <c r="D167" s="240">
        <v>1</v>
      </c>
      <c r="E167" s="240">
        <v>6.548</v>
      </c>
      <c r="F167" s="240">
        <v>0.3</v>
      </c>
      <c r="G167" s="240">
        <v>0.8</v>
      </c>
      <c r="H167" s="152">
        <f t="shared" si="67"/>
        <v>1.57152</v>
      </c>
      <c r="I167" s="152">
        <f t="shared" si="68"/>
        <v>1.9643999999999999</v>
      </c>
      <c r="J167" s="152">
        <f t="shared" si="77"/>
        <v>8.5123999999999995</v>
      </c>
      <c r="K167" s="404">
        <v>0.15</v>
      </c>
      <c r="L167" s="404">
        <f t="shared" si="78"/>
        <v>0.65</v>
      </c>
      <c r="M167" s="404">
        <f t="shared" si="70"/>
        <v>4.2561999999999998</v>
      </c>
      <c r="N167" s="404">
        <v>0.15</v>
      </c>
      <c r="O167" s="240">
        <f t="shared" si="79"/>
        <v>0.65</v>
      </c>
      <c r="P167" s="240">
        <f t="shared" si="72"/>
        <v>4.2561999999999998</v>
      </c>
      <c r="Q167" s="240"/>
      <c r="R167" s="240"/>
      <c r="S167" s="240">
        <f t="shared" si="73"/>
        <v>0</v>
      </c>
      <c r="T167" s="240" t="s">
        <v>376</v>
      </c>
      <c r="U167" s="240" t="s">
        <v>378</v>
      </c>
      <c r="V167" s="240" t="s">
        <v>639</v>
      </c>
      <c r="W167" s="240" t="s">
        <v>639</v>
      </c>
      <c r="X167" s="240" t="s">
        <v>639</v>
      </c>
      <c r="Y167" s="240" t="s">
        <v>639</v>
      </c>
      <c r="Z167" s="240">
        <f t="shared" si="74"/>
        <v>0.36</v>
      </c>
      <c r="AA167" s="240"/>
      <c r="AC167" s="152"/>
      <c r="AE167" s="146">
        <f t="shared" si="75"/>
        <v>0</v>
      </c>
      <c r="AF167" s="146">
        <f t="shared" si="76"/>
        <v>10.476799999999999</v>
      </c>
      <c r="AH167" s="255"/>
      <c r="AI167" s="255"/>
    </row>
    <row r="168" spans="2:35" ht="20.149999999999999" customHeight="1" x14ac:dyDescent="0.35">
      <c r="B168" s="403">
        <v>12</v>
      </c>
      <c r="C168" s="133" t="s">
        <v>378</v>
      </c>
      <c r="D168" s="240">
        <v>1</v>
      </c>
      <c r="E168" s="240">
        <v>8.0519999999999996</v>
      </c>
      <c r="F168" s="240">
        <v>0.3</v>
      </c>
      <c r="G168" s="240">
        <v>0.8</v>
      </c>
      <c r="H168" s="152">
        <f t="shared" si="67"/>
        <v>1.93248</v>
      </c>
      <c r="I168" s="152">
        <f t="shared" si="68"/>
        <v>2.4156</v>
      </c>
      <c r="J168" s="152">
        <f t="shared" si="77"/>
        <v>10.467599999999999</v>
      </c>
      <c r="K168" s="404">
        <v>0.15</v>
      </c>
      <c r="L168" s="404">
        <f t="shared" si="78"/>
        <v>0.65</v>
      </c>
      <c r="M168" s="404">
        <f t="shared" si="70"/>
        <v>5.2337999999999996</v>
      </c>
      <c r="N168" s="404">
        <v>0.15</v>
      </c>
      <c r="O168" s="240">
        <f t="shared" si="79"/>
        <v>0.65</v>
      </c>
      <c r="P168" s="240">
        <f t="shared" si="72"/>
        <v>5.2337999999999996</v>
      </c>
      <c r="Q168" s="240"/>
      <c r="R168" s="240"/>
      <c r="S168" s="240">
        <f t="shared" si="73"/>
        <v>0</v>
      </c>
      <c r="T168" s="240" t="s">
        <v>379</v>
      </c>
      <c r="U168" s="240" t="s">
        <v>375</v>
      </c>
      <c r="V168" s="240" t="s">
        <v>639</v>
      </c>
      <c r="W168" s="240" t="s">
        <v>639</v>
      </c>
      <c r="X168" s="240" t="s">
        <v>639</v>
      </c>
      <c r="Y168" s="240" t="s">
        <v>639</v>
      </c>
      <c r="Z168" s="240">
        <f t="shared" si="74"/>
        <v>0.36</v>
      </c>
      <c r="AA168" s="240"/>
      <c r="AC168" s="152"/>
      <c r="AE168" s="146">
        <f t="shared" si="75"/>
        <v>0</v>
      </c>
      <c r="AF168" s="146">
        <f t="shared" si="76"/>
        <v>12.883199999999999</v>
      </c>
      <c r="AH168" s="255"/>
      <c r="AI168" s="255"/>
    </row>
    <row r="169" spans="2:35" ht="20.149999999999999" customHeight="1" x14ac:dyDescent="0.35">
      <c r="B169" s="403">
        <v>13</v>
      </c>
      <c r="C169" s="133" t="s">
        <v>379</v>
      </c>
      <c r="D169" s="240">
        <v>1</v>
      </c>
      <c r="E169" s="240">
        <v>2.1</v>
      </c>
      <c r="F169" s="240">
        <v>0.3</v>
      </c>
      <c r="G169" s="240">
        <v>0.8</v>
      </c>
      <c r="H169" s="152">
        <f t="shared" si="67"/>
        <v>0.504</v>
      </c>
      <c r="I169" s="152">
        <f t="shared" si="68"/>
        <v>0.63</v>
      </c>
      <c r="J169" s="152">
        <f t="shared" si="77"/>
        <v>2.7300000000000004</v>
      </c>
      <c r="K169" s="404">
        <v>0.15</v>
      </c>
      <c r="L169" s="404">
        <f t="shared" si="78"/>
        <v>0.65</v>
      </c>
      <c r="M169" s="404">
        <f t="shared" si="70"/>
        <v>1.3650000000000002</v>
      </c>
      <c r="N169" s="404">
        <v>0.15</v>
      </c>
      <c r="O169" s="240">
        <f t="shared" si="79"/>
        <v>0.65</v>
      </c>
      <c r="P169" s="240">
        <f t="shared" si="72"/>
        <v>1.3650000000000002</v>
      </c>
      <c r="Q169" s="240"/>
      <c r="R169" s="240"/>
      <c r="S169" s="240">
        <f t="shared" si="73"/>
        <v>0</v>
      </c>
      <c r="T169" s="240" t="s">
        <v>639</v>
      </c>
      <c r="U169" s="240" t="s">
        <v>639</v>
      </c>
      <c r="V169" s="240" t="s">
        <v>639</v>
      </c>
      <c r="W169" s="240" t="s">
        <v>639</v>
      </c>
      <c r="X169" s="240" t="s">
        <v>639</v>
      </c>
      <c r="Y169" s="240" t="s">
        <v>639</v>
      </c>
      <c r="Z169" s="240">
        <f t="shared" si="74"/>
        <v>0</v>
      </c>
      <c r="AA169" s="240"/>
      <c r="AC169" s="152"/>
      <c r="AE169" s="146">
        <f t="shared" si="75"/>
        <v>0</v>
      </c>
      <c r="AF169" s="146">
        <f t="shared" si="76"/>
        <v>3.3600000000000003</v>
      </c>
      <c r="AH169" s="255"/>
      <c r="AI169" s="255"/>
    </row>
    <row r="170" spans="2:35" ht="20.149999999999999" customHeight="1" x14ac:dyDescent="0.35">
      <c r="B170" s="403">
        <v>14</v>
      </c>
      <c r="C170" s="133" t="s">
        <v>380</v>
      </c>
      <c r="D170" s="240">
        <v>1</v>
      </c>
      <c r="E170" s="240">
        <v>8.2059999999999995</v>
      </c>
      <c r="F170" s="240">
        <v>0.3</v>
      </c>
      <c r="G170" s="240">
        <v>0.8</v>
      </c>
      <c r="H170" s="152">
        <f t="shared" si="67"/>
        <v>1.9694399999999999</v>
      </c>
      <c r="I170" s="152">
        <f t="shared" si="68"/>
        <v>2.4617999999999998</v>
      </c>
      <c r="J170" s="152">
        <f t="shared" si="77"/>
        <v>10.6678</v>
      </c>
      <c r="K170" s="404">
        <v>0.15</v>
      </c>
      <c r="L170" s="404">
        <f t="shared" si="78"/>
        <v>0.65</v>
      </c>
      <c r="M170" s="404">
        <f t="shared" si="70"/>
        <v>5.3338999999999999</v>
      </c>
      <c r="N170" s="404">
        <v>0.15</v>
      </c>
      <c r="O170" s="240">
        <f t="shared" si="79"/>
        <v>0.65</v>
      </c>
      <c r="P170" s="240">
        <f t="shared" si="72"/>
        <v>5.3338999999999999</v>
      </c>
      <c r="Q170" s="240"/>
      <c r="R170" s="240"/>
      <c r="S170" s="240">
        <f t="shared" si="73"/>
        <v>0</v>
      </c>
      <c r="T170" s="240" t="s">
        <v>379</v>
      </c>
      <c r="U170" s="240" t="s">
        <v>383</v>
      </c>
      <c r="V170" s="240" t="s">
        <v>639</v>
      </c>
      <c r="W170" s="240" t="s">
        <v>639</v>
      </c>
      <c r="X170" s="240" t="s">
        <v>639</v>
      </c>
      <c r="Y170" s="240" t="s">
        <v>639</v>
      </c>
      <c r="Z170" s="240">
        <f t="shared" si="74"/>
        <v>0.48</v>
      </c>
      <c r="AA170" s="240"/>
      <c r="AC170" s="152"/>
      <c r="AE170" s="146">
        <f t="shared" si="75"/>
        <v>0</v>
      </c>
      <c r="AF170" s="146">
        <f t="shared" si="76"/>
        <v>13.1296</v>
      </c>
      <c r="AH170" s="255"/>
      <c r="AI170" s="255"/>
    </row>
    <row r="171" spans="2:35" ht="20.149999999999999" customHeight="1" x14ac:dyDescent="0.35">
      <c r="B171" s="403">
        <v>15</v>
      </c>
      <c r="C171" s="133" t="s">
        <v>381</v>
      </c>
      <c r="D171" s="240">
        <v>1</v>
      </c>
      <c r="E171" s="240">
        <v>5.35</v>
      </c>
      <c r="F171" s="240">
        <v>0.2</v>
      </c>
      <c r="G171" s="240">
        <v>0.15</v>
      </c>
      <c r="H171" s="152">
        <f t="shared" si="67"/>
        <v>0.1605</v>
      </c>
      <c r="I171" s="152">
        <f t="shared" si="68"/>
        <v>1.07</v>
      </c>
      <c r="J171" s="152">
        <f t="shared" si="77"/>
        <v>0</v>
      </c>
      <c r="K171" s="404">
        <v>0.15</v>
      </c>
      <c r="L171" s="404">
        <f t="shared" si="78"/>
        <v>0</v>
      </c>
      <c r="M171" s="404">
        <f t="shared" si="70"/>
        <v>0</v>
      </c>
      <c r="N171" s="404">
        <v>0.15</v>
      </c>
      <c r="O171" s="240">
        <f t="shared" si="79"/>
        <v>0</v>
      </c>
      <c r="P171" s="240">
        <f t="shared" si="72"/>
        <v>0</v>
      </c>
      <c r="Q171" s="240"/>
      <c r="R171" s="240"/>
      <c r="S171" s="240">
        <f t="shared" si="73"/>
        <v>0</v>
      </c>
      <c r="T171" s="240" t="s">
        <v>639</v>
      </c>
      <c r="U171" s="240" t="s">
        <v>639</v>
      </c>
      <c r="V171" s="240" t="s">
        <v>639</v>
      </c>
      <c r="W171" s="240" t="s">
        <v>639</v>
      </c>
      <c r="X171" s="240" t="s">
        <v>639</v>
      </c>
      <c r="Y171" s="240" t="s">
        <v>639</v>
      </c>
      <c r="Z171" s="240">
        <f t="shared" si="74"/>
        <v>0</v>
      </c>
      <c r="AA171" s="240"/>
      <c r="AC171" s="152"/>
      <c r="AE171" s="146">
        <f t="shared" si="75"/>
        <v>1.07</v>
      </c>
      <c r="AF171" s="146">
        <f t="shared" si="76"/>
        <v>0</v>
      </c>
      <c r="AH171" s="146"/>
      <c r="AI171" s="255"/>
    </row>
    <row r="172" spans="2:35" ht="20.149999999999999" customHeight="1" x14ac:dyDescent="0.35">
      <c r="B172" s="403">
        <v>16</v>
      </c>
      <c r="C172" s="133" t="s">
        <v>382</v>
      </c>
      <c r="D172" s="240">
        <v>1</v>
      </c>
      <c r="E172" s="240">
        <v>5.35</v>
      </c>
      <c r="F172" s="240">
        <v>0.2</v>
      </c>
      <c r="G172" s="240">
        <v>0.6</v>
      </c>
      <c r="H172" s="152">
        <f t="shared" si="67"/>
        <v>0.64200000000000002</v>
      </c>
      <c r="I172" s="152">
        <f t="shared" si="68"/>
        <v>1.07</v>
      </c>
      <c r="J172" s="152">
        <f t="shared" si="77"/>
        <v>4.8149999999999995</v>
      </c>
      <c r="K172" s="404">
        <v>0.15</v>
      </c>
      <c r="L172" s="404">
        <f t="shared" si="78"/>
        <v>0.44999999999999996</v>
      </c>
      <c r="M172" s="404">
        <f t="shared" si="70"/>
        <v>2.4074999999999998</v>
      </c>
      <c r="N172" s="404">
        <v>0.15</v>
      </c>
      <c r="O172" s="240">
        <f t="shared" si="79"/>
        <v>0.44999999999999996</v>
      </c>
      <c r="P172" s="240">
        <f t="shared" si="72"/>
        <v>2.4074999999999998</v>
      </c>
      <c r="Q172" s="240"/>
      <c r="R172" s="240"/>
      <c r="S172" s="240">
        <f t="shared" si="73"/>
        <v>0</v>
      </c>
      <c r="T172" s="240" t="s">
        <v>639</v>
      </c>
      <c r="U172" s="240" t="s">
        <v>639</v>
      </c>
      <c r="V172" s="240" t="s">
        <v>639</v>
      </c>
      <c r="W172" s="240" t="s">
        <v>639</v>
      </c>
      <c r="X172" s="240" t="s">
        <v>639</v>
      </c>
      <c r="Y172" s="240" t="s">
        <v>639</v>
      </c>
      <c r="Z172" s="240">
        <f t="shared" si="74"/>
        <v>0</v>
      </c>
      <c r="AA172" s="240"/>
      <c r="AC172" s="152"/>
      <c r="AE172" s="146">
        <f t="shared" si="75"/>
        <v>5.8849999999999998</v>
      </c>
      <c r="AF172" s="146">
        <f t="shared" si="76"/>
        <v>0</v>
      </c>
      <c r="AH172" s="255"/>
      <c r="AI172" s="255"/>
    </row>
    <row r="173" spans="2:35" ht="20.149999999999999" customHeight="1" x14ac:dyDescent="0.35">
      <c r="B173" s="403">
        <v>17</v>
      </c>
      <c r="C173" s="133" t="s">
        <v>383</v>
      </c>
      <c r="D173" s="240">
        <v>1</v>
      </c>
      <c r="E173" s="240">
        <v>6.65</v>
      </c>
      <c r="F173" s="240">
        <v>0.3</v>
      </c>
      <c r="G173" s="240">
        <v>0.8</v>
      </c>
      <c r="H173" s="152">
        <f t="shared" si="67"/>
        <v>1.5960000000000001</v>
      </c>
      <c r="I173" s="152">
        <f t="shared" si="68"/>
        <v>1.9950000000000001</v>
      </c>
      <c r="J173" s="152">
        <f t="shared" si="77"/>
        <v>8.6450000000000014</v>
      </c>
      <c r="K173" s="404">
        <v>0.15</v>
      </c>
      <c r="L173" s="404">
        <f t="shared" si="78"/>
        <v>0.65</v>
      </c>
      <c r="M173" s="404">
        <f t="shared" si="70"/>
        <v>4.3225000000000007</v>
      </c>
      <c r="N173" s="404">
        <v>0.15</v>
      </c>
      <c r="O173" s="240">
        <f t="shared" si="79"/>
        <v>0.65</v>
      </c>
      <c r="P173" s="240">
        <f t="shared" si="72"/>
        <v>4.3225000000000007</v>
      </c>
      <c r="Q173" s="240"/>
      <c r="R173" s="240"/>
      <c r="S173" s="240">
        <f t="shared" si="73"/>
        <v>0</v>
      </c>
      <c r="T173" s="240" t="s">
        <v>381</v>
      </c>
      <c r="U173" s="240" t="s">
        <v>382</v>
      </c>
      <c r="V173" s="240" t="s">
        <v>639</v>
      </c>
      <c r="W173" s="240" t="s">
        <v>639</v>
      </c>
      <c r="X173" s="240" t="s">
        <v>639</v>
      </c>
      <c r="Y173" s="240" t="s">
        <v>639</v>
      </c>
      <c r="Z173" s="240">
        <f t="shared" si="74"/>
        <v>0.15</v>
      </c>
      <c r="AA173" s="240"/>
      <c r="AC173" s="152"/>
      <c r="AE173" s="146">
        <f t="shared" si="75"/>
        <v>0</v>
      </c>
      <c r="AF173" s="146">
        <f t="shared" si="76"/>
        <v>10.64</v>
      </c>
      <c r="AH173" s="255"/>
      <c r="AI173" s="255"/>
    </row>
    <row r="174" spans="2:35" ht="20.149999999999999" customHeight="1" x14ac:dyDescent="0.35">
      <c r="B174" s="403">
        <v>18</v>
      </c>
      <c r="C174" s="133" t="s">
        <v>384</v>
      </c>
      <c r="D174" s="240">
        <v>1</v>
      </c>
      <c r="E174" s="240">
        <v>6.65</v>
      </c>
      <c r="F174" s="240">
        <v>0.3</v>
      </c>
      <c r="G174" s="240">
        <v>0.8</v>
      </c>
      <c r="H174" s="152">
        <f t="shared" si="67"/>
        <v>1.5960000000000001</v>
      </c>
      <c r="I174" s="152">
        <f t="shared" si="68"/>
        <v>1.9950000000000001</v>
      </c>
      <c r="J174" s="152">
        <f t="shared" si="77"/>
        <v>8.6450000000000014</v>
      </c>
      <c r="K174" s="404">
        <v>0.15</v>
      </c>
      <c r="L174" s="404">
        <f t="shared" si="78"/>
        <v>0.65</v>
      </c>
      <c r="M174" s="404">
        <f t="shared" si="70"/>
        <v>4.3225000000000007</v>
      </c>
      <c r="N174" s="404">
        <v>0.15</v>
      </c>
      <c r="O174" s="240">
        <f t="shared" si="79"/>
        <v>0.65</v>
      </c>
      <c r="P174" s="240">
        <f t="shared" si="72"/>
        <v>4.3225000000000007</v>
      </c>
      <c r="Q174" s="240"/>
      <c r="R174" s="240"/>
      <c r="S174" s="240">
        <f t="shared" si="73"/>
        <v>0</v>
      </c>
      <c r="T174" s="240" t="s">
        <v>417</v>
      </c>
      <c r="U174" s="240" t="s">
        <v>418</v>
      </c>
      <c r="V174" s="240" t="s">
        <v>639</v>
      </c>
      <c r="W174" s="240" t="s">
        <v>639</v>
      </c>
      <c r="X174" s="240" t="s">
        <v>639</v>
      </c>
      <c r="Y174" s="240" t="s">
        <v>639</v>
      </c>
      <c r="Z174" s="240">
        <f t="shared" si="74"/>
        <v>0.24</v>
      </c>
      <c r="AA174" s="240"/>
      <c r="AC174" s="152"/>
      <c r="AE174" s="146">
        <f t="shared" si="75"/>
        <v>0</v>
      </c>
      <c r="AF174" s="146">
        <f t="shared" si="76"/>
        <v>10.64</v>
      </c>
      <c r="AH174" s="255"/>
      <c r="AI174" s="255"/>
    </row>
    <row r="175" spans="2:35" ht="20.149999999999999" customHeight="1" x14ac:dyDescent="0.35">
      <c r="B175" s="403">
        <v>19</v>
      </c>
      <c r="C175" s="133" t="s">
        <v>385</v>
      </c>
      <c r="D175" s="240">
        <v>1</v>
      </c>
      <c r="E175" s="240">
        <v>8.1999999999999993</v>
      </c>
      <c r="F175" s="240">
        <v>0.3</v>
      </c>
      <c r="G175" s="240">
        <v>0.8</v>
      </c>
      <c r="H175" s="152">
        <f t="shared" si="67"/>
        <v>1.9679999999999997</v>
      </c>
      <c r="I175" s="152">
        <f t="shared" si="68"/>
        <v>2.4599999999999995</v>
      </c>
      <c r="J175" s="152">
        <f t="shared" si="77"/>
        <v>10.66</v>
      </c>
      <c r="K175" s="404">
        <v>0.15</v>
      </c>
      <c r="L175" s="404">
        <f t="shared" si="78"/>
        <v>0.65</v>
      </c>
      <c r="M175" s="404">
        <f t="shared" si="70"/>
        <v>5.33</v>
      </c>
      <c r="N175" s="404">
        <v>0.15</v>
      </c>
      <c r="O175" s="240">
        <f t="shared" si="79"/>
        <v>0.65</v>
      </c>
      <c r="P175" s="240">
        <f t="shared" si="72"/>
        <v>5.33</v>
      </c>
      <c r="Q175" s="240"/>
      <c r="R175" s="240"/>
      <c r="S175" s="240">
        <f t="shared" si="73"/>
        <v>0</v>
      </c>
      <c r="T175" s="240" t="s">
        <v>383</v>
      </c>
      <c r="U175" s="240" t="s">
        <v>386</v>
      </c>
      <c r="V175" s="240" t="s">
        <v>388</v>
      </c>
      <c r="W175" s="240" t="s">
        <v>639</v>
      </c>
      <c r="X175" s="240" t="s">
        <v>639</v>
      </c>
      <c r="Y175" s="240" t="s">
        <v>639</v>
      </c>
      <c r="Z175" s="240">
        <f t="shared" si="74"/>
        <v>0.6</v>
      </c>
      <c r="AA175" s="240"/>
      <c r="AC175" s="152"/>
      <c r="AE175" s="146">
        <f t="shared" si="75"/>
        <v>0</v>
      </c>
      <c r="AF175" s="146">
        <f t="shared" si="76"/>
        <v>13.12</v>
      </c>
      <c r="AH175" s="255"/>
      <c r="AI175" s="255"/>
    </row>
    <row r="176" spans="2:35" ht="20.149999999999999" customHeight="1" x14ac:dyDescent="0.35">
      <c r="B176" s="403">
        <v>20</v>
      </c>
      <c r="C176" s="133" t="s">
        <v>386</v>
      </c>
      <c r="D176" s="240">
        <v>1</v>
      </c>
      <c r="E176" s="240">
        <v>3.25</v>
      </c>
      <c r="F176" s="240">
        <v>0.2</v>
      </c>
      <c r="G176" s="240">
        <v>0.6</v>
      </c>
      <c r="H176" s="152">
        <f t="shared" si="67"/>
        <v>0.39</v>
      </c>
      <c r="I176" s="152">
        <f t="shared" si="68"/>
        <v>0.65</v>
      </c>
      <c r="J176" s="152">
        <f t="shared" si="77"/>
        <v>2.9249999999999998</v>
      </c>
      <c r="K176" s="404">
        <v>0.15</v>
      </c>
      <c r="L176" s="404">
        <f t="shared" si="78"/>
        <v>0.44999999999999996</v>
      </c>
      <c r="M176" s="404">
        <f t="shared" si="70"/>
        <v>1.4624999999999999</v>
      </c>
      <c r="N176" s="404">
        <v>0.15</v>
      </c>
      <c r="O176" s="240">
        <f t="shared" si="79"/>
        <v>0.44999999999999996</v>
      </c>
      <c r="P176" s="240">
        <f t="shared" si="72"/>
        <v>1.4624999999999999</v>
      </c>
      <c r="Q176" s="240"/>
      <c r="R176" s="240"/>
      <c r="S176" s="240">
        <f t="shared" si="73"/>
        <v>0</v>
      </c>
      <c r="T176" s="240" t="s">
        <v>387</v>
      </c>
      <c r="U176" s="240" t="s">
        <v>639</v>
      </c>
      <c r="V176" s="240" t="s">
        <v>639</v>
      </c>
      <c r="W176" s="240" t="s">
        <v>639</v>
      </c>
      <c r="X176" s="240" t="s">
        <v>639</v>
      </c>
      <c r="Y176" s="240" t="s">
        <v>639</v>
      </c>
      <c r="Z176" s="240">
        <f t="shared" si="74"/>
        <v>0.12</v>
      </c>
      <c r="AA176" s="240"/>
      <c r="AC176" s="152"/>
      <c r="AE176" s="146">
        <f t="shared" si="75"/>
        <v>3.5749999999999997</v>
      </c>
      <c r="AF176" s="146">
        <f t="shared" si="76"/>
        <v>0</v>
      </c>
      <c r="AH176" s="255"/>
      <c r="AI176" s="255"/>
    </row>
    <row r="177" spans="2:35" ht="20.149999999999999" customHeight="1" x14ac:dyDescent="0.35">
      <c r="B177" s="403">
        <v>21</v>
      </c>
      <c r="C177" s="133" t="s">
        <v>387</v>
      </c>
      <c r="D177" s="240">
        <v>1</v>
      </c>
      <c r="E177" s="240">
        <v>0.8</v>
      </c>
      <c r="F177" s="240">
        <v>0.2</v>
      </c>
      <c r="G177" s="240">
        <v>0.6</v>
      </c>
      <c r="H177" s="152">
        <f t="shared" si="67"/>
        <v>9.6000000000000016E-2</v>
      </c>
      <c r="I177" s="152">
        <f t="shared" si="68"/>
        <v>0.16000000000000003</v>
      </c>
      <c r="J177" s="152">
        <f t="shared" si="77"/>
        <v>0.72</v>
      </c>
      <c r="K177" s="404">
        <v>0.15</v>
      </c>
      <c r="L177" s="404">
        <f t="shared" si="78"/>
        <v>0.44999999999999996</v>
      </c>
      <c r="M177" s="404">
        <f t="shared" si="70"/>
        <v>0.36</v>
      </c>
      <c r="N177" s="404">
        <v>0.15</v>
      </c>
      <c r="O177" s="240">
        <f t="shared" si="79"/>
        <v>0.44999999999999996</v>
      </c>
      <c r="P177" s="240">
        <f t="shared" si="72"/>
        <v>0.36</v>
      </c>
      <c r="Q177" s="240"/>
      <c r="R177" s="240"/>
      <c r="S177" s="240">
        <f t="shared" si="73"/>
        <v>0</v>
      </c>
      <c r="T177" s="240" t="s">
        <v>639</v>
      </c>
      <c r="U177" s="240" t="s">
        <v>639</v>
      </c>
      <c r="V177" s="240" t="s">
        <v>639</v>
      </c>
      <c r="W177" s="240" t="s">
        <v>639</v>
      </c>
      <c r="X177" s="240" t="s">
        <v>639</v>
      </c>
      <c r="Y177" s="240" t="s">
        <v>639</v>
      </c>
      <c r="Z177" s="240">
        <f t="shared" si="74"/>
        <v>0</v>
      </c>
      <c r="AA177" s="240"/>
      <c r="AC177" s="152"/>
      <c r="AE177" s="146">
        <f t="shared" si="75"/>
        <v>0.88</v>
      </c>
      <c r="AF177" s="146">
        <f t="shared" si="76"/>
        <v>0</v>
      </c>
      <c r="AH177" s="255"/>
      <c r="AI177" s="255"/>
    </row>
    <row r="178" spans="2:35" ht="20.149999999999999" customHeight="1" x14ac:dyDescent="0.35">
      <c r="B178" s="403">
        <v>22</v>
      </c>
      <c r="C178" s="133" t="s">
        <v>388</v>
      </c>
      <c r="D178" s="240">
        <v>1</v>
      </c>
      <c r="E178" s="240">
        <v>3.7</v>
      </c>
      <c r="F178" s="240">
        <v>0.3</v>
      </c>
      <c r="G178" s="240">
        <v>0.8</v>
      </c>
      <c r="H178" s="152">
        <f t="shared" si="67"/>
        <v>0.88800000000000012</v>
      </c>
      <c r="I178" s="152">
        <f t="shared" si="68"/>
        <v>1.1100000000000001</v>
      </c>
      <c r="J178" s="152">
        <f t="shared" si="77"/>
        <v>4.8100000000000005</v>
      </c>
      <c r="K178" s="404">
        <v>0.15</v>
      </c>
      <c r="L178" s="404">
        <f t="shared" si="78"/>
        <v>0.65</v>
      </c>
      <c r="M178" s="404">
        <f t="shared" si="70"/>
        <v>2.4050000000000002</v>
      </c>
      <c r="N178" s="404">
        <v>0.15</v>
      </c>
      <c r="O178" s="240">
        <f t="shared" si="79"/>
        <v>0.65</v>
      </c>
      <c r="P178" s="240">
        <f t="shared" si="72"/>
        <v>2.4050000000000002</v>
      </c>
      <c r="Q178" s="240"/>
      <c r="R178" s="240"/>
      <c r="S178" s="240">
        <f t="shared" si="73"/>
        <v>0</v>
      </c>
      <c r="T178" s="240" t="s">
        <v>387</v>
      </c>
      <c r="U178" s="240" t="s">
        <v>640</v>
      </c>
      <c r="V178" s="240" t="s">
        <v>639</v>
      </c>
      <c r="W178" s="240" t="s">
        <v>639</v>
      </c>
      <c r="X178" s="240" t="s">
        <v>639</v>
      </c>
      <c r="Y178" s="240" t="s">
        <v>639</v>
      </c>
      <c r="Z178" s="240">
        <f t="shared" si="74"/>
        <v>0.24</v>
      </c>
      <c r="AA178" s="240"/>
      <c r="AC178" s="152"/>
      <c r="AE178" s="146">
        <f t="shared" si="75"/>
        <v>0</v>
      </c>
      <c r="AF178" s="146">
        <f t="shared" si="76"/>
        <v>5.9200000000000008</v>
      </c>
      <c r="AH178" s="255"/>
      <c r="AI178" s="255"/>
    </row>
    <row r="179" spans="2:35" ht="20.149999999999999" customHeight="1" x14ac:dyDescent="0.35">
      <c r="B179" s="403">
        <v>23</v>
      </c>
      <c r="C179" s="133" t="s">
        <v>640</v>
      </c>
      <c r="D179" s="240">
        <v>1</v>
      </c>
      <c r="E179" s="240">
        <v>5.35</v>
      </c>
      <c r="F179" s="240">
        <v>0.2</v>
      </c>
      <c r="G179" s="240">
        <v>0.6</v>
      </c>
      <c r="H179" s="152">
        <f t="shared" si="67"/>
        <v>0.64200000000000002</v>
      </c>
      <c r="I179" s="152">
        <f t="shared" si="68"/>
        <v>1.07</v>
      </c>
      <c r="J179" s="152">
        <f t="shared" si="77"/>
        <v>4.8149999999999995</v>
      </c>
      <c r="K179" s="404">
        <v>0.15</v>
      </c>
      <c r="L179" s="404">
        <f t="shared" si="78"/>
        <v>0.44999999999999996</v>
      </c>
      <c r="M179" s="404">
        <f t="shared" si="70"/>
        <v>2.4074999999999998</v>
      </c>
      <c r="N179" s="404">
        <v>0.15</v>
      </c>
      <c r="O179" s="240">
        <f t="shared" si="79"/>
        <v>0.44999999999999996</v>
      </c>
      <c r="P179" s="240">
        <f t="shared" si="72"/>
        <v>2.4074999999999998</v>
      </c>
      <c r="Q179" s="240"/>
      <c r="R179" s="240"/>
      <c r="S179" s="240">
        <f t="shared" si="73"/>
        <v>0</v>
      </c>
      <c r="T179" s="240" t="s">
        <v>386</v>
      </c>
      <c r="U179" s="240" t="s">
        <v>639</v>
      </c>
      <c r="V179" s="240" t="s">
        <v>639</v>
      </c>
      <c r="W179" s="240" t="s">
        <v>639</v>
      </c>
      <c r="X179" s="240" t="s">
        <v>639</v>
      </c>
      <c r="Y179" s="240" t="s">
        <v>639</v>
      </c>
      <c r="Z179" s="240">
        <f t="shared" si="74"/>
        <v>0.12</v>
      </c>
      <c r="AA179" s="240"/>
      <c r="AC179" s="152"/>
      <c r="AE179" s="146">
        <f t="shared" si="75"/>
        <v>5.8849999999999998</v>
      </c>
      <c r="AF179" s="146">
        <f t="shared" si="76"/>
        <v>0</v>
      </c>
      <c r="AH179" s="255"/>
      <c r="AI179" s="255"/>
    </row>
    <row r="180" spans="2:35" ht="20.149999999999999" customHeight="1" x14ac:dyDescent="0.35">
      <c r="B180" s="403">
        <v>24</v>
      </c>
      <c r="C180" s="133" t="s">
        <v>389</v>
      </c>
      <c r="D180" s="240">
        <v>1</v>
      </c>
      <c r="E180" s="240">
        <v>6.7</v>
      </c>
      <c r="F180" s="240">
        <v>0.35</v>
      </c>
      <c r="G180" s="240">
        <v>0.8</v>
      </c>
      <c r="H180" s="152">
        <f t="shared" si="67"/>
        <v>1.8759999999999999</v>
      </c>
      <c r="I180" s="152">
        <f t="shared" si="68"/>
        <v>2.3449999999999998</v>
      </c>
      <c r="J180" s="152">
        <f t="shared" si="77"/>
        <v>8.7100000000000009</v>
      </c>
      <c r="K180" s="404">
        <v>0.15</v>
      </c>
      <c r="L180" s="404">
        <f t="shared" si="78"/>
        <v>0.65</v>
      </c>
      <c r="M180" s="404">
        <f t="shared" si="70"/>
        <v>4.3550000000000004</v>
      </c>
      <c r="N180" s="404">
        <v>0.15</v>
      </c>
      <c r="O180" s="240">
        <f t="shared" si="79"/>
        <v>0.65</v>
      </c>
      <c r="P180" s="240">
        <f t="shared" si="72"/>
        <v>4.3550000000000004</v>
      </c>
      <c r="Q180" s="240"/>
      <c r="R180" s="240"/>
      <c r="S180" s="240">
        <f t="shared" si="73"/>
        <v>0</v>
      </c>
      <c r="T180" s="240" t="s">
        <v>422</v>
      </c>
      <c r="U180" s="240" t="s">
        <v>639</v>
      </c>
      <c r="V180" s="240" t="s">
        <v>639</v>
      </c>
      <c r="W180" s="240" t="s">
        <v>639</v>
      </c>
      <c r="X180" s="240" t="s">
        <v>639</v>
      </c>
      <c r="Y180" s="240" t="s">
        <v>639</v>
      </c>
      <c r="Z180" s="240">
        <f t="shared" si="74"/>
        <v>0.12</v>
      </c>
      <c r="AA180" s="240"/>
      <c r="AC180" s="152"/>
      <c r="AE180" s="146">
        <f t="shared" si="75"/>
        <v>0</v>
      </c>
      <c r="AF180" s="146">
        <f t="shared" si="76"/>
        <v>11.055</v>
      </c>
      <c r="AH180" s="255"/>
      <c r="AI180" s="255"/>
    </row>
    <row r="181" spans="2:35" ht="20.149999999999999" customHeight="1" x14ac:dyDescent="0.35">
      <c r="B181" s="403">
        <v>25</v>
      </c>
      <c r="C181" s="133" t="s">
        <v>390</v>
      </c>
      <c r="D181" s="240">
        <v>1</v>
      </c>
      <c r="E181" s="240">
        <v>8.1999999999999993</v>
      </c>
      <c r="F181" s="240">
        <v>0.3</v>
      </c>
      <c r="G181" s="240">
        <v>0.8</v>
      </c>
      <c r="H181" s="152">
        <f t="shared" si="67"/>
        <v>1.9679999999999997</v>
      </c>
      <c r="I181" s="152">
        <f t="shared" si="68"/>
        <v>2.4599999999999995</v>
      </c>
      <c r="J181" s="152">
        <f t="shared" si="77"/>
        <v>10.66</v>
      </c>
      <c r="K181" s="404">
        <v>0.15</v>
      </c>
      <c r="L181" s="404">
        <f t="shared" si="78"/>
        <v>0.65</v>
      </c>
      <c r="M181" s="404">
        <f t="shared" si="70"/>
        <v>5.33</v>
      </c>
      <c r="N181" s="404">
        <v>0.15</v>
      </c>
      <c r="O181" s="240">
        <f t="shared" si="79"/>
        <v>0.65</v>
      </c>
      <c r="P181" s="240">
        <f t="shared" si="72"/>
        <v>5.33</v>
      </c>
      <c r="Q181" s="240"/>
      <c r="R181" s="240"/>
      <c r="S181" s="240">
        <f t="shared" si="73"/>
        <v>0</v>
      </c>
      <c r="T181" s="240" t="s">
        <v>392</v>
      </c>
      <c r="U181" s="240" t="s">
        <v>388</v>
      </c>
      <c r="V181" s="240"/>
      <c r="W181" s="240" t="s">
        <v>639</v>
      </c>
      <c r="X181" s="240" t="s">
        <v>639</v>
      </c>
      <c r="Y181" s="240" t="s">
        <v>639</v>
      </c>
      <c r="Z181" s="240">
        <f t="shared" si="74"/>
        <v>0.48</v>
      </c>
      <c r="AA181" s="240"/>
      <c r="AC181" s="152"/>
      <c r="AE181" s="146">
        <f t="shared" si="75"/>
        <v>0</v>
      </c>
      <c r="AF181" s="146">
        <f t="shared" si="76"/>
        <v>13.12</v>
      </c>
      <c r="AH181" s="255"/>
      <c r="AI181" s="255"/>
    </row>
    <row r="182" spans="2:35" ht="20.149999999999999" customHeight="1" x14ac:dyDescent="0.35">
      <c r="B182" s="403">
        <v>26</v>
      </c>
      <c r="C182" s="133" t="s">
        <v>391</v>
      </c>
      <c r="D182" s="240">
        <v>1</v>
      </c>
      <c r="E182" s="240">
        <v>5.35</v>
      </c>
      <c r="F182" s="240">
        <v>0.2</v>
      </c>
      <c r="G182" s="240">
        <v>0.6</v>
      </c>
      <c r="H182" s="152">
        <f t="shared" si="67"/>
        <v>0.64200000000000002</v>
      </c>
      <c r="I182" s="152">
        <f t="shared" si="68"/>
        <v>1.07</v>
      </c>
      <c r="J182" s="152">
        <f t="shared" si="77"/>
        <v>4.8149999999999995</v>
      </c>
      <c r="K182" s="404">
        <v>0.15</v>
      </c>
      <c r="L182" s="404">
        <f t="shared" si="78"/>
        <v>0.44999999999999996</v>
      </c>
      <c r="M182" s="404">
        <f t="shared" si="70"/>
        <v>2.4074999999999998</v>
      </c>
      <c r="N182" s="404">
        <v>0.15</v>
      </c>
      <c r="O182" s="240">
        <f t="shared" si="79"/>
        <v>0.44999999999999996</v>
      </c>
      <c r="P182" s="240">
        <f t="shared" si="72"/>
        <v>2.4074999999999998</v>
      </c>
      <c r="Q182" s="240"/>
      <c r="R182" s="240"/>
      <c r="S182" s="240">
        <f t="shared" si="73"/>
        <v>0</v>
      </c>
      <c r="T182" s="240" t="s">
        <v>639</v>
      </c>
      <c r="U182" s="240" t="s">
        <v>639</v>
      </c>
      <c r="V182" s="240" t="s">
        <v>639</v>
      </c>
      <c r="W182" s="240" t="s">
        <v>639</v>
      </c>
      <c r="X182" s="240" t="s">
        <v>639</v>
      </c>
      <c r="Y182" s="240" t="s">
        <v>639</v>
      </c>
      <c r="Z182" s="240">
        <f t="shared" si="74"/>
        <v>0</v>
      </c>
      <c r="AA182" s="240"/>
      <c r="AC182" s="152"/>
      <c r="AE182" s="146">
        <f t="shared" si="75"/>
        <v>5.8849999999999998</v>
      </c>
      <c r="AF182" s="146">
        <f t="shared" si="76"/>
        <v>0</v>
      </c>
      <c r="AH182" s="255"/>
      <c r="AI182" s="255"/>
    </row>
    <row r="183" spans="2:35" ht="20.149999999999999" customHeight="1" x14ac:dyDescent="0.35">
      <c r="B183" s="403">
        <v>27</v>
      </c>
      <c r="C183" s="133" t="s">
        <v>392</v>
      </c>
      <c r="D183" s="240">
        <v>1</v>
      </c>
      <c r="E183" s="240">
        <v>5.4749999999999996</v>
      </c>
      <c r="F183" s="240">
        <v>0.3</v>
      </c>
      <c r="G183" s="240">
        <v>0.8</v>
      </c>
      <c r="H183" s="152">
        <f t="shared" si="67"/>
        <v>1.3140000000000001</v>
      </c>
      <c r="I183" s="152">
        <f t="shared" si="68"/>
        <v>1.6424999999999998</v>
      </c>
      <c r="J183" s="152">
        <f t="shared" si="77"/>
        <v>7.1174999999999997</v>
      </c>
      <c r="K183" s="404">
        <v>0.15</v>
      </c>
      <c r="L183" s="404">
        <f t="shared" si="78"/>
        <v>0.65</v>
      </c>
      <c r="M183" s="404">
        <f t="shared" si="70"/>
        <v>3.5587499999999999</v>
      </c>
      <c r="N183" s="404">
        <v>0.15</v>
      </c>
      <c r="O183" s="240">
        <f t="shared" si="79"/>
        <v>0.65</v>
      </c>
      <c r="P183" s="240">
        <f t="shared" si="72"/>
        <v>3.5587499999999999</v>
      </c>
      <c r="Q183" s="240"/>
      <c r="R183" s="240"/>
      <c r="S183" s="240">
        <f t="shared" si="73"/>
        <v>0</v>
      </c>
      <c r="T183" s="240" t="s">
        <v>391</v>
      </c>
      <c r="U183" s="240" t="s">
        <v>639</v>
      </c>
      <c r="V183" s="240" t="s">
        <v>639</v>
      </c>
      <c r="W183" s="240" t="s">
        <v>639</v>
      </c>
      <c r="X183" s="240" t="s">
        <v>639</v>
      </c>
      <c r="Y183" s="240" t="s">
        <v>639</v>
      </c>
      <c r="Z183" s="240">
        <f t="shared" si="74"/>
        <v>0.12</v>
      </c>
      <c r="AA183" s="240"/>
      <c r="AC183" s="152"/>
      <c r="AE183" s="146">
        <f t="shared" si="75"/>
        <v>0</v>
      </c>
      <c r="AF183" s="146">
        <f t="shared" si="76"/>
        <v>8.76</v>
      </c>
      <c r="AH183" s="255"/>
      <c r="AI183" s="255"/>
    </row>
    <row r="184" spans="2:35" ht="20.149999999999999" customHeight="1" x14ac:dyDescent="0.35">
      <c r="B184" s="403">
        <v>28</v>
      </c>
      <c r="C184" s="133" t="s">
        <v>393</v>
      </c>
      <c r="D184" s="240">
        <v>1</v>
      </c>
      <c r="E184" s="240">
        <v>4.3250000000000002</v>
      </c>
      <c r="F184" s="240">
        <v>0.3</v>
      </c>
      <c r="G184" s="240">
        <v>0.8</v>
      </c>
      <c r="H184" s="152">
        <f t="shared" si="67"/>
        <v>1.038</v>
      </c>
      <c r="I184" s="152">
        <f t="shared" si="68"/>
        <v>1.2975000000000001</v>
      </c>
      <c r="J184" s="152">
        <f t="shared" si="77"/>
        <v>5.6225000000000005</v>
      </c>
      <c r="K184" s="404">
        <v>0.15</v>
      </c>
      <c r="L184" s="404">
        <f t="shared" si="78"/>
        <v>0.65</v>
      </c>
      <c r="M184" s="404">
        <f t="shared" si="70"/>
        <v>2.8112500000000002</v>
      </c>
      <c r="N184" s="404">
        <v>0.15</v>
      </c>
      <c r="O184" s="240">
        <f t="shared" si="79"/>
        <v>0.65</v>
      </c>
      <c r="P184" s="240">
        <f t="shared" si="72"/>
        <v>2.8112500000000002</v>
      </c>
      <c r="Q184" s="240"/>
      <c r="R184" s="240"/>
      <c r="S184" s="240">
        <f t="shared" si="73"/>
        <v>0</v>
      </c>
      <c r="T184" s="240" t="s">
        <v>639</v>
      </c>
      <c r="U184" s="240" t="s">
        <v>639</v>
      </c>
      <c r="V184" s="240" t="s">
        <v>639</v>
      </c>
      <c r="W184" s="240" t="s">
        <v>639</v>
      </c>
      <c r="X184" s="240" t="s">
        <v>639</v>
      </c>
      <c r="Y184" s="240" t="s">
        <v>639</v>
      </c>
      <c r="Z184" s="240">
        <f t="shared" si="74"/>
        <v>0</v>
      </c>
      <c r="AA184" s="240"/>
      <c r="AC184" s="152"/>
      <c r="AE184" s="146">
        <f t="shared" si="75"/>
        <v>0</v>
      </c>
      <c r="AF184" s="146">
        <f t="shared" si="76"/>
        <v>6.9200000000000008</v>
      </c>
      <c r="AH184" s="255"/>
      <c r="AI184" s="255"/>
    </row>
    <row r="185" spans="2:35" ht="20.149999999999999" customHeight="1" x14ac:dyDescent="0.35">
      <c r="B185" s="403">
        <v>29</v>
      </c>
      <c r="C185" s="133" t="s">
        <v>394</v>
      </c>
      <c r="D185" s="240">
        <v>1</v>
      </c>
      <c r="E185" s="240">
        <v>8.1999999999999993</v>
      </c>
      <c r="F185" s="240">
        <v>0.3</v>
      </c>
      <c r="G185" s="240">
        <v>0.8</v>
      </c>
      <c r="H185" s="152">
        <f t="shared" si="67"/>
        <v>1.9679999999999997</v>
      </c>
      <c r="I185" s="152">
        <f t="shared" si="68"/>
        <v>2.4599999999999995</v>
      </c>
      <c r="J185" s="152">
        <f t="shared" si="77"/>
        <v>10.66</v>
      </c>
      <c r="K185" s="404">
        <v>0.15</v>
      </c>
      <c r="L185" s="404">
        <f t="shared" si="78"/>
        <v>0.65</v>
      </c>
      <c r="M185" s="404">
        <f t="shared" si="70"/>
        <v>5.33</v>
      </c>
      <c r="N185" s="404">
        <v>0.15</v>
      </c>
      <c r="O185" s="240">
        <f t="shared" si="79"/>
        <v>0.65</v>
      </c>
      <c r="P185" s="240">
        <f t="shared" si="72"/>
        <v>5.33</v>
      </c>
      <c r="Q185" s="240"/>
      <c r="R185" s="240"/>
      <c r="S185" s="240">
        <f t="shared" si="73"/>
        <v>0</v>
      </c>
      <c r="T185" s="240" t="s">
        <v>392</v>
      </c>
      <c r="U185" s="240" t="s">
        <v>395</v>
      </c>
      <c r="V185" s="240" t="s">
        <v>397</v>
      </c>
      <c r="W185" s="240" t="s">
        <v>639</v>
      </c>
      <c r="X185" s="240" t="s">
        <v>639</v>
      </c>
      <c r="Y185" s="240" t="s">
        <v>639</v>
      </c>
      <c r="Z185" s="240">
        <f t="shared" si="74"/>
        <v>0.6</v>
      </c>
      <c r="AA185" s="240"/>
      <c r="AC185" s="152"/>
      <c r="AE185" s="146">
        <f t="shared" si="75"/>
        <v>0</v>
      </c>
      <c r="AF185" s="146">
        <f t="shared" si="76"/>
        <v>13.12</v>
      </c>
      <c r="AH185" s="255"/>
      <c r="AI185" s="255"/>
    </row>
    <row r="186" spans="2:35" ht="20.149999999999999" customHeight="1" x14ac:dyDescent="0.35">
      <c r="B186" s="403">
        <v>30</v>
      </c>
      <c r="C186" s="133" t="s">
        <v>395</v>
      </c>
      <c r="D186" s="240">
        <v>1</v>
      </c>
      <c r="E186" s="240">
        <v>1.75</v>
      </c>
      <c r="F186" s="240">
        <v>0.2</v>
      </c>
      <c r="G186" s="240">
        <v>0.6</v>
      </c>
      <c r="H186" s="152">
        <f t="shared" si="67"/>
        <v>0.21000000000000002</v>
      </c>
      <c r="I186" s="152">
        <f t="shared" si="68"/>
        <v>0.35000000000000003</v>
      </c>
      <c r="J186" s="152">
        <f t="shared" si="77"/>
        <v>1.5749999999999997</v>
      </c>
      <c r="K186" s="404">
        <v>0.15</v>
      </c>
      <c r="L186" s="404">
        <f t="shared" si="78"/>
        <v>0.44999999999999996</v>
      </c>
      <c r="M186" s="404">
        <f t="shared" si="70"/>
        <v>0.78749999999999987</v>
      </c>
      <c r="N186" s="404">
        <v>0.15</v>
      </c>
      <c r="O186" s="240">
        <f t="shared" si="79"/>
        <v>0.44999999999999996</v>
      </c>
      <c r="P186" s="240">
        <f t="shared" si="72"/>
        <v>0.78749999999999987</v>
      </c>
      <c r="Q186" s="240"/>
      <c r="R186" s="240"/>
      <c r="S186" s="240">
        <f t="shared" si="73"/>
        <v>0</v>
      </c>
      <c r="T186" s="240" t="s">
        <v>639</v>
      </c>
      <c r="U186" s="240" t="s">
        <v>639</v>
      </c>
      <c r="V186" s="240" t="s">
        <v>639</v>
      </c>
      <c r="W186" s="240" t="s">
        <v>639</v>
      </c>
      <c r="X186" s="240" t="s">
        <v>639</v>
      </c>
      <c r="Y186" s="240" t="s">
        <v>639</v>
      </c>
      <c r="Z186" s="240">
        <f t="shared" si="74"/>
        <v>0</v>
      </c>
      <c r="AA186" s="240"/>
      <c r="AC186" s="152"/>
      <c r="AE186" s="146">
        <f t="shared" si="75"/>
        <v>1.9249999999999998</v>
      </c>
      <c r="AF186" s="146">
        <f t="shared" si="76"/>
        <v>0</v>
      </c>
      <c r="AH186" s="255"/>
      <c r="AI186" s="255"/>
    </row>
    <row r="187" spans="2:35" ht="20.149999999999999" customHeight="1" x14ac:dyDescent="0.35">
      <c r="B187" s="403">
        <v>31</v>
      </c>
      <c r="C187" s="133" t="s">
        <v>396</v>
      </c>
      <c r="D187" s="240">
        <v>1</v>
      </c>
      <c r="E187" s="240">
        <v>5.3479999999999999</v>
      </c>
      <c r="F187" s="240">
        <v>0.2</v>
      </c>
      <c r="G187" s="240">
        <v>0.6</v>
      </c>
      <c r="H187" s="152">
        <f t="shared" si="67"/>
        <v>0.64176</v>
      </c>
      <c r="I187" s="152">
        <f t="shared" si="68"/>
        <v>1.0696000000000001</v>
      </c>
      <c r="J187" s="152">
        <f t="shared" si="77"/>
        <v>4.8131999999999993</v>
      </c>
      <c r="K187" s="404">
        <v>0.15</v>
      </c>
      <c r="L187" s="404">
        <f t="shared" si="78"/>
        <v>0.44999999999999996</v>
      </c>
      <c r="M187" s="404">
        <f t="shared" si="70"/>
        <v>2.4065999999999996</v>
      </c>
      <c r="N187" s="404">
        <v>0.15</v>
      </c>
      <c r="O187" s="240">
        <f t="shared" si="79"/>
        <v>0.44999999999999996</v>
      </c>
      <c r="P187" s="240">
        <f t="shared" si="72"/>
        <v>2.4065999999999996</v>
      </c>
      <c r="Q187" s="240"/>
      <c r="R187" s="240"/>
      <c r="S187" s="240">
        <f t="shared" si="73"/>
        <v>0</v>
      </c>
      <c r="T187" s="240" t="s">
        <v>395</v>
      </c>
      <c r="U187" s="240" t="s">
        <v>639</v>
      </c>
      <c r="V187" s="240" t="s">
        <v>639</v>
      </c>
      <c r="W187" s="240" t="s">
        <v>639</v>
      </c>
      <c r="X187" s="240" t="s">
        <v>639</v>
      </c>
      <c r="Y187" s="240" t="s">
        <v>639</v>
      </c>
      <c r="Z187" s="240">
        <f t="shared" si="74"/>
        <v>0.12</v>
      </c>
      <c r="AA187" s="240"/>
      <c r="AC187" s="152"/>
      <c r="AE187" s="146">
        <f t="shared" si="75"/>
        <v>5.8827999999999996</v>
      </c>
      <c r="AF187" s="146">
        <f t="shared" si="76"/>
        <v>0</v>
      </c>
      <c r="AH187" s="255"/>
      <c r="AI187" s="255"/>
    </row>
    <row r="188" spans="2:35" ht="20.149999999999999" customHeight="1" x14ac:dyDescent="0.35">
      <c r="B188" s="403">
        <v>32</v>
      </c>
      <c r="C188" s="133" t="s">
        <v>397</v>
      </c>
      <c r="D188" s="240">
        <v>1</v>
      </c>
      <c r="E188" s="240">
        <v>6.55</v>
      </c>
      <c r="F188" s="240">
        <v>0.3</v>
      </c>
      <c r="G188" s="240">
        <v>0.8</v>
      </c>
      <c r="H188" s="152">
        <f t="shared" si="67"/>
        <v>1.5720000000000001</v>
      </c>
      <c r="I188" s="152">
        <f t="shared" si="68"/>
        <v>1.9649999999999999</v>
      </c>
      <c r="J188" s="152">
        <f t="shared" si="77"/>
        <v>8.5150000000000006</v>
      </c>
      <c r="K188" s="404">
        <v>0.15</v>
      </c>
      <c r="L188" s="404">
        <f t="shared" si="78"/>
        <v>0.65</v>
      </c>
      <c r="M188" s="404">
        <f t="shared" si="70"/>
        <v>4.2575000000000003</v>
      </c>
      <c r="N188" s="404">
        <v>0.15</v>
      </c>
      <c r="O188" s="240">
        <f t="shared" si="79"/>
        <v>0.65</v>
      </c>
      <c r="P188" s="240">
        <f t="shared" si="72"/>
        <v>4.2575000000000003</v>
      </c>
      <c r="Q188" s="240"/>
      <c r="R188" s="240"/>
      <c r="S188" s="240">
        <f t="shared" si="73"/>
        <v>0</v>
      </c>
      <c r="T188" s="240" t="s">
        <v>396</v>
      </c>
      <c r="U188" s="240" t="s">
        <v>639</v>
      </c>
      <c r="V188" s="240" t="s">
        <v>639</v>
      </c>
      <c r="W188" s="240" t="s">
        <v>639</v>
      </c>
      <c r="X188" s="240" t="s">
        <v>639</v>
      </c>
      <c r="Y188" s="240" t="s">
        <v>639</v>
      </c>
      <c r="Z188" s="240">
        <f t="shared" si="74"/>
        <v>0.12</v>
      </c>
      <c r="AA188" s="240"/>
      <c r="AC188" s="152"/>
      <c r="AE188" s="146">
        <f t="shared" si="75"/>
        <v>0</v>
      </c>
      <c r="AF188" s="146">
        <f t="shared" si="76"/>
        <v>10.48</v>
      </c>
      <c r="AH188" s="255"/>
      <c r="AI188" s="255"/>
    </row>
    <row r="189" spans="2:35" ht="20.149999999999999" customHeight="1" x14ac:dyDescent="0.35">
      <c r="B189" s="403">
        <v>33</v>
      </c>
      <c r="C189" s="133" t="s">
        <v>398</v>
      </c>
      <c r="D189" s="240">
        <v>1</v>
      </c>
      <c r="E189" s="240">
        <v>6.55</v>
      </c>
      <c r="F189" s="240">
        <v>0.3</v>
      </c>
      <c r="G189" s="240">
        <v>0.8</v>
      </c>
      <c r="H189" s="152">
        <f t="shared" si="67"/>
        <v>1.5720000000000001</v>
      </c>
      <c r="I189" s="152">
        <f t="shared" si="68"/>
        <v>1.9649999999999999</v>
      </c>
      <c r="J189" s="152">
        <f t="shared" si="77"/>
        <v>8.5150000000000006</v>
      </c>
      <c r="K189" s="404">
        <v>0.15</v>
      </c>
      <c r="L189" s="404">
        <f t="shared" si="78"/>
        <v>0.65</v>
      </c>
      <c r="M189" s="404">
        <f t="shared" si="70"/>
        <v>4.2575000000000003</v>
      </c>
      <c r="N189" s="404">
        <v>0.15</v>
      </c>
      <c r="O189" s="240">
        <f t="shared" si="79"/>
        <v>0.65</v>
      </c>
      <c r="P189" s="240">
        <f t="shared" si="72"/>
        <v>4.2575000000000003</v>
      </c>
      <c r="Q189" s="240"/>
      <c r="R189" s="240"/>
      <c r="S189" s="240">
        <f t="shared" si="73"/>
        <v>0</v>
      </c>
      <c r="T189" s="240" t="s">
        <v>430</v>
      </c>
      <c r="U189" s="240" t="s">
        <v>639</v>
      </c>
      <c r="V189" s="240" t="s">
        <v>639</v>
      </c>
      <c r="W189" s="240" t="s">
        <v>639</v>
      </c>
      <c r="X189" s="240" t="s">
        <v>639</v>
      </c>
      <c r="Y189" s="240" t="s">
        <v>639</v>
      </c>
      <c r="Z189" s="240">
        <f t="shared" ref="Z189:Z220" si="80">IFERROR(VLOOKUP(T189,$C$47:$G$688,4,FALSE)*VLOOKUP(T189,$C$47:$G$688,5,FALSE),)+IFERROR(VLOOKUP(U189,$C$47:$G$688,4,FALSE)*VLOOKUP(U189,$C$47:$G$688,5,FALSE),)+IFERROR(VLOOKUP(V189,$C$47:$G$9916,4,FALSE)*VLOOKUP(V189,$C$47:$G$688,5,FALSE),)+IFERROR(VLOOKUP(W189,$C$47:$G$688,4,FALSE)*VLOOKUP(W189,$C$47:$G$688,5,FALSE),)+IFERROR(VLOOKUP(X189,$C$47:$G$688,4,FALSE)*VLOOKUP(X189,$C$47:$G$688,5,FALSE),)+IFERROR(VLOOKUP(Y189,$C$47:$G$688,4,FALSE)*VLOOKUP(Y189,$C$47:$G$688,5,FALSE),)</f>
        <v>0.12</v>
      </c>
      <c r="AA189" s="240"/>
      <c r="AC189" s="152"/>
      <c r="AE189" s="146">
        <f t="shared" si="75"/>
        <v>0</v>
      </c>
      <c r="AF189" s="146">
        <f t="shared" si="76"/>
        <v>10.48</v>
      </c>
      <c r="AH189" s="255"/>
      <c r="AI189" s="255"/>
    </row>
    <row r="190" spans="2:35" ht="20.149999999999999" customHeight="1" x14ac:dyDescent="0.35">
      <c r="B190" s="403">
        <v>34</v>
      </c>
      <c r="C190" s="133" t="s">
        <v>399</v>
      </c>
      <c r="D190" s="240">
        <v>1</v>
      </c>
      <c r="E190" s="240">
        <v>8.1999999999999993</v>
      </c>
      <c r="F190" s="240">
        <v>0.3</v>
      </c>
      <c r="G190" s="240">
        <v>0.8</v>
      </c>
      <c r="H190" s="152">
        <f t="shared" si="67"/>
        <v>1.9679999999999997</v>
      </c>
      <c r="I190" s="152">
        <f t="shared" si="68"/>
        <v>2.4599999999999995</v>
      </c>
      <c r="J190" s="152">
        <f t="shared" si="77"/>
        <v>10.66</v>
      </c>
      <c r="K190" s="404">
        <v>0.15</v>
      </c>
      <c r="L190" s="404">
        <f t="shared" si="78"/>
        <v>0.65</v>
      </c>
      <c r="M190" s="404">
        <f t="shared" si="70"/>
        <v>5.33</v>
      </c>
      <c r="N190" s="404">
        <v>0.15</v>
      </c>
      <c r="O190" s="240">
        <f t="shared" si="79"/>
        <v>0.65</v>
      </c>
      <c r="P190" s="240">
        <f t="shared" si="72"/>
        <v>5.33</v>
      </c>
      <c r="Q190" s="240"/>
      <c r="R190" s="240"/>
      <c r="S190" s="240">
        <f t="shared" si="73"/>
        <v>0</v>
      </c>
      <c r="T190" s="240" t="s">
        <v>397</v>
      </c>
      <c r="U190" s="240" t="s">
        <v>401</v>
      </c>
      <c r="V190" s="240" t="s">
        <v>639</v>
      </c>
      <c r="W190" s="240" t="s">
        <v>639</v>
      </c>
      <c r="X190" s="240" t="s">
        <v>639</v>
      </c>
      <c r="Y190" s="240" t="s">
        <v>639</v>
      </c>
      <c r="Z190" s="240">
        <f t="shared" si="80"/>
        <v>0.48</v>
      </c>
      <c r="AA190" s="240"/>
      <c r="AC190" s="152"/>
      <c r="AE190" s="146">
        <f t="shared" si="75"/>
        <v>0</v>
      </c>
      <c r="AF190" s="146">
        <f t="shared" si="76"/>
        <v>13.12</v>
      </c>
      <c r="AH190" s="255"/>
      <c r="AI190" s="255"/>
    </row>
    <row r="191" spans="2:35" ht="20.149999999999999" customHeight="1" x14ac:dyDescent="0.35">
      <c r="B191" s="403">
        <v>35</v>
      </c>
      <c r="C191" s="133" t="s">
        <v>400</v>
      </c>
      <c r="D191" s="240">
        <v>1</v>
      </c>
      <c r="E191" s="240">
        <v>5.351</v>
      </c>
      <c r="F191" s="240">
        <v>0.2</v>
      </c>
      <c r="G191" s="240">
        <v>0.6</v>
      </c>
      <c r="H191" s="152">
        <f t="shared" si="67"/>
        <v>0.64212000000000002</v>
      </c>
      <c r="I191" s="152">
        <f t="shared" si="68"/>
        <v>1.0702</v>
      </c>
      <c r="J191" s="152">
        <f t="shared" si="77"/>
        <v>4.8158999999999992</v>
      </c>
      <c r="K191" s="404">
        <v>0.15</v>
      </c>
      <c r="L191" s="404">
        <f t="shared" si="78"/>
        <v>0.44999999999999996</v>
      </c>
      <c r="M191" s="404">
        <f t="shared" si="70"/>
        <v>2.4079499999999996</v>
      </c>
      <c r="N191" s="404">
        <v>0.15</v>
      </c>
      <c r="O191" s="240">
        <f t="shared" si="79"/>
        <v>0.44999999999999996</v>
      </c>
      <c r="P191" s="240">
        <f t="shared" si="72"/>
        <v>2.4079499999999996</v>
      </c>
      <c r="Q191" s="240"/>
      <c r="R191" s="240"/>
      <c r="S191" s="240">
        <f t="shared" si="73"/>
        <v>0</v>
      </c>
      <c r="T191" s="240" t="s">
        <v>639</v>
      </c>
      <c r="U191" s="240" t="s">
        <v>639</v>
      </c>
      <c r="V191" s="240" t="s">
        <v>639</v>
      </c>
      <c r="W191" s="240" t="s">
        <v>639</v>
      </c>
      <c r="X191" s="240" t="s">
        <v>639</v>
      </c>
      <c r="Y191" s="240" t="s">
        <v>639</v>
      </c>
      <c r="Z191" s="240">
        <f t="shared" si="80"/>
        <v>0</v>
      </c>
      <c r="AA191" s="240"/>
      <c r="AC191" s="152"/>
      <c r="AE191" s="146">
        <f t="shared" si="75"/>
        <v>5.886099999999999</v>
      </c>
      <c r="AF191" s="146">
        <f t="shared" si="76"/>
        <v>0</v>
      </c>
      <c r="AH191" s="255"/>
      <c r="AI191" s="255"/>
    </row>
    <row r="192" spans="2:35" ht="20.149999999999999" customHeight="1" x14ac:dyDescent="0.35">
      <c r="B192" s="403">
        <v>36</v>
      </c>
      <c r="C192" s="133" t="s">
        <v>401</v>
      </c>
      <c r="D192" s="240">
        <v>1</v>
      </c>
      <c r="E192" s="240">
        <v>6.6</v>
      </c>
      <c r="F192" s="240">
        <v>0.3</v>
      </c>
      <c r="G192" s="240">
        <v>0.8</v>
      </c>
      <c r="H192" s="152">
        <f t="shared" si="67"/>
        <v>1.5839999999999999</v>
      </c>
      <c r="I192" s="152">
        <f t="shared" si="68"/>
        <v>1.9799999999999998</v>
      </c>
      <c r="J192" s="152">
        <f t="shared" si="77"/>
        <v>8.58</v>
      </c>
      <c r="K192" s="404">
        <v>0.15</v>
      </c>
      <c r="L192" s="404">
        <f t="shared" si="78"/>
        <v>0.65</v>
      </c>
      <c r="M192" s="404">
        <f t="shared" si="70"/>
        <v>4.29</v>
      </c>
      <c r="N192" s="404">
        <v>0.15</v>
      </c>
      <c r="O192" s="240">
        <f t="shared" si="79"/>
        <v>0.65</v>
      </c>
      <c r="P192" s="240">
        <f t="shared" si="72"/>
        <v>4.29</v>
      </c>
      <c r="Q192" s="240"/>
      <c r="R192" s="240"/>
      <c r="S192" s="240">
        <f t="shared" si="73"/>
        <v>0</v>
      </c>
      <c r="T192" s="240" t="s">
        <v>400</v>
      </c>
      <c r="U192" s="240" t="s">
        <v>639</v>
      </c>
      <c r="V192" s="240" t="s">
        <v>639</v>
      </c>
      <c r="W192" s="240" t="s">
        <v>639</v>
      </c>
      <c r="X192" s="240" t="s">
        <v>639</v>
      </c>
      <c r="Y192" s="240" t="s">
        <v>639</v>
      </c>
      <c r="Z192" s="240">
        <f t="shared" si="80"/>
        <v>0.12</v>
      </c>
      <c r="AA192" s="240"/>
      <c r="AC192" s="152"/>
      <c r="AE192" s="146">
        <f t="shared" si="75"/>
        <v>0</v>
      </c>
      <c r="AF192" s="146">
        <f t="shared" si="76"/>
        <v>10.56</v>
      </c>
      <c r="AH192" s="255"/>
      <c r="AI192" s="255"/>
    </row>
    <row r="193" spans="2:35" ht="20.149999999999999" customHeight="1" x14ac:dyDescent="0.35">
      <c r="B193" s="403">
        <v>37</v>
      </c>
      <c r="C193" s="133" t="s">
        <v>402</v>
      </c>
      <c r="D193" s="240">
        <v>1</v>
      </c>
      <c r="E193" s="240">
        <v>6.6</v>
      </c>
      <c r="F193" s="240">
        <v>0.3</v>
      </c>
      <c r="G193" s="240">
        <v>0.8</v>
      </c>
      <c r="H193" s="152">
        <f t="shared" si="67"/>
        <v>1.5839999999999999</v>
      </c>
      <c r="I193" s="152">
        <f t="shared" si="68"/>
        <v>1.9799999999999998</v>
      </c>
      <c r="J193" s="152">
        <f t="shared" si="77"/>
        <v>8.58</v>
      </c>
      <c r="K193" s="404">
        <v>0.15</v>
      </c>
      <c r="L193" s="404">
        <f t="shared" si="78"/>
        <v>0.65</v>
      </c>
      <c r="M193" s="404">
        <f t="shared" si="70"/>
        <v>4.29</v>
      </c>
      <c r="N193" s="404">
        <v>0.15</v>
      </c>
      <c r="O193" s="240">
        <f t="shared" si="79"/>
        <v>0.65</v>
      </c>
      <c r="P193" s="240">
        <f t="shared" si="72"/>
        <v>4.29</v>
      </c>
      <c r="Q193" s="240"/>
      <c r="R193" s="240"/>
      <c r="S193" s="240">
        <f t="shared" si="73"/>
        <v>0</v>
      </c>
      <c r="T193" s="240" t="s">
        <v>434</v>
      </c>
      <c r="U193" s="240" t="s">
        <v>639</v>
      </c>
      <c r="V193" s="240" t="s">
        <v>639</v>
      </c>
      <c r="W193" s="240" t="s">
        <v>639</v>
      </c>
      <c r="X193" s="240" t="s">
        <v>639</v>
      </c>
      <c r="Y193" s="240" t="s">
        <v>639</v>
      </c>
      <c r="Z193" s="240">
        <f t="shared" si="80"/>
        <v>0.12</v>
      </c>
      <c r="AA193" s="240"/>
      <c r="AC193" s="152"/>
      <c r="AE193" s="146">
        <f t="shared" si="75"/>
        <v>0</v>
      </c>
      <c r="AF193" s="146">
        <f t="shared" si="76"/>
        <v>10.56</v>
      </c>
      <c r="AH193" s="255"/>
      <c r="AI193" s="255"/>
    </row>
    <row r="194" spans="2:35" ht="20.149999999999999" customHeight="1" x14ac:dyDescent="0.35">
      <c r="B194" s="403">
        <v>38</v>
      </c>
      <c r="C194" s="133" t="s">
        <v>403</v>
      </c>
      <c r="D194" s="240">
        <v>1</v>
      </c>
      <c r="E194" s="240">
        <v>8.1999999999999993</v>
      </c>
      <c r="F194" s="240">
        <v>0.3</v>
      </c>
      <c r="G194" s="240">
        <v>0.8</v>
      </c>
      <c r="H194" s="152">
        <f t="shared" si="67"/>
        <v>1.9679999999999997</v>
      </c>
      <c r="I194" s="152">
        <f t="shared" si="68"/>
        <v>2.4599999999999995</v>
      </c>
      <c r="J194" s="152">
        <f t="shared" si="77"/>
        <v>10.66</v>
      </c>
      <c r="K194" s="404">
        <v>0.15</v>
      </c>
      <c r="L194" s="404">
        <f t="shared" si="78"/>
        <v>0.65</v>
      </c>
      <c r="M194" s="404">
        <f t="shared" si="70"/>
        <v>5.33</v>
      </c>
      <c r="N194" s="404">
        <v>0.15</v>
      </c>
      <c r="O194" s="240">
        <f t="shared" si="79"/>
        <v>0.65</v>
      </c>
      <c r="P194" s="240">
        <f t="shared" si="72"/>
        <v>5.33</v>
      </c>
      <c r="Q194" s="240"/>
      <c r="R194" s="240"/>
      <c r="S194" s="240">
        <f t="shared" si="73"/>
        <v>0</v>
      </c>
      <c r="T194" s="240" t="s">
        <v>401</v>
      </c>
      <c r="U194" s="240" t="s">
        <v>406</v>
      </c>
      <c r="V194" s="240" t="s">
        <v>639</v>
      </c>
      <c r="W194" s="240" t="s">
        <v>639</v>
      </c>
      <c r="X194" s="240" t="s">
        <v>639</v>
      </c>
      <c r="Y194" s="240" t="s">
        <v>639</v>
      </c>
      <c r="Z194" s="240">
        <f t="shared" si="80"/>
        <v>0.48</v>
      </c>
      <c r="AA194" s="240"/>
      <c r="AC194" s="152"/>
      <c r="AE194" s="146">
        <f t="shared" si="75"/>
        <v>0</v>
      </c>
      <c r="AF194" s="146">
        <f t="shared" si="76"/>
        <v>13.12</v>
      </c>
      <c r="AH194" s="255"/>
      <c r="AI194" s="255"/>
    </row>
    <row r="195" spans="2:35" ht="20.149999999999999" customHeight="1" x14ac:dyDescent="0.35">
      <c r="B195" s="403">
        <v>39</v>
      </c>
      <c r="C195" s="133" t="s">
        <v>405</v>
      </c>
      <c r="D195" s="240">
        <v>1</v>
      </c>
      <c r="E195" s="240">
        <v>5.351</v>
      </c>
      <c r="F195" s="240">
        <v>0.2</v>
      </c>
      <c r="G195" s="240">
        <v>0.6</v>
      </c>
      <c r="H195" s="152">
        <f t="shared" si="67"/>
        <v>0.64212000000000002</v>
      </c>
      <c r="I195" s="152">
        <f t="shared" si="68"/>
        <v>1.0702</v>
      </c>
      <c r="J195" s="152">
        <f t="shared" si="77"/>
        <v>4.8158999999999992</v>
      </c>
      <c r="K195" s="404">
        <v>0.15</v>
      </c>
      <c r="L195" s="404">
        <f t="shared" si="78"/>
        <v>0.44999999999999996</v>
      </c>
      <c r="M195" s="404">
        <f t="shared" si="70"/>
        <v>2.4079499999999996</v>
      </c>
      <c r="N195" s="404">
        <v>0.15</v>
      </c>
      <c r="O195" s="240">
        <f t="shared" si="79"/>
        <v>0.44999999999999996</v>
      </c>
      <c r="P195" s="240">
        <f t="shared" si="72"/>
        <v>2.4079499999999996</v>
      </c>
      <c r="Q195" s="240"/>
      <c r="R195" s="240"/>
      <c r="S195" s="240">
        <f t="shared" si="73"/>
        <v>0</v>
      </c>
      <c r="T195" s="240" t="s">
        <v>639</v>
      </c>
      <c r="U195" s="240" t="s">
        <v>639</v>
      </c>
      <c r="V195" s="240" t="s">
        <v>639</v>
      </c>
      <c r="W195" s="240" t="s">
        <v>639</v>
      </c>
      <c r="X195" s="240" t="s">
        <v>639</v>
      </c>
      <c r="Y195" s="240" t="s">
        <v>639</v>
      </c>
      <c r="Z195" s="240">
        <f t="shared" si="80"/>
        <v>0</v>
      </c>
      <c r="AA195" s="240"/>
      <c r="AC195" s="152"/>
      <c r="AE195" s="146">
        <f t="shared" si="75"/>
        <v>5.886099999999999</v>
      </c>
      <c r="AF195" s="146">
        <f t="shared" si="76"/>
        <v>0</v>
      </c>
      <c r="AH195" s="255"/>
      <c r="AI195" s="255"/>
    </row>
    <row r="196" spans="2:35" ht="20.149999999999999" customHeight="1" x14ac:dyDescent="0.35">
      <c r="B196" s="403">
        <v>40</v>
      </c>
      <c r="C196" s="133" t="s">
        <v>406</v>
      </c>
      <c r="D196" s="240">
        <v>1</v>
      </c>
      <c r="E196" s="240">
        <v>6.5</v>
      </c>
      <c r="F196" s="240">
        <v>0.3</v>
      </c>
      <c r="G196" s="240">
        <v>0.8</v>
      </c>
      <c r="H196" s="152">
        <f t="shared" si="67"/>
        <v>1.56</v>
      </c>
      <c r="I196" s="152">
        <f t="shared" si="68"/>
        <v>1.95</v>
      </c>
      <c r="J196" s="152">
        <f t="shared" si="77"/>
        <v>8.4500000000000011</v>
      </c>
      <c r="K196" s="404">
        <v>0.15</v>
      </c>
      <c r="L196" s="404">
        <f t="shared" si="78"/>
        <v>0.65</v>
      </c>
      <c r="M196" s="404">
        <f t="shared" si="70"/>
        <v>4.2250000000000005</v>
      </c>
      <c r="N196" s="404">
        <v>0.15</v>
      </c>
      <c r="O196" s="240">
        <f t="shared" si="79"/>
        <v>0.65</v>
      </c>
      <c r="P196" s="240">
        <f t="shared" si="72"/>
        <v>4.2250000000000005</v>
      </c>
      <c r="Q196" s="240"/>
      <c r="R196" s="240"/>
      <c r="S196" s="240">
        <f t="shared" si="73"/>
        <v>0</v>
      </c>
      <c r="T196" s="240" t="s">
        <v>405</v>
      </c>
      <c r="U196" s="240" t="s">
        <v>639</v>
      </c>
      <c r="V196" s="240" t="s">
        <v>639</v>
      </c>
      <c r="W196" s="240" t="s">
        <v>639</v>
      </c>
      <c r="X196" s="240" t="s">
        <v>639</v>
      </c>
      <c r="Y196" s="240" t="s">
        <v>639</v>
      </c>
      <c r="Z196" s="240">
        <f t="shared" si="80"/>
        <v>0.12</v>
      </c>
      <c r="AA196" s="240"/>
      <c r="AC196" s="152"/>
      <c r="AE196" s="146">
        <f t="shared" si="75"/>
        <v>0</v>
      </c>
      <c r="AF196" s="146">
        <f t="shared" si="76"/>
        <v>10.4</v>
      </c>
      <c r="AH196" s="255"/>
      <c r="AI196" s="255"/>
    </row>
    <row r="197" spans="2:35" ht="20.149999999999999" customHeight="1" x14ac:dyDescent="0.35">
      <c r="B197" s="403">
        <v>41</v>
      </c>
      <c r="C197" s="133" t="s">
        <v>404</v>
      </c>
      <c r="D197" s="240">
        <v>1</v>
      </c>
      <c r="E197" s="240">
        <v>6.5</v>
      </c>
      <c r="F197" s="240">
        <v>0.3</v>
      </c>
      <c r="G197" s="240">
        <v>0.8</v>
      </c>
      <c r="H197" s="152">
        <f t="shared" si="67"/>
        <v>1.56</v>
      </c>
      <c r="I197" s="152">
        <f t="shared" si="68"/>
        <v>1.95</v>
      </c>
      <c r="J197" s="152">
        <f t="shared" si="77"/>
        <v>8.4500000000000011</v>
      </c>
      <c r="K197" s="404">
        <v>0.15</v>
      </c>
      <c r="L197" s="404">
        <f t="shared" si="78"/>
        <v>0.65</v>
      </c>
      <c r="M197" s="404">
        <f t="shared" si="70"/>
        <v>4.2250000000000005</v>
      </c>
      <c r="N197" s="404">
        <v>0.15</v>
      </c>
      <c r="O197" s="240">
        <f t="shared" si="79"/>
        <v>0.65</v>
      </c>
      <c r="P197" s="240">
        <f t="shared" si="72"/>
        <v>4.2250000000000005</v>
      </c>
      <c r="Q197" s="240"/>
      <c r="R197" s="240"/>
      <c r="S197" s="240">
        <f t="shared" si="73"/>
        <v>0</v>
      </c>
      <c r="T197" s="240" t="s">
        <v>641</v>
      </c>
      <c r="U197" s="240" t="s">
        <v>639</v>
      </c>
      <c r="V197" s="240" t="s">
        <v>639</v>
      </c>
      <c r="W197" s="240" t="s">
        <v>639</v>
      </c>
      <c r="X197" s="240" t="s">
        <v>639</v>
      </c>
      <c r="Y197" s="240" t="s">
        <v>639</v>
      </c>
      <c r="Z197" s="240">
        <f t="shared" si="80"/>
        <v>0.12</v>
      </c>
      <c r="AA197" s="240"/>
      <c r="AC197" s="152"/>
      <c r="AE197" s="146">
        <f t="shared" si="75"/>
        <v>0</v>
      </c>
      <c r="AF197" s="146">
        <f t="shared" si="76"/>
        <v>10.4</v>
      </c>
      <c r="AH197" s="255"/>
      <c r="AI197" s="255"/>
    </row>
    <row r="198" spans="2:35" ht="20.149999999999999" customHeight="1" x14ac:dyDescent="0.35">
      <c r="B198" s="403">
        <v>42</v>
      </c>
      <c r="C198" s="133" t="s">
        <v>407</v>
      </c>
      <c r="D198" s="240">
        <v>1</v>
      </c>
      <c r="E198" s="240">
        <v>2.0499999999999998</v>
      </c>
      <c r="F198" s="240">
        <v>0.35</v>
      </c>
      <c r="G198" s="240">
        <v>0.8</v>
      </c>
      <c r="H198" s="152">
        <f t="shared" si="67"/>
        <v>0.57399999999999995</v>
      </c>
      <c r="I198" s="152">
        <f t="shared" si="68"/>
        <v>0.71749999999999992</v>
      </c>
      <c r="J198" s="152">
        <f t="shared" si="77"/>
        <v>2.9725000000000001</v>
      </c>
      <c r="K198" s="404">
        <v>0.15</v>
      </c>
      <c r="L198" s="404">
        <f t="shared" si="78"/>
        <v>0.65</v>
      </c>
      <c r="M198" s="404">
        <f t="shared" si="70"/>
        <v>1.3325</v>
      </c>
      <c r="N198" s="404">
        <v>0</v>
      </c>
      <c r="O198" s="240">
        <f t="shared" si="79"/>
        <v>0.8</v>
      </c>
      <c r="P198" s="240">
        <f t="shared" si="72"/>
        <v>1.64</v>
      </c>
      <c r="Q198" s="240"/>
      <c r="R198" s="240"/>
      <c r="S198" s="240">
        <f t="shared" si="73"/>
        <v>0</v>
      </c>
      <c r="T198" s="240" t="s">
        <v>639</v>
      </c>
      <c r="U198" s="240" t="s">
        <v>639</v>
      </c>
      <c r="V198" s="240" t="s">
        <v>639</v>
      </c>
      <c r="W198" s="240" t="s">
        <v>639</v>
      </c>
      <c r="X198" s="240" t="s">
        <v>639</v>
      </c>
      <c r="Y198" s="240" t="s">
        <v>639</v>
      </c>
      <c r="Z198" s="240">
        <f t="shared" si="80"/>
        <v>0</v>
      </c>
      <c r="AA198" s="240"/>
      <c r="AC198" s="152"/>
      <c r="AE198" s="146">
        <f t="shared" si="75"/>
        <v>0</v>
      </c>
      <c r="AF198" s="146">
        <f t="shared" si="76"/>
        <v>3.69</v>
      </c>
      <c r="AH198" s="255"/>
      <c r="AI198" s="255"/>
    </row>
    <row r="199" spans="2:35" ht="20.149999999999999" customHeight="1" x14ac:dyDescent="0.35">
      <c r="B199" s="403">
        <v>43</v>
      </c>
      <c r="C199" s="133" t="s">
        <v>408</v>
      </c>
      <c r="D199" s="240">
        <v>1</v>
      </c>
      <c r="E199" s="240">
        <v>5.15</v>
      </c>
      <c r="F199" s="240">
        <v>0.35</v>
      </c>
      <c r="G199" s="240">
        <v>0.8</v>
      </c>
      <c r="H199" s="152">
        <f t="shared" si="67"/>
        <v>1.4420000000000002</v>
      </c>
      <c r="I199" s="152">
        <f t="shared" si="68"/>
        <v>1.8025</v>
      </c>
      <c r="J199" s="152">
        <f t="shared" si="77"/>
        <v>7.4675000000000002</v>
      </c>
      <c r="K199" s="404">
        <v>0.15</v>
      </c>
      <c r="L199" s="404">
        <f t="shared" si="78"/>
        <v>0.65</v>
      </c>
      <c r="M199" s="404">
        <f t="shared" si="70"/>
        <v>3.3475000000000001</v>
      </c>
      <c r="N199" s="404">
        <v>0</v>
      </c>
      <c r="O199" s="240">
        <f t="shared" si="79"/>
        <v>0.8</v>
      </c>
      <c r="P199" s="240">
        <f t="shared" si="72"/>
        <v>4.12</v>
      </c>
      <c r="Q199" s="240"/>
      <c r="R199" s="240"/>
      <c r="S199" s="240">
        <f t="shared" si="73"/>
        <v>0</v>
      </c>
      <c r="T199" s="240" t="s">
        <v>406</v>
      </c>
      <c r="U199" s="240" t="s">
        <v>639</v>
      </c>
      <c r="V199" s="240" t="s">
        <v>639</v>
      </c>
      <c r="W199" s="240" t="s">
        <v>639</v>
      </c>
      <c r="X199" s="240" t="s">
        <v>639</v>
      </c>
      <c r="Y199" s="240" t="s">
        <v>639</v>
      </c>
      <c r="Z199" s="240">
        <f t="shared" si="80"/>
        <v>0.24</v>
      </c>
      <c r="AA199" s="240"/>
      <c r="AC199" s="152"/>
      <c r="AE199" s="146">
        <f t="shared" si="75"/>
        <v>0</v>
      </c>
      <c r="AF199" s="146">
        <f t="shared" si="76"/>
        <v>9.27</v>
      </c>
      <c r="AH199" s="255"/>
      <c r="AI199" s="255"/>
    </row>
    <row r="200" spans="2:35" ht="20.149999999999999" customHeight="1" x14ac:dyDescent="0.35">
      <c r="B200" s="403">
        <v>44</v>
      </c>
      <c r="C200" s="133" t="s">
        <v>409</v>
      </c>
      <c r="D200" s="240">
        <v>1</v>
      </c>
      <c r="E200" s="240">
        <v>3.1</v>
      </c>
      <c r="F200" s="240">
        <v>0.2</v>
      </c>
      <c r="G200" s="240">
        <v>0.6</v>
      </c>
      <c r="H200" s="152">
        <f t="shared" si="67"/>
        <v>0.37200000000000005</v>
      </c>
      <c r="I200" s="152">
        <f t="shared" si="68"/>
        <v>0.62000000000000011</v>
      </c>
      <c r="J200" s="152">
        <f t="shared" si="77"/>
        <v>3.7199999999999998</v>
      </c>
      <c r="K200" s="404">
        <v>0</v>
      </c>
      <c r="L200" s="404">
        <f t="shared" si="78"/>
        <v>0.6</v>
      </c>
      <c r="M200" s="404">
        <f t="shared" si="70"/>
        <v>1.8599999999999999</v>
      </c>
      <c r="N200" s="404">
        <v>0</v>
      </c>
      <c r="O200" s="240">
        <f t="shared" si="79"/>
        <v>0.6</v>
      </c>
      <c r="P200" s="240">
        <f t="shared" si="72"/>
        <v>1.8599999999999999</v>
      </c>
      <c r="Q200" s="240"/>
      <c r="R200" s="240"/>
      <c r="S200" s="240">
        <f t="shared" si="73"/>
        <v>0</v>
      </c>
      <c r="T200" s="240" t="s">
        <v>639</v>
      </c>
      <c r="U200" s="240" t="s">
        <v>639</v>
      </c>
      <c r="V200" s="240" t="s">
        <v>639</v>
      </c>
      <c r="W200" s="240" t="s">
        <v>639</v>
      </c>
      <c r="X200" s="240" t="s">
        <v>639</v>
      </c>
      <c r="Y200" s="240" t="s">
        <v>639</v>
      </c>
      <c r="Z200" s="240">
        <f t="shared" si="80"/>
        <v>0</v>
      </c>
      <c r="AA200" s="240"/>
      <c r="AC200" s="152"/>
      <c r="AE200" s="146">
        <f t="shared" si="75"/>
        <v>4.34</v>
      </c>
      <c r="AF200" s="146">
        <f t="shared" si="76"/>
        <v>0</v>
      </c>
      <c r="AH200" s="255"/>
      <c r="AI200" s="255"/>
    </row>
    <row r="201" spans="2:35" ht="20.149999999999999" customHeight="1" x14ac:dyDescent="0.35">
      <c r="B201" s="403">
        <v>45</v>
      </c>
      <c r="C201" s="133" t="s">
        <v>410</v>
      </c>
      <c r="D201" s="240">
        <v>1</v>
      </c>
      <c r="E201" s="240">
        <v>5.75</v>
      </c>
      <c r="F201" s="240">
        <v>0.2</v>
      </c>
      <c r="G201" s="240">
        <v>0.6</v>
      </c>
      <c r="H201" s="152">
        <f t="shared" si="67"/>
        <v>0.69000000000000006</v>
      </c>
      <c r="I201" s="152">
        <f t="shared" si="68"/>
        <v>1.1500000000000001</v>
      </c>
      <c r="J201" s="152">
        <f t="shared" si="77"/>
        <v>6.8999999999999995</v>
      </c>
      <c r="K201" s="404">
        <v>0</v>
      </c>
      <c r="L201" s="404">
        <f t="shared" si="78"/>
        <v>0.6</v>
      </c>
      <c r="M201" s="404">
        <f t="shared" si="70"/>
        <v>3.4499999999999997</v>
      </c>
      <c r="N201" s="404">
        <v>0</v>
      </c>
      <c r="O201" s="240">
        <f t="shared" si="79"/>
        <v>0.6</v>
      </c>
      <c r="P201" s="240">
        <f t="shared" si="72"/>
        <v>3.4499999999999997</v>
      </c>
      <c r="Q201" s="240"/>
      <c r="R201" s="240"/>
      <c r="S201" s="240">
        <f t="shared" si="73"/>
        <v>0</v>
      </c>
      <c r="T201" s="240" t="s">
        <v>639</v>
      </c>
      <c r="U201" s="240" t="s">
        <v>639</v>
      </c>
      <c r="V201" s="240" t="s">
        <v>639</v>
      </c>
      <c r="W201" s="240" t="s">
        <v>639</v>
      </c>
      <c r="X201" s="240" t="s">
        <v>639</v>
      </c>
      <c r="Y201" s="240" t="s">
        <v>639</v>
      </c>
      <c r="Z201" s="240">
        <f t="shared" si="80"/>
        <v>0</v>
      </c>
      <c r="AA201" s="240"/>
      <c r="AC201" s="152"/>
      <c r="AE201" s="146">
        <f t="shared" si="75"/>
        <v>8.0499999999999989</v>
      </c>
      <c r="AF201" s="146">
        <f t="shared" si="76"/>
        <v>0</v>
      </c>
      <c r="AH201" s="255"/>
      <c r="AI201" s="255"/>
    </row>
    <row r="202" spans="2:35" ht="20.149999999999999" customHeight="1" x14ac:dyDescent="0.35">
      <c r="B202" s="403">
        <v>46</v>
      </c>
      <c r="C202" s="133" t="s">
        <v>411</v>
      </c>
      <c r="D202" s="240">
        <v>1</v>
      </c>
      <c r="E202" s="240">
        <v>1.897</v>
      </c>
      <c r="F202" s="240">
        <v>0.2</v>
      </c>
      <c r="G202" s="240">
        <v>0.8</v>
      </c>
      <c r="H202" s="152">
        <f t="shared" si="67"/>
        <v>0.30352000000000001</v>
      </c>
      <c r="I202" s="152">
        <f t="shared" si="68"/>
        <v>0.37940000000000002</v>
      </c>
      <c r="J202" s="152">
        <f t="shared" si="77"/>
        <v>3.0352000000000001</v>
      </c>
      <c r="K202" s="404">
        <v>0</v>
      </c>
      <c r="L202" s="404">
        <f t="shared" si="78"/>
        <v>0.8</v>
      </c>
      <c r="M202" s="404">
        <f t="shared" si="70"/>
        <v>1.5176000000000001</v>
      </c>
      <c r="N202" s="404">
        <v>0</v>
      </c>
      <c r="O202" s="240">
        <f t="shared" si="79"/>
        <v>0.8</v>
      </c>
      <c r="P202" s="240">
        <f t="shared" si="72"/>
        <v>1.5176000000000001</v>
      </c>
      <c r="Q202" s="240"/>
      <c r="R202" s="240"/>
      <c r="S202" s="240">
        <f t="shared" si="73"/>
        <v>0</v>
      </c>
      <c r="T202" s="240" t="s">
        <v>639</v>
      </c>
      <c r="U202" s="240" t="s">
        <v>639</v>
      </c>
      <c r="V202" s="240" t="s">
        <v>639</v>
      </c>
      <c r="W202" s="240" t="s">
        <v>639</v>
      </c>
      <c r="X202" s="240" t="s">
        <v>639</v>
      </c>
      <c r="Y202" s="240" t="s">
        <v>639</v>
      </c>
      <c r="Z202" s="240">
        <f t="shared" si="80"/>
        <v>0</v>
      </c>
      <c r="AA202" s="240"/>
      <c r="AC202" s="152"/>
      <c r="AE202" s="146">
        <f t="shared" si="75"/>
        <v>0</v>
      </c>
      <c r="AF202" s="146">
        <f t="shared" si="76"/>
        <v>3.4146000000000001</v>
      </c>
      <c r="AH202" s="255"/>
      <c r="AI202" s="255"/>
    </row>
    <row r="203" spans="2:35" ht="20.149999999999999" customHeight="1" x14ac:dyDescent="0.35">
      <c r="B203" s="403">
        <v>47</v>
      </c>
      <c r="C203" s="133" t="s">
        <v>412</v>
      </c>
      <c r="D203" s="240">
        <v>1</v>
      </c>
      <c r="E203" s="240">
        <v>5</v>
      </c>
      <c r="F203" s="240">
        <v>0.3</v>
      </c>
      <c r="G203" s="240">
        <v>0.8</v>
      </c>
      <c r="H203" s="152">
        <f t="shared" si="67"/>
        <v>1.2000000000000002</v>
      </c>
      <c r="I203" s="152">
        <f t="shared" si="68"/>
        <v>1.5</v>
      </c>
      <c r="J203" s="152">
        <f t="shared" si="77"/>
        <v>7.25</v>
      </c>
      <c r="K203" s="404">
        <v>0</v>
      </c>
      <c r="L203" s="404">
        <f t="shared" si="78"/>
        <v>0.8</v>
      </c>
      <c r="M203" s="404">
        <f t="shared" si="70"/>
        <v>4</v>
      </c>
      <c r="N203" s="404">
        <v>0.15</v>
      </c>
      <c r="O203" s="240">
        <f t="shared" si="79"/>
        <v>0.65</v>
      </c>
      <c r="P203" s="240">
        <f t="shared" si="72"/>
        <v>3.25</v>
      </c>
      <c r="Q203" s="240"/>
      <c r="R203" s="240"/>
      <c r="S203" s="240">
        <f t="shared" si="73"/>
        <v>0</v>
      </c>
      <c r="T203" s="240" t="s">
        <v>639</v>
      </c>
      <c r="U203" s="240" t="s">
        <v>639</v>
      </c>
      <c r="V203" s="240" t="s">
        <v>639</v>
      </c>
      <c r="W203" s="240" t="s">
        <v>639</v>
      </c>
      <c r="X203" s="240" t="s">
        <v>639</v>
      </c>
      <c r="Y203" s="240" t="s">
        <v>639</v>
      </c>
      <c r="Z203" s="240">
        <f t="shared" si="80"/>
        <v>0</v>
      </c>
      <c r="AA203" s="240"/>
      <c r="AC203" s="152"/>
      <c r="AE203" s="146">
        <f t="shared" si="75"/>
        <v>0</v>
      </c>
      <c r="AF203" s="146">
        <f t="shared" si="76"/>
        <v>8.75</v>
      </c>
      <c r="AH203" s="255"/>
      <c r="AI203" s="255"/>
    </row>
    <row r="204" spans="2:35" ht="20.149999999999999" customHeight="1" x14ac:dyDescent="0.35">
      <c r="B204" s="403">
        <v>48</v>
      </c>
      <c r="C204" s="133" t="s">
        <v>413</v>
      </c>
      <c r="D204" s="240">
        <v>1</v>
      </c>
      <c r="E204" s="240">
        <v>5.95</v>
      </c>
      <c r="F204" s="240">
        <v>0.2</v>
      </c>
      <c r="G204" s="240">
        <v>0.6</v>
      </c>
      <c r="H204" s="152">
        <f t="shared" si="67"/>
        <v>0.71400000000000008</v>
      </c>
      <c r="I204" s="152">
        <f t="shared" si="68"/>
        <v>1.1900000000000002</v>
      </c>
      <c r="J204" s="152">
        <f t="shared" si="77"/>
        <v>5.3549999999999995</v>
      </c>
      <c r="K204" s="404">
        <v>0.15</v>
      </c>
      <c r="L204" s="404">
        <f t="shared" si="78"/>
        <v>0.44999999999999996</v>
      </c>
      <c r="M204" s="404">
        <f t="shared" si="70"/>
        <v>2.6774999999999998</v>
      </c>
      <c r="N204" s="404">
        <v>0.15</v>
      </c>
      <c r="O204" s="240">
        <f t="shared" si="79"/>
        <v>0.44999999999999996</v>
      </c>
      <c r="P204" s="240">
        <f t="shared" si="72"/>
        <v>2.6774999999999998</v>
      </c>
      <c r="Q204" s="240"/>
      <c r="R204" s="240"/>
      <c r="S204" s="240">
        <f t="shared" si="73"/>
        <v>0</v>
      </c>
      <c r="T204" s="240" t="s">
        <v>639</v>
      </c>
      <c r="U204" s="240" t="s">
        <v>639</v>
      </c>
      <c r="V204" s="240" t="s">
        <v>639</v>
      </c>
      <c r="W204" s="240" t="s">
        <v>639</v>
      </c>
      <c r="X204" s="240" t="s">
        <v>639</v>
      </c>
      <c r="Y204" s="240" t="s">
        <v>639</v>
      </c>
      <c r="Z204" s="240">
        <f t="shared" si="80"/>
        <v>0</v>
      </c>
      <c r="AA204" s="240"/>
      <c r="AC204" s="152"/>
      <c r="AE204" s="146">
        <f t="shared" si="75"/>
        <v>6.5449999999999999</v>
      </c>
      <c r="AF204" s="146">
        <f t="shared" si="76"/>
        <v>0</v>
      </c>
      <c r="AH204" s="146"/>
      <c r="AI204" s="255"/>
    </row>
    <row r="205" spans="2:35" ht="20.149999999999999" customHeight="1" x14ac:dyDescent="0.35">
      <c r="B205" s="403">
        <v>49</v>
      </c>
      <c r="C205" s="133" t="s">
        <v>414</v>
      </c>
      <c r="D205" s="240">
        <v>1</v>
      </c>
      <c r="E205" s="240">
        <v>5.0060000000000002</v>
      </c>
      <c r="F205" s="240">
        <v>0.3</v>
      </c>
      <c r="G205" s="240">
        <v>0.8</v>
      </c>
      <c r="H205" s="152">
        <f t="shared" si="67"/>
        <v>1.2014400000000001</v>
      </c>
      <c r="I205" s="152">
        <f t="shared" si="68"/>
        <v>1.5018</v>
      </c>
      <c r="J205" s="152">
        <f t="shared" si="77"/>
        <v>6.5078000000000005</v>
      </c>
      <c r="K205" s="404">
        <v>0.15</v>
      </c>
      <c r="L205" s="404">
        <f t="shared" si="78"/>
        <v>0.65</v>
      </c>
      <c r="M205" s="404">
        <f t="shared" si="70"/>
        <v>3.2539000000000002</v>
      </c>
      <c r="N205" s="404">
        <v>0.15</v>
      </c>
      <c r="O205" s="240">
        <f t="shared" si="79"/>
        <v>0.65</v>
      </c>
      <c r="P205" s="240">
        <f t="shared" si="72"/>
        <v>3.2539000000000002</v>
      </c>
      <c r="Q205" s="240"/>
      <c r="R205" s="240"/>
      <c r="S205" s="240">
        <f t="shared" si="73"/>
        <v>0</v>
      </c>
      <c r="T205" s="240" t="s">
        <v>416</v>
      </c>
      <c r="U205" s="240" t="s">
        <v>639</v>
      </c>
      <c r="V205" s="240" t="s">
        <v>639</v>
      </c>
      <c r="W205" s="240" t="s">
        <v>639</v>
      </c>
      <c r="X205" s="240" t="s">
        <v>639</v>
      </c>
      <c r="Y205" s="240" t="s">
        <v>639</v>
      </c>
      <c r="Z205" s="240">
        <f t="shared" si="80"/>
        <v>0.12</v>
      </c>
      <c r="AA205" s="240"/>
      <c r="AC205" s="152"/>
      <c r="AE205" s="146">
        <f t="shared" si="75"/>
        <v>0</v>
      </c>
      <c r="AF205" s="146">
        <f t="shared" si="76"/>
        <v>8.0096000000000007</v>
      </c>
      <c r="AH205" s="255"/>
      <c r="AI205" s="255"/>
    </row>
    <row r="206" spans="2:35" ht="20.149999999999999" customHeight="1" x14ac:dyDescent="0.35">
      <c r="B206" s="403">
        <v>50</v>
      </c>
      <c r="C206" s="133" t="s">
        <v>415</v>
      </c>
      <c r="D206" s="240">
        <v>1</v>
      </c>
      <c r="E206" s="240">
        <v>6.55</v>
      </c>
      <c r="F206" s="240">
        <v>0.35</v>
      </c>
      <c r="G206" s="240">
        <v>0.8</v>
      </c>
      <c r="H206" s="152">
        <f t="shared" si="67"/>
        <v>1.8340000000000001</v>
      </c>
      <c r="I206" s="152">
        <f t="shared" si="68"/>
        <v>2.2925</v>
      </c>
      <c r="J206" s="152">
        <f t="shared" si="77"/>
        <v>9.4975000000000005</v>
      </c>
      <c r="K206" s="404">
        <v>0.15</v>
      </c>
      <c r="L206" s="404">
        <f t="shared" si="78"/>
        <v>0.65</v>
      </c>
      <c r="M206" s="404">
        <f t="shared" si="70"/>
        <v>4.2575000000000003</v>
      </c>
      <c r="N206" s="404">
        <v>0</v>
      </c>
      <c r="O206" s="240">
        <f t="shared" si="79"/>
        <v>0.8</v>
      </c>
      <c r="P206" s="240">
        <f t="shared" si="72"/>
        <v>5.24</v>
      </c>
      <c r="Q206" s="240"/>
      <c r="R206" s="240"/>
      <c r="S206" s="240">
        <f t="shared" si="73"/>
        <v>0</v>
      </c>
      <c r="T206" s="240" t="s">
        <v>517</v>
      </c>
      <c r="U206" s="240" t="s">
        <v>518</v>
      </c>
      <c r="V206" s="240" t="s">
        <v>413</v>
      </c>
      <c r="W206" s="240" t="s">
        <v>639</v>
      </c>
      <c r="X206" s="240" t="s">
        <v>639</v>
      </c>
      <c r="Y206" s="240" t="s">
        <v>639</v>
      </c>
      <c r="Z206" s="240">
        <f t="shared" si="80"/>
        <v>0.36</v>
      </c>
      <c r="AA206" s="240"/>
      <c r="AC206" s="152"/>
      <c r="AE206" s="146">
        <f t="shared" si="75"/>
        <v>0</v>
      </c>
      <c r="AF206" s="146">
        <f t="shared" si="76"/>
        <v>11.790000000000001</v>
      </c>
      <c r="AH206" s="255"/>
      <c r="AI206" s="255"/>
    </row>
    <row r="207" spans="2:35" ht="20.149999999999999" customHeight="1" x14ac:dyDescent="0.35">
      <c r="B207" s="403">
        <v>51</v>
      </c>
      <c r="C207" s="133" t="s">
        <v>416</v>
      </c>
      <c r="D207" s="240">
        <v>1</v>
      </c>
      <c r="E207" s="240">
        <v>2.4</v>
      </c>
      <c r="F207" s="240">
        <v>0.2</v>
      </c>
      <c r="G207" s="240">
        <v>0.6</v>
      </c>
      <c r="H207" s="152">
        <f t="shared" si="67"/>
        <v>0.28799999999999998</v>
      </c>
      <c r="I207" s="152">
        <f t="shared" si="68"/>
        <v>0.48</v>
      </c>
      <c r="J207" s="152">
        <f t="shared" si="77"/>
        <v>2.1599999999999997</v>
      </c>
      <c r="K207" s="404">
        <v>0.15</v>
      </c>
      <c r="L207" s="404">
        <f t="shared" si="78"/>
        <v>0.44999999999999996</v>
      </c>
      <c r="M207" s="404">
        <f t="shared" si="70"/>
        <v>1.0799999999999998</v>
      </c>
      <c r="N207" s="404">
        <v>0.15</v>
      </c>
      <c r="O207" s="240">
        <f t="shared" si="79"/>
        <v>0.44999999999999996</v>
      </c>
      <c r="P207" s="240">
        <f t="shared" si="72"/>
        <v>1.0799999999999998</v>
      </c>
      <c r="Q207" s="240"/>
      <c r="R207" s="240"/>
      <c r="S207" s="240">
        <f t="shared" si="73"/>
        <v>0</v>
      </c>
      <c r="T207" s="240" t="s">
        <v>639</v>
      </c>
      <c r="U207" s="240" t="s">
        <v>639</v>
      </c>
      <c r="V207" s="240" t="s">
        <v>639</v>
      </c>
      <c r="W207" s="240" t="s">
        <v>639</v>
      </c>
      <c r="X207" s="240" t="s">
        <v>639</v>
      </c>
      <c r="Y207" s="240" t="s">
        <v>639</v>
      </c>
      <c r="Z207" s="240">
        <f t="shared" si="80"/>
        <v>0</v>
      </c>
      <c r="AA207" s="240"/>
      <c r="AC207" s="152"/>
      <c r="AE207" s="146">
        <f t="shared" si="75"/>
        <v>2.6399999999999997</v>
      </c>
      <c r="AF207" s="146">
        <f t="shared" si="76"/>
        <v>0</v>
      </c>
      <c r="AH207" s="255"/>
      <c r="AI207" s="255"/>
    </row>
    <row r="208" spans="2:35" ht="20.149999999999999" customHeight="1" x14ac:dyDescent="0.35">
      <c r="B208" s="403">
        <v>52</v>
      </c>
      <c r="C208" s="133" t="s">
        <v>417</v>
      </c>
      <c r="D208" s="240">
        <v>1</v>
      </c>
      <c r="E208" s="240">
        <v>5.95</v>
      </c>
      <c r="F208" s="240">
        <v>0.2</v>
      </c>
      <c r="G208" s="240">
        <v>0.6</v>
      </c>
      <c r="H208" s="152">
        <f t="shared" si="67"/>
        <v>0.71400000000000008</v>
      </c>
      <c r="I208" s="152">
        <f t="shared" si="68"/>
        <v>1.1900000000000002</v>
      </c>
      <c r="J208" s="152">
        <f t="shared" si="77"/>
        <v>5.3549999999999995</v>
      </c>
      <c r="K208" s="404">
        <v>0.15</v>
      </c>
      <c r="L208" s="404">
        <f t="shared" si="78"/>
        <v>0.44999999999999996</v>
      </c>
      <c r="M208" s="404">
        <f t="shared" si="70"/>
        <v>2.6774999999999998</v>
      </c>
      <c r="N208" s="404">
        <v>0.15</v>
      </c>
      <c r="O208" s="240">
        <f t="shared" si="79"/>
        <v>0.44999999999999996</v>
      </c>
      <c r="P208" s="240">
        <f t="shared" si="72"/>
        <v>2.6774999999999998</v>
      </c>
      <c r="Q208" s="240"/>
      <c r="R208" s="240"/>
      <c r="S208" s="240">
        <f t="shared" si="73"/>
        <v>0</v>
      </c>
      <c r="T208" s="240" t="s">
        <v>416</v>
      </c>
      <c r="U208" s="240" t="s">
        <v>639</v>
      </c>
      <c r="V208" s="240" t="s">
        <v>639</v>
      </c>
      <c r="W208" s="240" t="s">
        <v>639</v>
      </c>
      <c r="X208" s="240" t="s">
        <v>639</v>
      </c>
      <c r="Y208" s="240" t="s">
        <v>639</v>
      </c>
      <c r="Z208" s="240">
        <f t="shared" si="80"/>
        <v>0.12</v>
      </c>
      <c r="AA208" s="240"/>
      <c r="AC208" s="152"/>
      <c r="AE208" s="146">
        <f t="shared" si="75"/>
        <v>6.5449999999999999</v>
      </c>
      <c r="AF208" s="146">
        <f t="shared" si="76"/>
        <v>0</v>
      </c>
      <c r="AH208" s="255"/>
      <c r="AI208" s="255"/>
    </row>
    <row r="209" spans="2:35" ht="20.149999999999999" customHeight="1" x14ac:dyDescent="0.35">
      <c r="B209" s="403">
        <v>53</v>
      </c>
      <c r="C209" s="133" t="s">
        <v>418</v>
      </c>
      <c r="D209" s="240">
        <v>1</v>
      </c>
      <c r="E209" s="240">
        <v>5.95</v>
      </c>
      <c r="F209" s="240">
        <v>0.2</v>
      </c>
      <c r="G209" s="240">
        <v>0.6</v>
      </c>
      <c r="H209" s="152">
        <f t="shared" si="67"/>
        <v>0.71400000000000008</v>
      </c>
      <c r="I209" s="152">
        <f t="shared" si="68"/>
        <v>1.1900000000000002</v>
      </c>
      <c r="J209" s="152">
        <f t="shared" si="77"/>
        <v>5.3549999999999995</v>
      </c>
      <c r="K209" s="404">
        <v>0.15</v>
      </c>
      <c r="L209" s="404">
        <f t="shared" si="78"/>
        <v>0.44999999999999996</v>
      </c>
      <c r="M209" s="404">
        <f t="shared" si="70"/>
        <v>2.6774999999999998</v>
      </c>
      <c r="N209" s="404">
        <v>0.15</v>
      </c>
      <c r="O209" s="240">
        <f t="shared" si="79"/>
        <v>0.44999999999999996</v>
      </c>
      <c r="P209" s="240">
        <f t="shared" si="72"/>
        <v>2.6774999999999998</v>
      </c>
      <c r="Q209" s="240"/>
      <c r="R209" s="240"/>
      <c r="S209" s="240">
        <f t="shared" si="73"/>
        <v>0</v>
      </c>
      <c r="T209" s="240" t="s">
        <v>639</v>
      </c>
      <c r="U209" s="240" t="s">
        <v>639</v>
      </c>
      <c r="V209" s="240" t="s">
        <v>639</v>
      </c>
      <c r="W209" s="240" t="s">
        <v>639</v>
      </c>
      <c r="X209" s="240" t="s">
        <v>639</v>
      </c>
      <c r="Y209" s="240" t="s">
        <v>639</v>
      </c>
      <c r="Z209" s="240">
        <f t="shared" si="80"/>
        <v>0</v>
      </c>
      <c r="AA209" s="240"/>
      <c r="AC209" s="152"/>
      <c r="AE209" s="146">
        <f t="shared" si="75"/>
        <v>6.5449999999999999</v>
      </c>
      <c r="AF209" s="146">
        <f t="shared" si="76"/>
        <v>0</v>
      </c>
      <c r="AH209" s="255"/>
      <c r="AI209" s="255"/>
    </row>
    <row r="210" spans="2:35" ht="20.149999999999999" customHeight="1" x14ac:dyDescent="0.35">
      <c r="B210" s="403">
        <v>54</v>
      </c>
      <c r="C210" s="133" t="s">
        <v>419</v>
      </c>
      <c r="D210" s="240">
        <v>1</v>
      </c>
      <c r="E210" s="240">
        <v>4.9969999999999999</v>
      </c>
      <c r="F210" s="240">
        <v>0.3</v>
      </c>
      <c r="G210" s="240">
        <v>0.8</v>
      </c>
      <c r="H210" s="152">
        <f t="shared" si="67"/>
        <v>1.1992799999999999</v>
      </c>
      <c r="I210" s="152">
        <f t="shared" si="68"/>
        <v>1.4990999999999999</v>
      </c>
      <c r="J210" s="152">
        <f t="shared" si="77"/>
        <v>6.4961000000000002</v>
      </c>
      <c r="K210" s="404">
        <v>0.15</v>
      </c>
      <c r="L210" s="404">
        <f t="shared" si="78"/>
        <v>0.65</v>
      </c>
      <c r="M210" s="404">
        <f t="shared" si="70"/>
        <v>3.2480500000000001</v>
      </c>
      <c r="N210" s="404">
        <v>0.15</v>
      </c>
      <c r="O210" s="240">
        <f t="shared" si="79"/>
        <v>0.65</v>
      </c>
      <c r="P210" s="240">
        <f t="shared" si="72"/>
        <v>3.2480500000000001</v>
      </c>
      <c r="Q210" s="240"/>
      <c r="R210" s="240"/>
      <c r="S210" s="240">
        <f t="shared" si="73"/>
        <v>0</v>
      </c>
      <c r="T210" s="240" t="s">
        <v>639</v>
      </c>
      <c r="U210" s="240" t="s">
        <v>639</v>
      </c>
      <c r="V210" s="240" t="s">
        <v>639</v>
      </c>
      <c r="W210" s="240" t="s">
        <v>639</v>
      </c>
      <c r="X210" s="240" t="s">
        <v>639</v>
      </c>
      <c r="Y210" s="240" t="s">
        <v>639</v>
      </c>
      <c r="Z210" s="240">
        <f t="shared" si="80"/>
        <v>0</v>
      </c>
      <c r="AA210" s="240"/>
      <c r="AC210" s="152"/>
      <c r="AE210" s="146">
        <f t="shared" si="75"/>
        <v>0</v>
      </c>
      <c r="AF210" s="146">
        <f t="shared" si="76"/>
        <v>7.9952000000000005</v>
      </c>
      <c r="AH210" s="255"/>
      <c r="AI210" s="255"/>
    </row>
    <row r="211" spans="2:35" ht="20.149999999999999" customHeight="1" x14ac:dyDescent="0.35">
      <c r="B211" s="403">
        <v>55</v>
      </c>
      <c r="C211" s="133" t="s">
        <v>420</v>
      </c>
      <c r="D211" s="240">
        <v>1</v>
      </c>
      <c r="E211" s="240">
        <v>6.65</v>
      </c>
      <c r="F211" s="240">
        <v>0.35</v>
      </c>
      <c r="G211" s="240">
        <v>0.8</v>
      </c>
      <c r="H211" s="152">
        <f t="shared" si="67"/>
        <v>1.8620000000000001</v>
      </c>
      <c r="I211" s="152">
        <f t="shared" si="68"/>
        <v>2.3275000000000001</v>
      </c>
      <c r="J211" s="152">
        <f t="shared" si="77"/>
        <v>9.6425000000000018</v>
      </c>
      <c r="K211" s="404">
        <v>0.15</v>
      </c>
      <c r="L211" s="404">
        <f t="shared" si="78"/>
        <v>0.65</v>
      </c>
      <c r="M211" s="404">
        <f t="shared" si="70"/>
        <v>4.3225000000000007</v>
      </c>
      <c r="N211" s="404">
        <v>0</v>
      </c>
      <c r="O211" s="240">
        <f t="shared" si="79"/>
        <v>0.8</v>
      </c>
      <c r="P211" s="240">
        <f t="shared" si="72"/>
        <v>5.32</v>
      </c>
      <c r="Q211" s="240"/>
      <c r="R211" s="240"/>
      <c r="S211" s="240">
        <f t="shared" si="73"/>
        <v>0</v>
      </c>
      <c r="T211" s="240" t="s">
        <v>417</v>
      </c>
      <c r="U211" s="240" t="s">
        <v>418</v>
      </c>
      <c r="V211" s="240" t="s">
        <v>510</v>
      </c>
      <c r="W211" s="240" t="s">
        <v>511</v>
      </c>
      <c r="X211" s="240" t="s">
        <v>512</v>
      </c>
      <c r="Y211" s="240" t="s">
        <v>639</v>
      </c>
      <c r="Z211" s="240">
        <f t="shared" si="80"/>
        <v>0.6</v>
      </c>
      <c r="AA211" s="240"/>
      <c r="AC211" s="152"/>
      <c r="AE211" s="146">
        <f t="shared" si="75"/>
        <v>0</v>
      </c>
      <c r="AF211" s="146">
        <f t="shared" si="76"/>
        <v>11.970000000000002</v>
      </c>
      <c r="AH211" s="255"/>
      <c r="AI211" s="255"/>
    </row>
    <row r="212" spans="2:35" ht="20.149999999999999" customHeight="1" x14ac:dyDescent="0.35">
      <c r="B212" s="403">
        <v>56</v>
      </c>
      <c r="C212" s="133" t="s">
        <v>421</v>
      </c>
      <c r="D212" s="240">
        <v>1</v>
      </c>
      <c r="E212" s="240">
        <v>4.4020000000000001</v>
      </c>
      <c r="F212" s="240">
        <v>0.2</v>
      </c>
      <c r="G212" s="240">
        <v>0.6</v>
      </c>
      <c r="H212" s="152">
        <f t="shared" si="67"/>
        <v>0.52824000000000004</v>
      </c>
      <c r="I212" s="152">
        <f t="shared" si="68"/>
        <v>0.88040000000000007</v>
      </c>
      <c r="J212" s="152">
        <f t="shared" si="77"/>
        <v>4.6220999999999997</v>
      </c>
      <c r="K212" s="404">
        <v>0.15</v>
      </c>
      <c r="L212" s="404">
        <f t="shared" si="78"/>
        <v>0.44999999999999996</v>
      </c>
      <c r="M212" s="404">
        <f t="shared" si="70"/>
        <v>1.9808999999999999</v>
      </c>
      <c r="N212" s="404">
        <v>0</v>
      </c>
      <c r="O212" s="240">
        <f t="shared" si="79"/>
        <v>0.6</v>
      </c>
      <c r="P212" s="240">
        <f t="shared" si="72"/>
        <v>2.6412</v>
      </c>
      <c r="Q212" s="240"/>
      <c r="R212" s="240"/>
      <c r="S212" s="240">
        <f t="shared" si="73"/>
        <v>0</v>
      </c>
      <c r="T212" s="240" t="s">
        <v>506</v>
      </c>
      <c r="U212" s="240" t="s">
        <v>507</v>
      </c>
      <c r="V212" s="240" t="s">
        <v>639</v>
      </c>
      <c r="W212" s="240" t="s">
        <v>639</v>
      </c>
      <c r="X212" s="240" t="s">
        <v>639</v>
      </c>
      <c r="Y212" s="240" t="s">
        <v>639</v>
      </c>
      <c r="Z212" s="240">
        <f t="shared" si="80"/>
        <v>0.24</v>
      </c>
      <c r="AA212" s="240"/>
      <c r="AC212" s="152"/>
      <c r="AE212" s="146">
        <f t="shared" si="75"/>
        <v>5.5024999999999995</v>
      </c>
      <c r="AF212" s="146">
        <f t="shared" si="76"/>
        <v>0</v>
      </c>
      <c r="AH212" s="255"/>
      <c r="AI212" s="255"/>
    </row>
    <row r="213" spans="2:35" ht="20.149999999999999" customHeight="1" x14ac:dyDescent="0.35">
      <c r="B213" s="403">
        <v>57</v>
      </c>
      <c r="C213" s="133" t="s">
        <v>422</v>
      </c>
      <c r="D213" s="240">
        <v>1</v>
      </c>
      <c r="E213" s="240">
        <v>1.7581</v>
      </c>
      <c r="F213" s="240">
        <v>0.2</v>
      </c>
      <c r="G213" s="240">
        <v>0.6</v>
      </c>
      <c r="H213" s="152">
        <f t="shared" si="67"/>
        <v>0.21097200000000002</v>
      </c>
      <c r="I213" s="152">
        <f t="shared" si="68"/>
        <v>0.35162000000000004</v>
      </c>
      <c r="J213" s="152">
        <f t="shared" si="77"/>
        <v>1.5822899999999998</v>
      </c>
      <c r="K213" s="404">
        <v>0.15</v>
      </c>
      <c r="L213" s="404">
        <f t="shared" si="78"/>
        <v>0.44999999999999996</v>
      </c>
      <c r="M213" s="404">
        <f t="shared" si="70"/>
        <v>0.79114499999999988</v>
      </c>
      <c r="N213" s="404">
        <v>0.15</v>
      </c>
      <c r="O213" s="240">
        <f t="shared" si="79"/>
        <v>0.44999999999999996</v>
      </c>
      <c r="P213" s="240">
        <f t="shared" si="72"/>
        <v>0.79114499999999988</v>
      </c>
      <c r="Q213" s="240"/>
      <c r="R213" s="240"/>
      <c r="S213" s="240">
        <f t="shared" si="73"/>
        <v>0</v>
      </c>
      <c r="T213" s="240" t="s">
        <v>639</v>
      </c>
      <c r="U213" s="240" t="s">
        <v>639</v>
      </c>
      <c r="V213" s="240" t="s">
        <v>639</v>
      </c>
      <c r="W213" s="240" t="s">
        <v>639</v>
      </c>
      <c r="X213" s="240" t="s">
        <v>639</v>
      </c>
      <c r="Y213" s="240" t="s">
        <v>639</v>
      </c>
      <c r="Z213" s="240">
        <f t="shared" si="80"/>
        <v>0</v>
      </c>
      <c r="AA213" s="240"/>
      <c r="AC213" s="152"/>
      <c r="AE213" s="146">
        <f t="shared" si="75"/>
        <v>1.9339099999999998</v>
      </c>
      <c r="AF213" s="146">
        <f t="shared" si="76"/>
        <v>0</v>
      </c>
      <c r="AH213" s="255"/>
      <c r="AI213" s="255"/>
    </row>
    <row r="214" spans="2:35" ht="20.149999999999999" customHeight="1" x14ac:dyDescent="0.35">
      <c r="B214" s="403">
        <v>58</v>
      </c>
      <c r="C214" s="133" t="s">
        <v>423</v>
      </c>
      <c r="D214" s="240">
        <v>1</v>
      </c>
      <c r="E214" s="240">
        <v>2.1</v>
      </c>
      <c r="F214" s="240">
        <v>0.2</v>
      </c>
      <c r="G214" s="240">
        <v>0.6</v>
      </c>
      <c r="H214" s="152">
        <f t="shared" si="67"/>
        <v>0.252</v>
      </c>
      <c r="I214" s="152">
        <f t="shared" si="68"/>
        <v>0.42000000000000004</v>
      </c>
      <c r="J214" s="152">
        <f t="shared" si="77"/>
        <v>2.2050000000000001</v>
      </c>
      <c r="K214" s="404">
        <v>0.15</v>
      </c>
      <c r="L214" s="404">
        <f t="shared" si="78"/>
        <v>0.44999999999999996</v>
      </c>
      <c r="M214" s="404">
        <f t="shared" si="70"/>
        <v>0.94499999999999995</v>
      </c>
      <c r="N214" s="404">
        <v>0</v>
      </c>
      <c r="O214" s="240">
        <f t="shared" si="79"/>
        <v>0.6</v>
      </c>
      <c r="P214" s="240">
        <f t="shared" si="72"/>
        <v>1.26</v>
      </c>
      <c r="Q214" s="240"/>
      <c r="R214" s="240"/>
      <c r="S214" s="240">
        <f t="shared" si="73"/>
        <v>0</v>
      </c>
      <c r="T214" s="240" t="s">
        <v>639</v>
      </c>
      <c r="U214" s="240" t="s">
        <v>639</v>
      </c>
      <c r="V214" s="240" t="s">
        <v>639</v>
      </c>
      <c r="W214" s="240" t="s">
        <v>639</v>
      </c>
      <c r="X214" s="240" t="s">
        <v>639</v>
      </c>
      <c r="Y214" s="240" t="s">
        <v>639</v>
      </c>
      <c r="Z214" s="240">
        <f t="shared" si="80"/>
        <v>0</v>
      </c>
      <c r="AA214" s="240"/>
      <c r="AC214" s="152"/>
      <c r="AE214" s="146">
        <f t="shared" si="75"/>
        <v>2.625</v>
      </c>
      <c r="AF214" s="146">
        <f t="shared" si="76"/>
        <v>0</v>
      </c>
      <c r="AH214" s="255"/>
      <c r="AI214" s="255"/>
    </row>
    <row r="215" spans="2:35" ht="20.149999999999999" customHeight="1" x14ac:dyDescent="0.35">
      <c r="B215" s="403">
        <v>59</v>
      </c>
      <c r="C215" s="133" t="s">
        <v>424</v>
      </c>
      <c r="D215" s="240">
        <v>1</v>
      </c>
      <c r="E215" s="240">
        <v>2.2999999999999998</v>
      </c>
      <c r="F215" s="240">
        <v>0.2</v>
      </c>
      <c r="G215" s="240">
        <v>0.6</v>
      </c>
      <c r="H215" s="152">
        <f t="shared" si="67"/>
        <v>0.27599999999999997</v>
      </c>
      <c r="I215" s="152">
        <f t="shared" si="68"/>
        <v>0.45999999999999996</v>
      </c>
      <c r="J215" s="152">
        <f t="shared" si="77"/>
        <v>2.76</v>
      </c>
      <c r="K215" s="404">
        <v>0</v>
      </c>
      <c r="L215" s="404">
        <f t="shared" si="78"/>
        <v>0.6</v>
      </c>
      <c r="M215" s="404">
        <f t="shared" si="70"/>
        <v>1.38</v>
      </c>
      <c r="N215" s="404">
        <v>0</v>
      </c>
      <c r="O215" s="240">
        <f t="shared" si="79"/>
        <v>0.6</v>
      </c>
      <c r="P215" s="240">
        <f t="shared" si="72"/>
        <v>1.38</v>
      </c>
      <c r="Q215" s="240"/>
      <c r="R215" s="240"/>
      <c r="S215" s="240">
        <f t="shared" si="73"/>
        <v>0</v>
      </c>
      <c r="T215" s="240" t="s">
        <v>639</v>
      </c>
      <c r="U215" s="240" t="s">
        <v>639</v>
      </c>
      <c r="V215" s="240" t="s">
        <v>639</v>
      </c>
      <c r="W215" s="240" t="s">
        <v>639</v>
      </c>
      <c r="X215" s="240" t="s">
        <v>639</v>
      </c>
      <c r="Y215" s="240" t="s">
        <v>639</v>
      </c>
      <c r="Z215" s="240">
        <f t="shared" si="80"/>
        <v>0</v>
      </c>
      <c r="AA215" s="240"/>
      <c r="AC215" s="152"/>
      <c r="AE215" s="146">
        <f t="shared" si="75"/>
        <v>3.2199999999999998</v>
      </c>
      <c r="AF215" s="146">
        <f t="shared" si="76"/>
        <v>0</v>
      </c>
      <c r="AH215" s="255"/>
      <c r="AI215" s="255"/>
    </row>
    <row r="216" spans="2:35" ht="20.149999999999999" customHeight="1" x14ac:dyDescent="0.35">
      <c r="B216" s="403">
        <v>60</v>
      </c>
      <c r="C216" s="133" t="s">
        <v>425</v>
      </c>
      <c r="D216" s="240">
        <v>1</v>
      </c>
      <c r="E216" s="240">
        <v>0.7</v>
      </c>
      <c r="F216" s="240">
        <v>0.2</v>
      </c>
      <c r="G216" s="240">
        <v>0.6</v>
      </c>
      <c r="H216" s="152">
        <f t="shared" si="67"/>
        <v>8.3999999999999991E-2</v>
      </c>
      <c r="I216" s="152">
        <f t="shared" si="68"/>
        <v>0.13999999999999999</v>
      </c>
      <c r="J216" s="152">
        <f t="shared" si="77"/>
        <v>0.84</v>
      </c>
      <c r="K216" s="404">
        <v>0</v>
      </c>
      <c r="L216" s="404">
        <f t="shared" si="78"/>
        <v>0.6</v>
      </c>
      <c r="M216" s="404">
        <f t="shared" si="70"/>
        <v>0.42</v>
      </c>
      <c r="N216" s="404">
        <v>0</v>
      </c>
      <c r="O216" s="240">
        <f t="shared" si="79"/>
        <v>0.6</v>
      </c>
      <c r="P216" s="240">
        <f t="shared" si="72"/>
        <v>0.42</v>
      </c>
      <c r="Q216" s="240"/>
      <c r="R216" s="240"/>
      <c r="S216" s="240">
        <f t="shared" si="73"/>
        <v>0</v>
      </c>
      <c r="T216" s="240" t="s">
        <v>639</v>
      </c>
      <c r="U216" s="240" t="s">
        <v>639</v>
      </c>
      <c r="V216" s="240" t="s">
        <v>639</v>
      </c>
      <c r="W216" s="240" t="s">
        <v>639</v>
      </c>
      <c r="X216" s="240" t="s">
        <v>639</v>
      </c>
      <c r="Y216" s="240" t="s">
        <v>639</v>
      </c>
      <c r="Z216" s="240">
        <f t="shared" si="80"/>
        <v>0</v>
      </c>
      <c r="AA216" s="240"/>
      <c r="AC216" s="152"/>
      <c r="AE216" s="146">
        <f t="shared" si="75"/>
        <v>0.98</v>
      </c>
      <c r="AF216" s="146">
        <f t="shared" si="76"/>
        <v>0</v>
      </c>
      <c r="AH216" s="255"/>
      <c r="AI216" s="255"/>
    </row>
    <row r="217" spans="2:35" ht="20.149999999999999" customHeight="1" x14ac:dyDescent="0.35">
      <c r="B217" s="403">
        <v>61</v>
      </c>
      <c r="C217" s="133" t="s">
        <v>426</v>
      </c>
      <c r="D217" s="240">
        <v>1</v>
      </c>
      <c r="E217" s="240">
        <v>5.0519999999999996</v>
      </c>
      <c r="F217" s="240">
        <v>0.3</v>
      </c>
      <c r="G217" s="240">
        <v>0.8</v>
      </c>
      <c r="H217" s="152">
        <f t="shared" si="67"/>
        <v>1.21248</v>
      </c>
      <c r="I217" s="152">
        <f t="shared" si="68"/>
        <v>1.5155999999999998</v>
      </c>
      <c r="J217" s="152">
        <f t="shared" si="77"/>
        <v>8.0831999999999997</v>
      </c>
      <c r="K217" s="404">
        <v>0</v>
      </c>
      <c r="L217" s="404">
        <f t="shared" si="78"/>
        <v>0.8</v>
      </c>
      <c r="M217" s="404">
        <f t="shared" si="70"/>
        <v>4.0415999999999999</v>
      </c>
      <c r="N217" s="404">
        <v>0</v>
      </c>
      <c r="O217" s="240">
        <f t="shared" si="79"/>
        <v>0.8</v>
      </c>
      <c r="P217" s="240">
        <f t="shared" si="72"/>
        <v>4.0415999999999999</v>
      </c>
      <c r="Q217" s="240"/>
      <c r="R217" s="240"/>
      <c r="S217" s="240">
        <f t="shared" si="73"/>
        <v>0</v>
      </c>
      <c r="T217" s="240" t="s">
        <v>423</v>
      </c>
      <c r="U217" s="240" t="s">
        <v>639</v>
      </c>
      <c r="V217" s="240" t="s">
        <v>639</v>
      </c>
      <c r="W217" s="240" t="s">
        <v>639</v>
      </c>
      <c r="X217" s="240" t="s">
        <v>639</v>
      </c>
      <c r="Y217" s="240" t="s">
        <v>639</v>
      </c>
      <c r="Z217" s="240">
        <f t="shared" si="80"/>
        <v>0.12</v>
      </c>
      <c r="AA217" s="240"/>
      <c r="AC217" s="152"/>
      <c r="AE217" s="146">
        <f t="shared" si="75"/>
        <v>0</v>
      </c>
      <c r="AF217" s="146">
        <f t="shared" si="76"/>
        <v>9.5987999999999989</v>
      </c>
      <c r="AH217" s="255"/>
      <c r="AI217" s="255"/>
    </row>
    <row r="218" spans="2:35" ht="20.149999999999999" customHeight="1" x14ac:dyDescent="0.35">
      <c r="B218" s="403">
        <v>62</v>
      </c>
      <c r="C218" s="133" t="s">
        <v>427</v>
      </c>
      <c r="D218" s="240">
        <v>1</v>
      </c>
      <c r="E218" s="240">
        <v>5.4749999999999996</v>
      </c>
      <c r="F218" s="240">
        <v>0.35</v>
      </c>
      <c r="G218" s="240">
        <v>0.8</v>
      </c>
      <c r="H218" s="152">
        <f t="shared" si="67"/>
        <v>1.5329999999999999</v>
      </c>
      <c r="I218" s="152">
        <f t="shared" si="68"/>
        <v>1.9162499999999998</v>
      </c>
      <c r="J218" s="152">
        <f t="shared" si="77"/>
        <v>8.76</v>
      </c>
      <c r="K218" s="404">
        <v>0</v>
      </c>
      <c r="L218" s="404">
        <f t="shared" si="78"/>
        <v>0.8</v>
      </c>
      <c r="M218" s="404">
        <f t="shared" si="70"/>
        <v>4.38</v>
      </c>
      <c r="N218" s="404">
        <v>0</v>
      </c>
      <c r="O218" s="240">
        <f t="shared" si="79"/>
        <v>0.8</v>
      </c>
      <c r="P218" s="240">
        <f t="shared" si="72"/>
        <v>4.38</v>
      </c>
      <c r="Q218" s="240"/>
      <c r="R218" s="240"/>
      <c r="S218" s="240">
        <f t="shared" si="73"/>
        <v>0</v>
      </c>
      <c r="T218" s="240" t="s">
        <v>502</v>
      </c>
      <c r="U218" s="240" t="s">
        <v>639</v>
      </c>
      <c r="V218" s="240" t="s">
        <v>639</v>
      </c>
      <c r="W218" s="240" t="s">
        <v>639</v>
      </c>
      <c r="X218" s="240" t="s">
        <v>639</v>
      </c>
      <c r="Y218" s="240" t="s">
        <v>639</v>
      </c>
      <c r="Z218" s="240">
        <f t="shared" si="80"/>
        <v>0.12</v>
      </c>
      <c r="AA218" s="240"/>
      <c r="AC218" s="152"/>
      <c r="AE218" s="146">
        <f t="shared" si="75"/>
        <v>0</v>
      </c>
      <c r="AF218" s="146">
        <f t="shared" si="76"/>
        <v>10.67625</v>
      </c>
      <c r="AH218" s="255"/>
      <c r="AI218" s="255"/>
    </row>
    <row r="219" spans="2:35" ht="20.149999999999999" customHeight="1" x14ac:dyDescent="0.35">
      <c r="B219" s="403">
        <v>63</v>
      </c>
      <c r="C219" s="133" t="s">
        <v>428</v>
      </c>
      <c r="D219" s="240">
        <v>1</v>
      </c>
      <c r="E219" s="240">
        <v>5</v>
      </c>
      <c r="F219" s="240">
        <v>0.3</v>
      </c>
      <c r="G219" s="240">
        <v>0.8</v>
      </c>
      <c r="H219" s="152">
        <f t="shared" si="67"/>
        <v>1.2000000000000002</v>
      </c>
      <c r="I219" s="152">
        <f t="shared" si="68"/>
        <v>1.5</v>
      </c>
      <c r="J219" s="152">
        <f t="shared" si="77"/>
        <v>7.25</v>
      </c>
      <c r="K219" s="404">
        <v>0</v>
      </c>
      <c r="L219" s="404">
        <f t="shared" si="78"/>
        <v>0.8</v>
      </c>
      <c r="M219" s="404">
        <f t="shared" si="70"/>
        <v>4</v>
      </c>
      <c r="N219" s="404">
        <v>0.15</v>
      </c>
      <c r="O219" s="240">
        <f t="shared" si="79"/>
        <v>0.65</v>
      </c>
      <c r="P219" s="240">
        <f t="shared" si="72"/>
        <v>3.25</v>
      </c>
      <c r="Q219" s="240"/>
      <c r="R219" s="240"/>
      <c r="S219" s="240">
        <f t="shared" si="73"/>
        <v>0</v>
      </c>
      <c r="T219" s="240" t="s">
        <v>427</v>
      </c>
      <c r="U219" s="240" t="s">
        <v>429</v>
      </c>
      <c r="V219" s="240" t="s">
        <v>639</v>
      </c>
      <c r="W219" s="240" t="s">
        <v>639</v>
      </c>
      <c r="X219" s="240" t="s">
        <v>639</v>
      </c>
      <c r="Y219" s="240" t="s">
        <v>639</v>
      </c>
      <c r="Z219" s="240">
        <f t="shared" si="80"/>
        <v>0.39999999999999997</v>
      </c>
      <c r="AA219" s="240"/>
      <c r="AC219" s="152"/>
      <c r="AE219" s="146">
        <f t="shared" si="75"/>
        <v>0</v>
      </c>
      <c r="AF219" s="146">
        <f t="shared" si="76"/>
        <v>8.75</v>
      </c>
      <c r="AH219" s="255"/>
      <c r="AI219" s="255"/>
    </row>
    <row r="220" spans="2:35" ht="20.149999999999999" customHeight="1" x14ac:dyDescent="0.35">
      <c r="B220" s="403">
        <v>64</v>
      </c>
      <c r="C220" s="133" t="s">
        <v>429</v>
      </c>
      <c r="D220" s="240">
        <v>1</v>
      </c>
      <c r="E220" s="240">
        <v>1.75</v>
      </c>
      <c r="F220" s="240">
        <v>0.2</v>
      </c>
      <c r="G220" s="240">
        <v>0.6</v>
      </c>
      <c r="H220" s="152">
        <f t="shared" si="67"/>
        <v>0.21000000000000002</v>
      </c>
      <c r="I220" s="152">
        <f t="shared" si="68"/>
        <v>0.35000000000000003</v>
      </c>
      <c r="J220" s="152">
        <f t="shared" si="77"/>
        <v>1.5749999999999997</v>
      </c>
      <c r="K220" s="404">
        <v>0.15</v>
      </c>
      <c r="L220" s="404">
        <f t="shared" si="78"/>
        <v>0.44999999999999996</v>
      </c>
      <c r="M220" s="404">
        <f t="shared" si="70"/>
        <v>0.78749999999999987</v>
      </c>
      <c r="N220" s="404">
        <v>0.15</v>
      </c>
      <c r="O220" s="240">
        <f t="shared" si="79"/>
        <v>0.44999999999999996</v>
      </c>
      <c r="P220" s="240">
        <f t="shared" si="72"/>
        <v>0.78749999999999987</v>
      </c>
      <c r="Q220" s="240"/>
      <c r="R220" s="240"/>
      <c r="S220" s="240">
        <f t="shared" si="73"/>
        <v>0</v>
      </c>
      <c r="T220" s="240" t="s">
        <v>639</v>
      </c>
      <c r="U220" s="240" t="s">
        <v>639</v>
      </c>
      <c r="V220" s="240" t="s">
        <v>639</v>
      </c>
      <c r="W220" s="240" t="s">
        <v>639</v>
      </c>
      <c r="X220" s="240" t="s">
        <v>639</v>
      </c>
      <c r="Y220" s="240" t="s">
        <v>639</v>
      </c>
      <c r="Z220" s="240">
        <f t="shared" si="80"/>
        <v>0</v>
      </c>
      <c r="AA220" s="240"/>
      <c r="AC220" s="152"/>
      <c r="AE220" s="146">
        <f t="shared" si="75"/>
        <v>1.9249999999999998</v>
      </c>
      <c r="AF220" s="146">
        <f t="shared" si="76"/>
        <v>0</v>
      </c>
      <c r="AH220" s="255"/>
      <c r="AI220" s="255"/>
    </row>
    <row r="221" spans="2:35" ht="20.149999999999999" customHeight="1" x14ac:dyDescent="0.35">
      <c r="B221" s="403">
        <v>65</v>
      </c>
      <c r="C221" s="133" t="s">
        <v>430</v>
      </c>
      <c r="D221" s="240">
        <v>1</v>
      </c>
      <c r="E221" s="240">
        <v>5.95</v>
      </c>
      <c r="F221" s="240">
        <v>0.2</v>
      </c>
      <c r="G221" s="240">
        <v>0.6</v>
      </c>
      <c r="H221" s="152">
        <f t="shared" ref="H221:H269" si="81">+PRODUCT(D221:G221)</f>
        <v>0.71400000000000008</v>
      </c>
      <c r="I221" s="152">
        <f t="shared" ref="I221:I269" si="82">PRODUCT(D221,E221,F221)</f>
        <v>1.1900000000000002</v>
      </c>
      <c r="J221" s="152">
        <f t="shared" si="77"/>
        <v>5.3549999999999995</v>
      </c>
      <c r="K221" s="404">
        <v>0.15</v>
      </c>
      <c r="L221" s="404">
        <f t="shared" si="78"/>
        <v>0.44999999999999996</v>
      </c>
      <c r="M221" s="404">
        <f t="shared" ref="M221:M269" si="83">+PRODUCT(D221,E221,L221)</f>
        <v>2.6774999999999998</v>
      </c>
      <c r="N221" s="404">
        <v>0.15</v>
      </c>
      <c r="O221" s="240">
        <f t="shared" si="79"/>
        <v>0.44999999999999996</v>
      </c>
      <c r="P221" s="240">
        <f t="shared" ref="P221:P269" si="84">+PRODUCT(D221:E221,O221)</f>
        <v>2.6774999999999998</v>
      </c>
      <c r="Q221" s="240"/>
      <c r="R221" s="240"/>
      <c r="S221" s="240">
        <f t="shared" ref="S221:S269" si="85">+SUM(Q221:R221)*(L221+O221)/2*2</f>
        <v>0</v>
      </c>
      <c r="T221" s="240" t="s">
        <v>429</v>
      </c>
      <c r="U221" s="240" t="s">
        <v>639</v>
      </c>
      <c r="V221" s="240" t="s">
        <v>639</v>
      </c>
      <c r="W221" s="240" t="s">
        <v>639</v>
      </c>
      <c r="X221" s="240" t="s">
        <v>639</v>
      </c>
      <c r="Y221" s="240" t="s">
        <v>639</v>
      </c>
      <c r="Z221" s="240">
        <f t="shared" ref="Z221:Z252" si="86">IFERROR(VLOOKUP(T221,$C$47:$G$688,4,FALSE)*VLOOKUP(T221,$C$47:$G$688,5,FALSE),)+IFERROR(VLOOKUP(U221,$C$47:$G$688,4,FALSE)*VLOOKUP(U221,$C$47:$G$688,5,FALSE),)+IFERROR(VLOOKUP(V221,$C$47:$G$9916,4,FALSE)*VLOOKUP(V221,$C$47:$G$688,5,FALSE),)+IFERROR(VLOOKUP(W221,$C$47:$G$688,4,FALSE)*VLOOKUP(W221,$C$47:$G$688,5,FALSE),)+IFERROR(VLOOKUP(X221,$C$47:$G$688,4,FALSE)*VLOOKUP(X221,$C$47:$G$688,5,FALSE),)+IFERROR(VLOOKUP(Y221,$C$47:$G$688,4,FALSE)*VLOOKUP(Y221,$C$47:$G$688,5,FALSE),)</f>
        <v>0.12</v>
      </c>
      <c r="AA221" s="240"/>
      <c r="AC221" s="152"/>
      <c r="AE221" s="146">
        <f t="shared" ref="AE221:AE269" si="87">+IF(G221&lt;0.75,(I221+J221),0)</f>
        <v>6.5449999999999999</v>
      </c>
      <c r="AF221" s="146">
        <f t="shared" ref="AF221:AF269" si="88">+IF(G221&lt;0.75,0,(I221+J221))</f>
        <v>0</v>
      </c>
      <c r="AH221" s="255"/>
      <c r="AI221" s="255"/>
    </row>
    <row r="222" spans="2:35" ht="20.149999999999999" customHeight="1" x14ac:dyDescent="0.35">
      <c r="B222" s="403">
        <v>66</v>
      </c>
      <c r="C222" s="133" t="s">
        <v>431</v>
      </c>
      <c r="D222" s="240">
        <v>1</v>
      </c>
      <c r="E222" s="240">
        <v>6.5960000000000001</v>
      </c>
      <c r="F222" s="240">
        <v>0.35</v>
      </c>
      <c r="G222" s="240">
        <v>0.8</v>
      </c>
      <c r="H222" s="152">
        <f t="shared" si="81"/>
        <v>1.8468799999999999</v>
      </c>
      <c r="I222" s="152">
        <f t="shared" si="82"/>
        <v>2.3085999999999998</v>
      </c>
      <c r="J222" s="152">
        <f t="shared" ref="J222:J270" si="89">+M222+P222</f>
        <v>9.5641999999999996</v>
      </c>
      <c r="K222" s="404">
        <v>0</v>
      </c>
      <c r="L222" s="404">
        <f t="shared" si="78"/>
        <v>0.8</v>
      </c>
      <c r="M222" s="404">
        <f t="shared" si="83"/>
        <v>5.2768000000000006</v>
      </c>
      <c r="N222" s="404">
        <v>0.15</v>
      </c>
      <c r="O222" s="240">
        <f t="shared" si="79"/>
        <v>0.65</v>
      </c>
      <c r="P222" s="240">
        <f t="shared" si="84"/>
        <v>4.2873999999999999</v>
      </c>
      <c r="Q222" s="240"/>
      <c r="R222" s="240"/>
      <c r="S222" s="240">
        <f t="shared" si="85"/>
        <v>0</v>
      </c>
      <c r="T222" s="240" t="s">
        <v>498</v>
      </c>
      <c r="U222" s="240" t="s">
        <v>499</v>
      </c>
      <c r="V222" s="240" t="s">
        <v>500</v>
      </c>
      <c r="W222" s="240" t="s">
        <v>430</v>
      </c>
      <c r="X222" s="240" t="s">
        <v>639</v>
      </c>
      <c r="Y222" s="240" t="s">
        <v>639</v>
      </c>
      <c r="Z222" s="240">
        <f t="shared" si="86"/>
        <v>0.48</v>
      </c>
      <c r="AA222" s="240"/>
      <c r="AC222" s="152"/>
      <c r="AE222" s="146">
        <f t="shared" si="87"/>
        <v>0</v>
      </c>
      <c r="AF222" s="146">
        <f t="shared" si="88"/>
        <v>11.8728</v>
      </c>
      <c r="AH222" s="255"/>
      <c r="AI222" s="255"/>
    </row>
    <row r="223" spans="2:35" ht="20.149999999999999" customHeight="1" x14ac:dyDescent="0.35">
      <c r="B223" s="403">
        <v>67</v>
      </c>
      <c r="C223" s="133" t="s">
        <v>432</v>
      </c>
      <c r="D223" s="240">
        <v>1</v>
      </c>
      <c r="E223" s="240">
        <v>5</v>
      </c>
      <c r="F223" s="240">
        <v>0.3</v>
      </c>
      <c r="G223" s="240">
        <v>0.8</v>
      </c>
      <c r="H223" s="152">
        <f t="shared" si="81"/>
        <v>1.2000000000000002</v>
      </c>
      <c r="I223" s="152">
        <f t="shared" si="82"/>
        <v>1.5</v>
      </c>
      <c r="J223" s="152">
        <f t="shared" si="89"/>
        <v>6.5</v>
      </c>
      <c r="K223" s="404">
        <v>0.15</v>
      </c>
      <c r="L223" s="404">
        <f t="shared" si="78"/>
        <v>0.65</v>
      </c>
      <c r="M223" s="404">
        <f t="shared" si="83"/>
        <v>3.25</v>
      </c>
      <c r="N223" s="404">
        <v>0.15</v>
      </c>
      <c r="O223" s="240">
        <f t="shared" si="79"/>
        <v>0.65</v>
      </c>
      <c r="P223" s="240">
        <f t="shared" si="84"/>
        <v>3.25</v>
      </c>
      <c r="Q223" s="240"/>
      <c r="R223" s="240"/>
      <c r="S223" s="240">
        <f t="shared" si="85"/>
        <v>0</v>
      </c>
      <c r="T223" s="240" t="s">
        <v>639</v>
      </c>
      <c r="U223" s="240" t="s">
        <v>639</v>
      </c>
      <c r="V223" s="240" t="s">
        <v>639</v>
      </c>
      <c r="W223" s="240" t="s">
        <v>639</v>
      </c>
      <c r="X223" s="240" t="s">
        <v>639</v>
      </c>
      <c r="Y223" s="240" t="s">
        <v>639</v>
      </c>
      <c r="Z223" s="240">
        <f t="shared" si="86"/>
        <v>0</v>
      </c>
      <c r="AA223" s="240"/>
      <c r="AC223" s="152"/>
      <c r="AE223" s="146">
        <f t="shared" si="87"/>
        <v>0</v>
      </c>
      <c r="AF223" s="146">
        <f t="shared" si="88"/>
        <v>8</v>
      </c>
      <c r="AH223" s="255"/>
      <c r="AI223" s="255"/>
    </row>
    <row r="224" spans="2:35" ht="20.149999999999999" customHeight="1" x14ac:dyDescent="0.35">
      <c r="B224" s="403">
        <v>68</v>
      </c>
      <c r="C224" s="133" t="s">
        <v>433</v>
      </c>
      <c r="D224" s="240">
        <v>1</v>
      </c>
      <c r="E224" s="240">
        <v>6.5979999999999999</v>
      </c>
      <c r="F224" s="240">
        <v>0.35</v>
      </c>
      <c r="G224" s="240">
        <v>0.8</v>
      </c>
      <c r="H224" s="152">
        <f t="shared" si="81"/>
        <v>1.84744</v>
      </c>
      <c r="I224" s="152">
        <f t="shared" si="82"/>
        <v>2.3092999999999999</v>
      </c>
      <c r="J224" s="152">
        <f t="shared" si="89"/>
        <v>9.5670999999999999</v>
      </c>
      <c r="K224" s="404">
        <v>0</v>
      </c>
      <c r="L224" s="404">
        <f t="shared" si="78"/>
        <v>0.8</v>
      </c>
      <c r="M224" s="404">
        <f t="shared" si="83"/>
        <v>5.2784000000000004</v>
      </c>
      <c r="N224" s="404">
        <v>0.15</v>
      </c>
      <c r="O224" s="240">
        <f t="shared" si="79"/>
        <v>0.65</v>
      </c>
      <c r="P224" s="240">
        <f t="shared" si="84"/>
        <v>4.2887000000000004</v>
      </c>
      <c r="Q224" s="240"/>
      <c r="R224" s="240"/>
      <c r="S224" s="240">
        <f t="shared" si="85"/>
        <v>0</v>
      </c>
      <c r="T224" s="240" t="s">
        <v>493</v>
      </c>
      <c r="U224" s="240" t="s">
        <v>494</v>
      </c>
      <c r="V224" s="240" t="s">
        <v>495</v>
      </c>
      <c r="W224" s="240" t="s">
        <v>434</v>
      </c>
      <c r="X224" s="240" t="s">
        <v>639</v>
      </c>
      <c r="Y224" s="240" t="s">
        <v>639</v>
      </c>
      <c r="Z224" s="240">
        <f t="shared" si="86"/>
        <v>0.48</v>
      </c>
      <c r="AA224" s="240"/>
      <c r="AC224" s="152"/>
      <c r="AE224" s="146">
        <f t="shared" si="87"/>
        <v>0</v>
      </c>
      <c r="AF224" s="146">
        <f t="shared" si="88"/>
        <v>11.8764</v>
      </c>
      <c r="AH224" s="255"/>
      <c r="AI224" s="255"/>
    </row>
    <row r="225" spans="2:35" ht="20.149999999999999" customHeight="1" x14ac:dyDescent="0.35">
      <c r="B225" s="403">
        <v>69</v>
      </c>
      <c r="C225" s="133" t="s">
        <v>434</v>
      </c>
      <c r="D225" s="240">
        <v>1</v>
      </c>
      <c r="E225" s="240">
        <v>5.95</v>
      </c>
      <c r="F225" s="240">
        <v>0.2</v>
      </c>
      <c r="G225" s="240">
        <v>0.6</v>
      </c>
      <c r="H225" s="152">
        <f t="shared" si="81"/>
        <v>0.71400000000000008</v>
      </c>
      <c r="I225" s="152">
        <f t="shared" si="82"/>
        <v>1.1900000000000002</v>
      </c>
      <c r="J225" s="152">
        <f t="shared" si="89"/>
        <v>5.3549999999999995</v>
      </c>
      <c r="K225" s="404">
        <v>0.15</v>
      </c>
      <c r="L225" s="404">
        <f t="shared" si="78"/>
        <v>0.44999999999999996</v>
      </c>
      <c r="M225" s="404">
        <f t="shared" si="83"/>
        <v>2.6774999999999998</v>
      </c>
      <c r="N225" s="404">
        <v>0.15</v>
      </c>
      <c r="O225" s="240">
        <f t="shared" si="79"/>
        <v>0.44999999999999996</v>
      </c>
      <c r="P225" s="240">
        <f t="shared" si="84"/>
        <v>2.6774999999999998</v>
      </c>
      <c r="Q225" s="240"/>
      <c r="R225" s="240"/>
      <c r="S225" s="240">
        <f t="shared" si="85"/>
        <v>0</v>
      </c>
      <c r="T225" s="240" t="s">
        <v>639</v>
      </c>
      <c r="U225" s="240" t="s">
        <v>639</v>
      </c>
      <c r="V225" s="240" t="s">
        <v>639</v>
      </c>
      <c r="W225" s="240" t="s">
        <v>639</v>
      </c>
      <c r="X225" s="240" t="s">
        <v>639</v>
      </c>
      <c r="Y225" s="240" t="s">
        <v>639</v>
      </c>
      <c r="Z225" s="240">
        <f t="shared" si="86"/>
        <v>0</v>
      </c>
      <c r="AA225" s="240"/>
      <c r="AC225" s="152"/>
      <c r="AE225" s="146">
        <f t="shared" si="87"/>
        <v>6.5449999999999999</v>
      </c>
      <c r="AF225" s="146">
        <f t="shared" si="88"/>
        <v>0</v>
      </c>
      <c r="AH225" s="255"/>
      <c r="AI225" s="255"/>
    </row>
    <row r="226" spans="2:35" ht="20.149999999999999" customHeight="1" x14ac:dyDescent="0.35">
      <c r="B226" s="403">
        <v>70</v>
      </c>
      <c r="C226" s="133" t="s">
        <v>435</v>
      </c>
      <c r="D226" s="240">
        <v>1</v>
      </c>
      <c r="E226" s="240">
        <v>5</v>
      </c>
      <c r="F226" s="240">
        <v>0.3</v>
      </c>
      <c r="G226" s="240">
        <v>0.85</v>
      </c>
      <c r="H226" s="152">
        <f t="shared" si="81"/>
        <v>1.2749999999999999</v>
      </c>
      <c r="I226" s="152">
        <f t="shared" si="82"/>
        <v>1.5</v>
      </c>
      <c r="J226" s="152">
        <f t="shared" si="89"/>
        <v>7</v>
      </c>
      <c r="K226" s="404">
        <v>0.15</v>
      </c>
      <c r="L226" s="404">
        <f t="shared" si="78"/>
        <v>0.7</v>
      </c>
      <c r="M226" s="404">
        <f t="shared" si="83"/>
        <v>3.5</v>
      </c>
      <c r="N226" s="404">
        <v>0.15</v>
      </c>
      <c r="O226" s="240">
        <f t="shared" si="79"/>
        <v>0.7</v>
      </c>
      <c r="P226" s="240">
        <f t="shared" si="84"/>
        <v>3.5</v>
      </c>
      <c r="Q226" s="240"/>
      <c r="R226" s="240"/>
      <c r="S226" s="240">
        <f t="shared" si="85"/>
        <v>0</v>
      </c>
      <c r="T226" s="240" t="s">
        <v>438</v>
      </c>
      <c r="U226" s="240" t="s">
        <v>639</v>
      </c>
      <c r="V226" s="240" t="s">
        <v>639</v>
      </c>
      <c r="W226" s="240" t="s">
        <v>639</v>
      </c>
      <c r="X226" s="240" t="s">
        <v>639</v>
      </c>
      <c r="Y226" s="240" t="s">
        <v>639</v>
      </c>
      <c r="Z226" s="240">
        <f t="shared" si="86"/>
        <v>0.12</v>
      </c>
      <c r="AA226" s="240"/>
      <c r="AC226" s="152"/>
      <c r="AE226" s="146">
        <f t="shared" si="87"/>
        <v>0</v>
      </c>
      <c r="AF226" s="146">
        <f t="shared" si="88"/>
        <v>8.5</v>
      </c>
      <c r="AH226" s="255"/>
      <c r="AI226" s="255"/>
    </row>
    <row r="227" spans="2:35" ht="20.149999999999999" customHeight="1" x14ac:dyDescent="0.35">
      <c r="B227" s="403">
        <v>71</v>
      </c>
      <c r="C227" s="133" t="s">
        <v>436</v>
      </c>
      <c r="D227" s="240">
        <v>1</v>
      </c>
      <c r="E227" s="240">
        <v>2.15</v>
      </c>
      <c r="F227" s="240">
        <v>0.2</v>
      </c>
      <c r="G227" s="240">
        <v>0.15</v>
      </c>
      <c r="H227" s="152">
        <f t="shared" si="81"/>
        <v>6.4500000000000002E-2</v>
      </c>
      <c r="I227" s="152">
        <f t="shared" si="82"/>
        <v>0.43</v>
      </c>
      <c r="J227" s="152">
        <f t="shared" si="89"/>
        <v>0</v>
      </c>
      <c r="K227" s="404">
        <v>0.15</v>
      </c>
      <c r="L227" s="404">
        <f t="shared" si="78"/>
        <v>0</v>
      </c>
      <c r="M227" s="404">
        <f t="shared" si="83"/>
        <v>0</v>
      </c>
      <c r="N227" s="404">
        <v>0.15</v>
      </c>
      <c r="O227" s="240">
        <f t="shared" si="79"/>
        <v>0</v>
      </c>
      <c r="P227" s="240">
        <f t="shared" si="84"/>
        <v>0</v>
      </c>
      <c r="Q227" s="240"/>
      <c r="R227" s="240"/>
      <c r="S227" s="240">
        <f t="shared" si="85"/>
        <v>0</v>
      </c>
      <c r="T227" s="240" t="s">
        <v>639</v>
      </c>
      <c r="U227" s="240" t="s">
        <v>639</v>
      </c>
      <c r="V227" s="240" t="s">
        <v>639</v>
      </c>
      <c r="W227" s="240" t="s">
        <v>639</v>
      </c>
      <c r="X227" s="240" t="s">
        <v>639</v>
      </c>
      <c r="Y227" s="240" t="s">
        <v>639</v>
      </c>
      <c r="Z227" s="240">
        <f t="shared" si="86"/>
        <v>0</v>
      </c>
      <c r="AA227" s="240"/>
      <c r="AC227" s="152"/>
      <c r="AE227" s="146">
        <f t="shared" si="87"/>
        <v>0.43</v>
      </c>
      <c r="AF227" s="146">
        <f t="shared" si="88"/>
        <v>0</v>
      </c>
      <c r="AH227" s="255"/>
      <c r="AI227" s="255"/>
    </row>
    <row r="228" spans="2:35" ht="20.149999999999999" customHeight="1" x14ac:dyDescent="0.35">
      <c r="B228" s="403">
        <v>72</v>
      </c>
      <c r="C228" s="133" t="s">
        <v>642</v>
      </c>
      <c r="D228" s="240">
        <v>1</v>
      </c>
      <c r="E228" s="240">
        <v>1.2010000000000001</v>
      </c>
      <c r="F228" s="240">
        <v>0.2</v>
      </c>
      <c r="G228" s="240">
        <v>0.6</v>
      </c>
      <c r="H228" s="152">
        <f t="shared" ref="H228:H229" si="90">+PRODUCT(D228:G228)</f>
        <v>0.14412</v>
      </c>
      <c r="I228" s="152">
        <f t="shared" ref="I228:I229" si="91">PRODUCT(D228,E228,F228)</f>
        <v>0.24020000000000002</v>
      </c>
      <c r="J228" s="152">
        <f t="shared" ref="J228:J229" si="92">+M228+P228</f>
        <v>1.26105</v>
      </c>
      <c r="K228" s="404">
        <v>0</v>
      </c>
      <c r="L228" s="404">
        <f t="shared" ref="L228:L229" si="93">+G228-K228</f>
        <v>0.6</v>
      </c>
      <c r="M228" s="404">
        <f t="shared" ref="M228:M229" si="94">+PRODUCT(D228,E228,L228)</f>
        <v>0.72060000000000002</v>
      </c>
      <c r="N228" s="404">
        <v>0.15</v>
      </c>
      <c r="O228" s="240">
        <f t="shared" ref="O228:O229" si="95">+G228-N228</f>
        <v>0.44999999999999996</v>
      </c>
      <c r="P228" s="240">
        <f t="shared" ref="P228:P229" si="96">+PRODUCT(D228:E228,O228)</f>
        <v>0.54044999999999999</v>
      </c>
      <c r="Q228" s="240"/>
      <c r="R228" s="240"/>
      <c r="S228" s="240">
        <f t="shared" ref="S228:S229" si="97">+SUM(Q228:R228)*(L228+O228)/2*2</f>
        <v>0</v>
      </c>
      <c r="T228" s="240" t="s">
        <v>641</v>
      </c>
      <c r="U228" s="240" t="s">
        <v>639</v>
      </c>
      <c r="V228" s="240" t="s">
        <v>639</v>
      </c>
      <c r="W228" s="240" t="s">
        <v>639</v>
      </c>
      <c r="X228" s="240" t="s">
        <v>639</v>
      </c>
      <c r="Y228" s="240" t="s">
        <v>639</v>
      </c>
      <c r="Z228" s="240">
        <f t="shared" si="86"/>
        <v>0.12</v>
      </c>
      <c r="AA228" s="240"/>
      <c r="AC228" s="152"/>
      <c r="AE228" s="146">
        <f t="shared" ref="AE228:AE229" si="98">+IF(G228&lt;0.75,(I228+J228),0)</f>
        <v>1.50125</v>
      </c>
      <c r="AF228" s="146">
        <f t="shared" ref="AF228:AF229" si="99">+IF(G228&lt;0.75,0,(I228+J228))</f>
        <v>0</v>
      </c>
      <c r="AH228" s="255"/>
      <c r="AI228" s="255"/>
    </row>
    <row r="229" spans="2:35" ht="20.149999999999999" customHeight="1" x14ac:dyDescent="0.35">
      <c r="B229" s="403">
        <v>73</v>
      </c>
      <c r="C229" s="133" t="s">
        <v>641</v>
      </c>
      <c r="D229" s="240">
        <v>1</v>
      </c>
      <c r="E229" s="240">
        <v>0.69799999999999995</v>
      </c>
      <c r="F229" s="240">
        <v>0.2</v>
      </c>
      <c r="G229" s="240">
        <v>0.6</v>
      </c>
      <c r="H229" s="152">
        <f t="shared" si="90"/>
        <v>8.3760000000000001E-2</v>
      </c>
      <c r="I229" s="152">
        <f t="shared" si="91"/>
        <v>0.1396</v>
      </c>
      <c r="J229" s="152">
        <f t="shared" si="92"/>
        <v>0.73289999999999988</v>
      </c>
      <c r="K229" s="404">
        <v>0</v>
      </c>
      <c r="L229" s="404">
        <f t="shared" si="93"/>
        <v>0.6</v>
      </c>
      <c r="M229" s="404">
        <f t="shared" si="94"/>
        <v>0.41879999999999995</v>
      </c>
      <c r="N229" s="404">
        <v>0.15</v>
      </c>
      <c r="O229" s="240">
        <f t="shared" si="95"/>
        <v>0.44999999999999996</v>
      </c>
      <c r="P229" s="240">
        <f t="shared" si="96"/>
        <v>0.31409999999999993</v>
      </c>
      <c r="Q229" s="240"/>
      <c r="R229" s="240"/>
      <c r="S229" s="240">
        <f t="shared" si="97"/>
        <v>0</v>
      </c>
      <c r="T229" s="240" t="s">
        <v>639</v>
      </c>
      <c r="U229" s="240" t="s">
        <v>639</v>
      </c>
      <c r="V229" s="240" t="s">
        <v>639</v>
      </c>
      <c r="W229" s="240" t="s">
        <v>639</v>
      </c>
      <c r="X229" s="240" t="s">
        <v>639</v>
      </c>
      <c r="Y229" s="240" t="s">
        <v>639</v>
      </c>
      <c r="Z229" s="240">
        <f t="shared" si="86"/>
        <v>0</v>
      </c>
      <c r="AA229" s="240"/>
      <c r="AC229" s="152"/>
      <c r="AE229" s="146">
        <f t="shared" si="98"/>
        <v>0.87249999999999983</v>
      </c>
      <c r="AF229" s="146">
        <f t="shared" si="99"/>
        <v>0</v>
      </c>
      <c r="AH229" s="255"/>
      <c r="AI229" s="255"/>
    </row>
    <row r="230" spans="2:35" ht="20.149999999999999" customHeight="1" x14ac:dyDescent="0.35">
      <c r="B230" s="403">
        <v>74</v>
      </c>
      <c r="C230" s="133" t="s">
        <v>437</v>
      </c>
      <c r="D230" s="240">
        <v>1</v>
      </c>
      <c r="E230" s="240">
        <v>2.7</v>
      </c>
      <c r="F230" s="240">
        <v>0.2</v>
      </c>
      <c r="G230" s="240">
        <v>0.15</v>
      </c>
      <c r="H230" s="152">
        <f t="shared" si="81"/>
        <v>8.1000000000000003E-2</v>
      </c>
      <c r="I230" s="152">
        <f t="shared" si="82"/>
        <v>0.54</v>
      </c>
      <c r="J230" s="152">
        <f t="shared" si="89"/>
        <v>0</v>
      </c>
      <c r="K230" s="404">
        <v>0.15</v>
      </c>
      <c r="L230" s="404">
        <f t="shared" si="78"/>
        <v>0</v>
      </c>
      <c r="M230" s="404">
        <f t="shared" si="83"/>
        <v>0</v>
      </c>
      <c r="N230" s="404">
        <v>0.15</v>
      </c>
      <c r="O230" s="240">
        <f t="shared" si="79"/>
        <v>0</v>
      </c>
      <c r="P230" s="240">
        <f t="shared" si="84"/>
        <v>0</v>
      </c>
      <c r="Q230" s="240"/>
      <c r="R230" s="240"/>
      <c r="S230" s="240">
        <f t="shared" si="85"/>
        <v>0</v>
      </c>
      <c r="T230" s="240" t="s">
        <v>639</v>
      </c>
      <c r="U230" s="240" t="s">
        <v>639</v>
      </c>
      <c r="V230" s="240" t="s">
        <v>639</v>
      </c>
      <c r="W230" s="240" t="s">
        <v>639</v>
      </c>
      <c r="X230" s="240" t="s">
        <v>639</v>
      </c>
      <c r="Y230" s="240" t="s">
        <v>639</v>
      </c>
      <c r="Z230" s="240">
        <f t="shared" si="86"/>
        <v>0</v>
      </c>
      <c r="AA230" s="240"/>
      <c r="AC230" s="152"/>
      <c r="AE230" s="146">
        <f t="shared" si="87"/>
        <v>0.54</v>
      </c>
      <c r="AF230" s="146">
        <f t="shared" si="88"/>
        <v>0</v>
      </c>
      <c r="AH230" s="255"/>
      <c r="AI230" s="255"/>
    </row>
    <row r="231" spans="2:35" ht="20.149999999999999" customHeight="1" x14ac:dyDescent="0.35">
      <c r="B231" s="403">
        <v>75</v>
      </c>
      <c r="C231" s="133" t="s">
        <v>438</v>
      </c>
      <c r="D231" s="240">
        <v>1</v>
      </c>
      <c r="E231" s="240">
        <v>6.5</v>
      </c>
      <c r="F231" s="240">
        <v>0.2</v>
      </c>
      <c r="G231" s="240">
        <v>0.6</v>
      </c>
      <c r="H231" s="152">
        <f t="shared" si="81"/>
        <v>0.78</v>
      </c>
      <c r="I231" s="152">
        <f t="shared" si="82"/>
        <v>1.3</v>
      </c>
      <c r="J231" s="152">
        <f t="shared" si="89"/>
        <v>5.85</v>
      </c>
      <c r="K231" s="404">
        <v>0.15</v>
      </c>
      <c r="L231" s="404">
        <f t="shared" ref="L231:L277" si="100">+G231-K231</f>
        <v>0.44999999999999996</v>
      </c>
      <c r="M231" s="404">
        <f t="shared" si="83"/>
        <v>2.9249999999999998</v>
      </c>
      <c r="N231" s="404">
        <v>0.15</v>
      </c>
      <c r="O231" s="240">
        <f t="shared" ref="O231:O277" si="101">+G231-N231</f>
        <v>0.44999999999999996</v>
      </c>
      <c r="P231" s="240">
        <f t="shared" si="84"/>
        <v>2.9249999999999998</v>
      </c>
      <c r="Q231" s="240"/>
      <c r="R231" s="240"/>
      <c r="S231" s="240">
        <f t="shared" si="85"/>
        <v>0</v>
      </c>
      <c r="T231" s="240" t="s">
        <v>436</v>
      </c>
      <c r="U231" s="240" t="s">
        <v>437</v>
      </c>
      <c r="V231" s="240" t="s">
        <v>639</v>
      </c>
      <c r="W231" s="240" t="s">
        <v>639</v>
      </c>
      <c r="X231" s="240" t="s">
        <v>639</v>
      </c>
      <c r="Y231" s="240" t="s">
        <v>639</v>
      </c>
      <c r="Z231" s="240">
        <f t="shared" si="86"/>
        <v>0.06</v>
      </c>
      <c r="AA231" s="240"/>
      <c r="AC231" s="152"/>
      <c r="AE231" s="146">
        <f t="shared" si="87"/>
        <v>7.1499999999999995</v>
      </c>
      <c r="AF231" s="146">
        <f t="shared" si="88"/>
        <v>0</v>
      </c>
      <c r="AH231" s="255"/>
      <c r="AI231" s="255"/>
    </row>
    <row r="232" spans="2:35" ht="20.149999999999999" customHeight="1" x14ac:dyDescent="0.35">
      <c r="B232" s="403">
        <v>76</v>
      </c>
      <c r="C232" s="133" t="s">
        <v>439</v>
      </c>
      <c r="D232" s="240">
        <v>1</v>
      </c>
      <c r="E232" s="240">
        <v>6.5</v>
      </c>
      <c r="F232" s="240">
        <v>0.35</v>
      </c>
      <c r="G232" s="240">
        <v>0.8</v>
      </c>
      <c r="H232" s="152">
        <f t="shared" si="81"/>
        <v>1.82</v>
      </c>
      <c r="I232" s="152">
        <f t="shared" si="82"/>
        <v>2.2749999999999999</v>
      </c>
      <c r="J232" s="152">
        <f t="shared" si="89"/>
        <v>9.4250000000000007</v>
      </c>
      <c r="K232" s="404">
        <v>0</v>
      </c>
      <c r="L232" s="404">
        <f t="shared" si="100"/>
        <v>0.8</v>
      </c>
      <c r="M232" s="404">
        <f t="shared" si="83"/>
        <v>5.2</v>
      </c>
      <c r="N232" s="404">
        <v>0.15</v>
      </c>
      <c r="O232" s="240">
        <f t="shared" si="101"/>
        <v>0.65</v>
      </c>
      <c r="P232" s="240">
        <f t="shared" si="84"/>
        <v>4.2250000000000005</v>
      </c>
      <c r="Q232" s="240"/>
      <c r="R232" s="240"/>
      <c r="S232" s="240">
        <f t="shared" si="85"/>
        <v>0</v>
      </c>
      <c r="T232" s="240" t="s">
        <v>489</v>
      </c>
      <c r="U232" s="240" t="s">
        <v>491</v>
      </c>
      <c r="V232" s="240" t="s">
        <v>639</v>
      </c>
      <c r="W232" s="240" t="s">
        <v>639</v>
      </c>
      <c r="X232" s="240" t="s">
        <v>639</v>
      </c>
      <c r="Y232" s="240" t="s">
        <v>639</v>
      </c>
      <c r="Z232" s="240">
        <f t="shared" si="86"/>
        <v>0.24</v>
      </c>
      <c r="AA232" s="240"/>
      <c r="AC232" s="152"/>
      <c r="AE232" s="146">
        <f t="shared" si="87"/>
        <v>0</v>
      </c>
      <c r="AF232" s="146">
        <f t="shared" si="88"/>
        <v>11.700000000000001</v>
      </c>
      <c r="AH232" s="255"/>
      <c r="AI232" s="255"/>
    </row>
    <row r="233" spans="2:35" ht="20.149999999999999" customHeight="1" x14ac:dyDescent="0.35">
      <c r="B233" s="403">
        <v>77</v>
      </c>
      <c r="C233" s="133" t="s">
        <v>440</v>
      </c>
      <c r="D233" s="240">
        <v>1</v>
      </c>
      <c r="E233" s="240">
        <v>6.101</v>
      </c>
      <c r="F233" s="240">
        <v>0.35</v>
      </c>
      <c r="G233" s="240">
        <v>0.8</v>
      </c>
      <c r="H233" s="152">
        <f t="shared" si="81"/>
        <v>1.70828</v>
      </c>
      <c r="I233" s="152">
        <f t="shared" si="82"/>
        <v>2.1353499999999999</v>
      </c>
      <c r="J233" s="152">
        <f t="shared" si="89"/>
        <v>8.8464500000000008</v>
      </c>
      <c r="K233" s="404">
        <v>0</v>
      </c>
      <c r="L233" s="404">
        <f t="shared" si="100"/>
        <v>0.8</v>
      </c>
      <c r="M233" s="404">
        <f t="shared" si="83"/>
        <v>4.8808000000000007</v>
      </c>
      <c r="N233" s="404">
        <v>0.15</v>
      </c>
      <c r="O233" s="240">
        <f t="shared" si="101"/>
        <v>0.65</v>
      </c>
      <c r="P233" s="240">
        <f t="shared" si="84"/>
        <v>3.9656500000000001</v>
      </c>
      <c r="Q233" s="240"/>
      <c r="R233" s="240"/>
      <c r="S233" s="240">
        <f t="shared" si="85"/>
        <v>0</v>
      </c>
      <c r="T233" s="240" t="s">
        <v>485</v>
      </c>
      <c r="U233" s="240" t="s">
        <v>438</v>
      </c>
      <c r="V233" s="240" t="s">
        <v>639</v>
      </c>
      <c r="W233" s="240" t="s">
        <v>639</v>
      </c>
      <c r="X233" s="240" t="s">
        <v>639</v>
      </c>
      <c r="Y233" s="240" t="s">
        <v>639</v>
      </c>
      <c r="Z233" s="240">
        <f t="shared" si="86"/>
        <v>0.24</v>
      </c>
      <c r="AA233" s="240"/>
      <c r="AC233" s="152"/>
      <c r="AE233" s="146">
        <f t="shared" si="87"/>
        <v>0</v>
      </c>
      <c r="AF233" s="146">
        <f t="shared" si="88"/>
        <v>10.9818</v>
      </c>
      <c r="AH233" s="255"/>
      <c r="AI233" s="255"/>
    </row>
    <row r="234" spans="2:35" ht="20.149999999999999" customHeight="1" x14ac:dyDescent="0.35">
      <c r="B234" s="403">
        <v>78</v>
      </c>
      <c r="C234" s="133" t="s">
        <v>441</v>
      </c>
      <c r="D234" s="240">
        <v>1</v>
      </c>
      <c r="E234" s="240">
        <v>0.45</v>
      </c>
      <c r="F234" s="240">
        <v>0.2</v>
      </c>
      <c r="G234" s="240">
        <v>0.6</v>
      </c>
      <c r="H234" s="152">
        <f t="shared" si="81"/>
        <v>5.4000000000000006E-2</v>
      </c>
      <c r="I234" s="152">
        <f t="shared" si="82"/>
        <v>9.0000000000000011E-2</v>
      </c>
      <c r="J234" s="152">
        <f t="shared" si="89"/>
        <v>0.54</v>
      </c>
      <c r="K234" s="404"/>
      <c r="L234" s="404">
        <f t="shared" si="100"/>
        <v>0.6</v>
      </c>
      <c r="M234" s="404">
        <f t="shared" si="83"/>
        <v>0.27</v>
      </c>
      <c r="N234" s="404"/>
      <c r="O234" s="240">
        <f t="shared" si="101"/>
        <v>0.6</v>
      </c>
      <c r="P234" s="240">
        <f t="shared" si="84"/>
        <v>0.27</v>
      </c>
      <c r="Q234" s="240"/>
      <c r="R234" s="240"/>
      <c r="S234" s="240">
        <f t="shared" si="85"/>
        <v>0</v>
      </c>
      <c r="T234" s="240" t="s">
        <v>639</v>
      </c>
      <c r="U234" s="240" t="s">
        <v>639</v>
      </c>
      <c r="V234" s="240" t="s">
        <v>639</v>
      </c>
      <c r="W234" s="240" t="s">
        <v>639</v>
      </c>
      <c r="X234" s="240" t="s">
        <v>639</v>
      </c>
      <c r="Y234" s="240" t="s">
        <v>639</v>
      </c>
      <c r="Z234" s="240">
        <f t="shared" si="86"/>
        <v>0</v>
      </c>
      <c r="AA234" s="240"/>
      <c r="AC234" s="152"/>
      <c r="AE234" s="146">
        <f t="shared" si="87"/>
        <v>0.63</v>
      </c>
      <c r="AF234" s="146">
        <f t="shared" si="88"/>
        <v>0</v>
      </c>
      <c r="AH234" s="255"/>
      <c r="AI234" s="255"/>
    </row>
    <row r="235" spans="2:35" ht="20.149999999999999" customHeight="1" x14ac:dyDescent="0.35">
      <c r="B235" s="403">
        <v>79</v>
      </c>
      <c r="C235" s="133" t="s">
        <v>443</v>
      </c>
      <c r="D235" s="240">
        <v>1</v>
      </c>
      <c r="E235" s="240">
        <v>1.196</v>
      </c>
      <c r="F235" s="240">
        <v>0.2</v>
      </c>
      <c r="G235" s="240">
        <v>0.6</v>
      </c>
      <c r="H235" s="152">
        <f t="shared" si="81"/>
        <v>0.14351999999999998</v>
      </c>
      <c r="I235" s="152">
        <f t="shared" si="82"/>
        <v>0.2392</v>
      </c>
      <c r="J235" s="152">
        <f t="shared" si="89"/>
        <v>1.4351999999999998</v>
      </c>
      <c r="K235" s="404"/>
      <c r="L235" s="404">
        <f t="shared" si="100"/>
        <v>0.6</v>
      </c>
      <c r="M235" s="404">
        <f t="shared" si="83"/>
        <v>0.7175999999999999</v>
      </c>
      <c r="N235" s="404"/>
      <c r="O235" s="240">
        <f t="shared" si="101"/>
        <v>0.6</v>
      </c>
      <c r="P235" s="240">
        <f t="shared" si="84"/>
        <v>0.7175999999999999</v>
      </c>
      <c r="Q235" s="240"/>
      <c r="R235" s="240"/>
      <c r="S235" s="240">
        <f t="shared" si="85"/>
        <v>0</v>
      </c>
      <c r="T235" s="240" t="s">
        <v>441</v>
      </c>
      <c r="U235" s="240" t="s">
        <v>444</v>
      </c>
      <c r="V235" s="240" t="s">
        <v>639</v>
      </c>
      <c r="W235" s="240" t="s">
        <v>639</v>
      </c>
      <c r="X235" s="240" t="s">
        <v>639</v>
      </c>
      <c r="Y235" s="240" t="s">
        <v>639</v>
      </c>
      <c r="Z235" s="240">
        <f t="shared" si="86"/>
        <v>0.24</v>
      </c>
      <c r="AA235" s="240"/>
      <c r="AC235" s="152"/>
      <c r="AE235" s="146">
        <f t="shared" si="87"/>
        <v>1.6743999999999999</v>
      </c>
      <c r="AF235" s="146">
        <f t="shared" si="88"/>
        <v>0</v>
      </c>
      <c r="AH235" s="255"/>
      <c r="AI235" s="255"/>
    </row>
    <row r="236" spans="2:35" ht="20.149999999999999" customHeight="1" x14ac:dyDescent="0.35">
      <c r="B236" s="403">
        <v>80</v>
      </c>
      <c r="C236" s="133" t="s">
        <v>444</v>
      </c>
      <c r="D236" s="240">
        <v>1</v>
      </c>
      <c r="E236" s="240">
        <v>0.45</v>
      </c>
      <c r="F236" s="240">
        <v>0.2</v>
      </c>
      <c r="G236" s="240">
        <v>0.6</v>
      </c>
      <c r="H236" s="152">
        <f t="shared" si="81"/>
        <v>5.4000000000000006E-2</v>
      </c>
      <c r="I236" s="152">
        <f t="shared" si="82"/>
        <v>9.0000000000000011E-2</v>
      </c>
      <c r="J236" s="152">
        <f t="shared" si="89"/>
        <v>0.54</v>
      </c>
      <c r="K236" s="404"/>
      <c r="L236" s="404">
        <f t="shared" si="100"/>
        <v>0.6</v>
      </c>
      <c r="M236" s="404">
        <f t="shared" si="83"/>
        <v>0.27</v>
      </c>
      <c r="N236" s="404"/>
      <c r="O236" s="240">
        <f t="shared" si="101"/>
        <v>0.6</v>
      </c>
      <c r="P236" s="240">
        <f t="shared" si="84"/>
        <v>0.27</v>
      </c>
      <c r="Q236" s="240"/>
      <c r="R236" s="240"/>
      <c r="S236" s="240">
        <f t="shared" si="85"/>
        <v>0</v>
      </c>
      <c r="T236" s="240" t="s">
        <v>639</v>
      </c>
      <c r="U236" s="240" t="s">
        <v>639</v>
      </c>
      <c r="V236" s="240" t="s">
        <v>639</v>
      </c>
      <c r="W236" s="240" t="s">
        <v>639</v>
      </c>
      <c r="X236" s="240" t="s">
        <v>639</v>
      </c>
      <c r="Y236" s="240" t="s">
        <v>639</v>
      </c>
      <c r="Z236" s="240">
        <f t="shared" si="86"/>
        <v>0</v>
      </c>
      <c r="AA236" s="240"/>
      <c r="AC236" s="152"/>
      <c r="AE236" s="146">
        <f t="shared" si="87"/>
        <v>0.63</v>
      </c>
      <c r="AF236" s="146">
        <f t="shared" si="88"/>
        <v>0</v>
      </c>
      <c r="AH236" s="255"/>
      <c r="AI236" s="255"/>
    </row>
    <row r="237" spans="2:35" ht="20.149999999999999" customHeight="1" x14ac:dyDescent="0.35">
      <c r="B237" s="403">
        <v>81</v>
      </c>
      <c r="C237" s="133" t="s">
        <v>445</v>
      </c>
      <c r="D237" s="240">
        <v>1</v>
      </c>
      <c r="E237" s="240">
        <v>1.5980000000000001</v>
      </c>
      <c r="F237" s="240">
        <v>0.2</v>
      </c>
      <c r="G237" s="240">
        <v>0.6</v>
      </c>
      <c r="H237" s="152">
        <f t="shared" si="81"/>
        <v>0.19176000000000001</v>
      </c>
      <c r="I237" s="152">
        <f t="shared" si="82"/>
        <v>0.31960000000000005</v>
      </c>
      <c r="J237" s="152">
        <f t="shared" si="89"/>
        <v>1.9176</v>
      </c>
      <c r="K237" s="404"/>
      <c r="L237" s="404">
        <f t="shared" si="100"/>
        <v>0.6</v>
      </c>
      <c r="M237" s="404">
        <f t="shared" si="83"/>
        <v>0.95879999999999999</v>
      </c>
      <c r="N237" s="404"/>
      <c r="O237" s="240">
        <f t="shared" si="101"/>
        <v>0.6</v>
      </c>
      <c r="P237" s="240">
        <f t="shared" si="84"/>
        <v>0.95879999999999999</v>
      </c>
      <c r="Q237" s="240"/>
      <c r="R237" s="240"/>
      <c r="S237" s="240">
        <f t="shared" si="85"/>
        <v>0</v>
      </c>
      <c r="T237" s="240"/>
      <c r="U237" s="240"/>
      <c r="V237" s="240"/>
      <c r="W237" s="240"/>
      <c r="X237" s="240"/>
      <c r="Y237" s="240"/>
      <c r="Z237" s="240">
        <f t="shared" si="86"/>
        <v>0</v>
      </c>
      <c r="AA237" s="240"/>
      <c r="AC237" s="152"/>
      <c r="AE237" s="146">
        <f t="shared" si="87"/>
        <v>2.2372000000000001</v>
      </c>
      <c r="AF237" s="146">
        <f t="shared" si="88"/>
        <v>0</v>
      </c>
      <c r="AH237" s="255"/>
      <c r="AI237" s="255"/>
    </row>
    <row r="238" spans="2:35" ht="20.149999999999999" customHeight="1" x14ac:dyDescent="0.35">
      <c r="B238" s="403">
        <v>82</v>
      </c>
      <c r="C238" s="133" t="s">
        <v>446</v>
      </c>
      <c r="D238" s="240">
        <v>1</v>
      </c>
      <c r="E238" s="240">
        <v>1</v>
      </c>
      <c r="F238" s="240">
        <v>0.2</v>
      </c>
      <c r="G238" s="240">
        <v>0.6</v>
      </c>
      <c r="H238" s="152">
        <f t="shared" si="81"/>
        <v>0.12</v>
      </c>
      <c r="I238" s="152">
        <f t="shared" si="82"/>
        <v>0.2</v>
      </c>
      <c r="J238" s="152">
        <f t="shared" si="89"/>
        <v>1.2</v>
      </c>
      <c r="K238" s="404"/>
      <c r="L238" s="404">
        <f t="shared" si="100"/>
        <v>0.6</v>
      </c>
      <c r="M238" s="404">
        <f t="shared" si="83"/>
        <v>0.6</v>
      </c>
      <c r="N238" s="404"/>
      <c r="O238" s="240">
        <f t="shared" si="101"/>
        <v>0.6</v>
      </c>
      <c r="P238" s="240">
        <f t="shared" si="84"/>
        <v>0.6</v>
      </c>
      <c r="Q238" s="240"/>
      <c r="R238" s="240"/>
      <c r="S238" s="240">
        <f t="shared" si="85"/>
        <v>0</v>
      </c>
      <c r="T238" s="240"/>
      <c r="U238" s="240"/>
      <c r="V238" s="240"/>
      <c r="W238" s="240"/>
      <c r="X238" s="240"/>
      <c r="Y238" s="240"/>
      <c r="Z238" s="240">
        <f t="shared" si="86"/>
        <v>0</v>
      </c>
      <c r="AA238" s="240"/>
      <c r="AC238" s="152"/>
      <c r="AE238" s="146">
        <f t="shared" si="87"/>
        <v>1.4</v>
      </c>
      <c r="AF238" s="146">
        <f t="shared" si="88"/>
        <v>0</v>
      </c>
      <c r="AH238" s="255"/>
      <c r="AI238" s="255"/>
    </row>
    <row r="239" spans="2:35" ht="20.149999999999999" customHeight="1" x14ac:dyDescent="0.35">
      <c r="B239" s="403">
        <v>83</v>
      </c>
      <c r="C239" s="133" t="s">
        <v>442</v>
      </c>
      <c r="D239" s="240">
        <v>1</v>
      </c>
      <c r="E239" s="240">
        <v>1</v>
      </c>
      <c r="F239" s="240">
        <v>0.2</v>
      </c>
      <c r="G239" s="240">
        <v>0.6</v>
      </c>
      <c r="H239" s="152">
        <f t="shared" si="81"/>
        <v>0.12</v>
      </c>
      <c r="I239" s="152">
        <f t="shared" si="82"/>
        <v>0.2</v>
      </c>
      <c r="J239" s="152">
        <f t="shared" si="89"/>
        <v>1.2</v>
      </c>
      <c r="K239" s="404"/>
      <c r="L239" s="404">
        <f t="shared" si="100"/>
        <v>0.6</v>
      </c>
      <c r="M239" s="404">
        <f t="shared" si="83"/>
        <v>0.6</v>
      </c>
      <c r="N239" s="404"/>
      <c r="O239" s="240">
        <f t="shared" si="101"/>
        <v>0.6</v>
      </c>
      <c r="P239" s="240">
        <f t="shared" si="84"/>
        <v>0.6</v>
      </c>
      <c r="Q239" s="240"/>
      <c r="R239" s="240"/>
      <c r="S239" s="240">
        <f t="shared" si="85"/>
        <v>0</v>
      </c>
      <c r="T239" s="240"/>
      <c r="U239" s="240"/>
      <c r="V239" s="240"/>
      <c r="W239" s="240"/>
      <c r="X239" s="240"/>
      <c r="Y239" s="240"/>
      <c r="Z239" s="240">
        <f t="shared" si="86"/>
        <v>0</v>
      </c>
      <c r="AA239" s="240"/>
      <c r="AC239" s="152"/>
      <c r="AE239" s="146">
        <f t="shared" si="87"/>
        <v>1.4</v>
      </c>
      <c r="AF239" s="146">
        <f t="shared" si="88"/>
        <v>0</v>
      </c>
      <c r="AH239" s="255"/>
      <c r="AI239" s="255"/>
    </row>
    <row r="240" spans="2:35" ht="20.149999999999999" customHeight="1" x14ac:dyDescent="0.35">
      <c r="B240" s="403">
        <v>84</v>
      </c>
      <c r="C240" s="133" t="s">
        <v>447</v>
      </c>
      <c r="D240" s="240">
        <v>1</v>
      </c>
      <c r="E240" s="240">
        <v>0.94599999999999995</v>
      </c>
      <c r="F240" s="240">
        <v>0.2</v>
      </c>
      <c r="G240" s="240">
        <v>0.6</v>
      </c>
      <c r="H240" s="152">
        <f t="shared" si="81"/>
        <v>0.11352</v>
      </c>
      <c r="I240" s="152">
        <f t="shared" si="82"/>
        <v>0.18920000000000001</v>
      </c>
      <c r="J240" s="152">
        <f t="shared" si="89"/>
        <v>1.1352</v>
      </c>
      <c r="K240" s="404"/>
      <c r="L240" s="404">
        <f t="shared" si="100"/>
        <v>0.6</v>
      </c>
      <c r="M240" s="404">
        <f t="shared" si="83"/>
        <v>0.56759999999999999</v>
      </c>
      <c r="N240" s="404"/>
      <c r="O240" s="240">
        <f t="shared" si="101"/>
        <v>0.6</v>
      </c>
      <c r="P240" s="240">
        <f t="shared" si="84"/>
        <v>0.56759999999999999</v>
      </c>
      <c r="Q240" s="240"/>
      <c r="R240" s="240"/>
      <c r="S240" s="240">
        <f t="shared" si="85"/>
        <v>0</v>
      </c>
      <c r="T240" s="240"/>
      <c r="U240" s="240"/>
      <c r="V240" s="240"/>
      <c r="W240" s="240"/>
      <c r="X240" s="240"/>
      <c r="Y240" s="240"/>
      <c r="Z240" s="240">
        <f t="shared" si="86"/>
        <v>0</v>
      </c>
      <c r="AA240" s="240"/>
      <c r="AC240" s="152"/>
      <c r="AE240" s="146">
        <f t="shared" si="87"/>
        <v>1.3244</v>
      </c>
      <c r="AF240" s="146">
        <f t="shared" si="88"/>
        <v>0</v>
      </c>
      <c r="AH240" s="146"/>
      <c r="AI240" s="255"/>
    </row>
    <row r="241" spans="2:35" ht="20.149999999999999" customHeight="1" x14ac:dyDescent="0.35">
      <c r="B241" s="403">
        <v>85</v>
      </c>
      <c r="C241" s="133" t="s">
        <v>448</v>
      </c>
      <c r="D241" s="240">
        <v>1</v>
      </c>
      <c r="E241" s="240">
        <v>0.95</v>
      </c>
      <c r="F241" s="240">
        <v>0.2</v>
      </c>
      <c r="G241" s="240">
        <v>0.6</v>
      </c>
      <c r="H241" s="152">
        <f t="shared" si="81"/>
        <v>0.11399999999999999</v>
      </c>
      <c r="I241" s="152">
        <f t="shared" si="82"/>
        <v>0.19</v>
      </c>
      <c r="J241" s="152">
        <f t="shared" si="89"/>
        <v>1.1399999999999999</v>
      </c>
      <c r="K241" s="404"/>
      <c r="L241" s="404">
        <f t="shared" si="100"/>
        <v>0.6</v>
      </c>
      <c r="M241" s="404">
        <f t="shared" si="83"/>
        <v>0.56999999999999995</v>
      </c>
      <c r="N241" s="404"/>
      <c r="O241" s="240">
        <f t="shared" si="101"/>
        <v>0.6</v>
      </c>
      <c r="P241" s="240">
        <f t="shared" si="84"/>
        <v>0.56999999999999995</v>
      </c>
      <c r="Q241" s="240"/>
      <c r="R241" s="240"/>
      <c r="S241" s="240">
        <f t="shared" si="85"/>
        <v>0</v>
      </c>
      <c r="T241" s="240"/>
      <c r="U241" s="240"/>
      <c r="V241" s="240"/>
      <c r="W241" s="240"/>
      <c r="X241" s="240"/>
      <c r="Y241" s="240"/>
      <c r="Z241" s="240">
        <f t="shared" si="86"/>
        <v>0</v>
      </c>
      <c r="AA241" s="240"/>
      <c r="AC241" s="152"/>
      <c r="AE241" s="146">
        <f t="shared" si="87"/>
        <v>1.3299999999999998</v>
      </c>
      <c r="AF241" s="146">
        <f t="shared" si="88"/>
        <v>0</v>
      </c>
      <c r="AH241" s="255"/>
      <c r="AI241" s="255"/>
    </row>
    <row r="242" spans="2:35" ht="20.149999999999999" customHeight="1" x14ac:dyDescent="0.35">
      <c r="B242" s="403">
        <v>86</v>
      </c>
      <c r="C242" s="133" t="s">
        <v>449</v>
      </c>
      <c r="D242" s="240">
        <v>1</v>
      </c>
      <c r="E242" s="240">
        <v>1</v>
      </c>
      <c r="F242" s="240">
        <v>0.2</v>
      </c>
      <c r="G242" s="240">
        <v>0.6</v>
      </c>
      <c r="H242" s="152">
        <f t="shared" si="81"/>
        <v>0.12</v>
      </c>
      <c r="I242" s="152">
        <f t="shared" si="82"/>
        <v>0.2</v>
      </c>
      <c r="J242" s="152">
        <f t="shared" si="89"/>
        <v>1.2</v>
      </c>
      <c r="K242" s="404"/>
      <c r="L242" s="404">
        <f t="shared" si="100"/>
        <v>0.6</v>
      </c>
      <c r="M242" s="404">
        <f t="shared" si="83"/>
        <v>0.6</v>
      </c>
      <c r="N242" s="404"/>
      <c r="O242" s="240">
        <f t="shared" si="101"/>
        <v>0.6</v>
      </c>
      <c r="P242" s="240">
        <f t="shared" si="84"/>
        <v>0.6</v>
      </c>
      <c r="Q242" s="240"/>
      <c r="R242" s="240"/>
      <c r="S242" s="240">
        <f t="shared" si="85"/>
        <v>0</v>
      </c>
      <c r="T242" s="240"/>
      <c r="U242" s="240"/>
      <c r="V242" s="240"/>
      <c r="W242" s="240"/>
      <c r="X242" s="240"/>
      <c r="Y242" s="240"/>
      <c r="Z242" s="240">
        <f t="shared" si="86"/>
        <v>0</v>
      </c>
      <c r="AA242" s="240"/>
      <c r="AC242" s="152"/>
      <c r="AE242" s="146">
        <f t="shared" si="87"/>
        <v>1.4</v>
      </c>
      <c r="AF242" s="146">
        <f t="shared" si="88"/>
        <v>0</v>
      </c>
      <c r="AH242" s="255"/>
      <c r="AI242" s="255"/>
    </row>
    <row r="243" spans="2:35" ht="20.149999999999999" customHeight="1" x14ac:dyDescent="0.35">
      <c r="B243" s="403">
        <v>87</v>
      </c>
      <c r="C243" s="133" t="s">
        <v>450</v>
      </c>
      <c r="D243" s="240">
        <v>1</v>
      </c>
      <c r="E243" s="240">
        <v>1</v>
      </c>
      <c r="F243" s="240">
        <v>0.2</v>
      </c>
      <c r="G243" s="240">
        <v>0.6</v>
      </c>
      <c r="H243" s="152">
        <f t="shared" si="81"/>
        <v>0.12</v>
      </c>
      <c r="I243" s="152">
        <f t="shared" si="82"/>
        <v>0.2</v>
      </c>
      <c r="J243" s="152">
        <f t="shared" si="89"/>
        <v>1.2</v>
      </c>
      <c r="K243" s="404"/>
      <c r="L243" s="404">
        <f t="shared" si="100"/>
        <v>0.6</v>
      </c>
      <c r="M243" s="404">
        <f t="shared" si="83"/>
        <v>0.6</v>
      </c>
      <c r="N243" s="404"/>
      <c r="O243" s="240">
        <f t="shared" si="101"/>
        <v>0.6</v>
      </c>
      <c r="P243" s="240">
        <f t="shared" si="84"/>
        <v>0.6</v>
      </c>
      <c r="Q243" s="240"/>
      <c r="R243" s="240"/>
      <c r="S243" s="240">
        <f t="shared" si="85"/>
        <v>0</v>
      </c>
      <c r="T243" s="240"/>
      <c r="U243" s="240"/>
      <c r="V243" s="240"/>
      <c r="W243" s="240"/>
      <c r="X243" s="240"/>
      <c r="Y243" s="240"/>
      <c r="Z243" s="240">
        <f t="shared" si="86"/>
        <v>0</v>
      </c>
      <c r="AA243" s="240"/>
      <c r="AC243" s="152"/>
      <c r="AE243" s="146">
        <f t="shared" si="87"/>
        <v>1.4</v>
      </c>
      <c r="AF243" s="146">
        <f t="shared" si="88"/>
        <v>0</v>
      </c>
      <c r="AH243" s="255"/>
      <c r="AI243" s="255"/>
    </row>
    <row r="244" spans="2:35" ht="20.149999999999999" customHeight="1" x14ac:dyDescent="0.35">
      <c r="B244" s="403">
        <v>88</v>
      </c>
      <c r="C244" s="133" t="s">
        <v>451</v>
      </c>
      <c r="D244" s="240">
        <v>1</v>
      </c>
      <c r="E244" s="240">
        <v>1</v>
      </c>
      <c r="F244" s="240">
        <v>0.2</v>
      </c>
      <c r="G244" s="240">
        <v>0.6</v>
      </c>
      <c r="H244" s="152">
        <f t="shared" si="81"/>
        <v>0.12</v>
      </c>
      <c r="I244" s="152">
        <f t="shared" si="82"/>
        <v>0.2</v>
      </c>
      <c r="J244" s="152">
        <f t="shared" si="89"/>
        <v>1.2</v>
      </c>
      <c r="K244" s="404"/>
      <c r="L244" s="404">
        <f t="shared" si="100"/>
        <v>0.6</v>
      </c>
      <c r="M244" s="404">
        <f t="shared" si="83"/>
        <v>0.6</v>
      </c>
      <c r="N244" s="404"/>
      <c r="O244" s="240">
        <f t="shared" si="101"/>
        <v>0.6</v>
      </c>
      <c r="P244" s="240">
        <f t="shared" si="84"/>
        <v>0.6</v>
      </c>
      <c r="Q244" s="240"/>
      <c r="R244" s="240"/>
      <c r="S244" s="240">
        <f t="shared" si="85"/>
        <v>0</v>
      </c>
      <c r="T244" s="240"/>
      <c r="U244" s="240"/>
      <c r="V244" s="240"/>
      <c r="W244" s="240"/>
      <c r="X244" s="240"/>
      <c r="Y244" s="240"/>
      <c r="Z244" s="240">
        <f t="shared" si="86"/>
        <v>0</v>
      </c>
      <c r="AA244" s="240"/>
      <c r="AC244" s="152"/>
      <c r="AE244" s="146">
        <f t="shared" si="87"/>
        <v>1.4</v>
      </c>
      <c r="AF244" s="146">
        <f t="shared" si="88"/>
        <v>0</v>
      </c>
      <c r="AH244" s="255"/>
      <c r="AI244" s="255"/>
    </row>
    <row r="245" spans="2:35" ht="20.149999999999999" customHeight="1" x14ac:dyDescent="0.35">
      <c r="B245" s="403">
        <v>89</v>
      </c>
      <c r="C245" s="133" t="s">
        <v>452</v>
      </c>
      <c r="D245" s="240">
        <v>1</v>
      </c>
      <c r="E245" s="240">
        <v>1.4970000000000001</v>
      </c>
      <c r="F245" s="240">
        <v>0.2</v>
      </c>
      <c r="G245" s="240">
        <v>0.6</v>
      </c>
      <c r="H245" s="152">
        <f t="shared" si="81"/>
        <v>0.17964000000000002</v>
      </c>
      <c r="I245" s="152">
        <f t="shared" si="82"/>
        <v>0.29940000000000005</v>
      </c>
      <c r="J245" s="152">
        <f t="shared" si="89"/>
        <v>1.7964</v>
      </c>
      <c r="K245" s="404"/>
      <c r="L245" s="404">
        <f t="shared" si="100"/>
        <v>0.6</v>
      </c>
      <c r="M245" s="404">
        <f t="shared" si="83"/>
        <v>0.8982</v>
      </c>
      <c r="N245" s="404"/>
      <c r="O245" s="240">
        <f t="shared" si="101"/>
        <v>0.6</v>
      </c>
      <c r="P245" s="240">
        <f t="shared" si="84"/>
        <v>0.8982</v>
      </c>
      <c r="Q245" s="240"/>
      <c r="R245" s="240"/>
      <c r="S245" s="240">
        <f t="shared" si="85"/>
        <v>0</v>
      </c>
      <c r="T245" s="240"/>
      <c r="U245" s="240"/>
      <c r="V245" s="240"/>
      <c r="W245" s="240"/>
      <c r="X245" s="240"/>
      <c r="Y245" s="240"/>
      <c r="Z245" s="240">
        <f t="shared" si="86"/>
        <v>0</v>
      </c>
      <c r="AA245" s="240"/>
      <c r="AC245" s="152"/>
      <c r="AE245" s="146">
        <f t="shared" si="87"/>
        <v>2.0958000000000001</v>
      </c>
      <c r="AF245" s="146">
        <f t="shared" si="88"/>
        <v>0</v>
      </c>
      <c r="AH245" s="255"/>
      <c r="AI245" s="255"/>
    </row>
    <row r="246" spans="2:35" ht="20.149999999999999" customHeight="1" x14ac:dyDescent="0.35">
      <c r="B246" s="403">
        <v>90</v>
      </c>
      <c r="C246" s="133" t="s">
        <v>453</v>
      </c>
      <c r="D246" s="240">
        <v>1</v>
      </c>
      <c r="E246" s="240">
        <v>1</v>
      </c>
      <c r="F246" s="240">
        <v>0.2</v>
      </c>
      <c r="G246" s="240">
        <v>0.6</v>
      </c>
      <c r="H246" s="152">
        <f t="shared" si="81"/>
        <v>0.12</v>
      </c>
      <c r="I246" s="152">
        <f t="shared" si="82"/>
        <v>0.2</v>
      </c>
      <c r="J246" s="152">
        <f t="shared" si="89"/>
        <v>1.2</v>
      </c>
      <c r="K246" s="404"/>
      <c r="L246" s="404">
        <f t="shared" si="100"/>
        <v>0.6</v>
      </c>
      <c r="M246" s="404">
        <f t="shared" si="83"/>
        <v>0.6</v>
      </c>
      <c r="N246" s="404"/>
      <c r="O246" s="240">
        <f t="shared" si="101"/>
        <v>0.6</v>
      </c>
      <c r="P246" s="240">
        <f t="shared" si="84"/>
        <v>0.6</v>
      </c>
      <c r="Q246" s="240"/>
      <c r="R246" s="240"/>
      <c r="S246" s="240">
        <f t="shared" si="85"/>
        <v>0</v>
      </c>
      <c r="T246" s="240"/>
      <c r="U246" s="240"/>
      <c r="V246" s="240"/>
      <c r="W246" s="240"/>
      <c r="X246" s="240"/>
      <c r="Y246" s="240"/>
      <c r="Z246" s="240">
        <f t="shared" si="86"/>
        <v>0</v>
      </c>
      <c r="AA246" s="240"/>
      <c r="AC246" s="152"/>
      <c r="AE246" s="146">
        <f t="shared" si="87"/>
        <v>1.4</v>
      </c>
      <c r="AF246" s="146">
        <f t="shared" si="88"/>
        <v>0</v>
      </c>
      <c r="AH246" s="255"/>
      <c r="AI246" s="255"/>
    </row>
    <row r="247" spans="2:35" ht="20.149999999999999" customHeight="1" x14ac:dyDescent="0.35">
      <c r="B247" s="403">
        <v>91</v>
      </c>
      <c r="C247" s="133" t="s">
        <v>454</v>
      </c>
      <c r="D247" s="240">
        <v>1</v>
      </c>
      <c r="E247" s="240">
        <v>1</v>
      </c>
      <c r="F247" s="240">
        <v>0.2</v>
      </c>
      <c r="G247" s="240">
        <v>0.6</v>
      </c>
      <c r="H247" s="152">
        <f t="shared" si="81"/>
        <v>0.12</v>
      </c>
      <c r="I247" s="152">
        <f t="shared" si="82"/>
        <v>0.2</v>
      </c>
      <c r="J247" s="152">
        <f t="shared" si="89"/>
        <v>1.2</v>
      </c>
      <c r="K247" s="404"/>
      <c r="L247" s="404">
        <f t="shared" si="100"/>
        <v>0.6</v>
      </c>
      <c r="M247" s="404">
        <f t="shared" si="83"/>
        <v>0.6</v>
      </c>
      <c r="N247" s="404"/>
      <c r="O247" s="240">
        <f t="shared" si="101"/>
        <v>0.6</v>
      </c>
      <c r="P247" s="240">
        <f t="shared" si="84"/>
        <v>0.6</v>
      </c>
      <c r="Q247" s="240"/>
      <c r="R247" s="240"/>
      <c r="S247" s="240">
        <f t="shared" si="85"/>
        <v>0</v>
      </c>
      <c r="T247" s="240"/>
      <c r="U247" s="240"/>
      <c r="V247" s="240"/>
      <c r="W247" s="240"/>
      <c r="X247" s="240"/>
      <c r="Y247" s="240"/>
      <c r="Z247" s="240">
        <f t="shared" si="86"/>
        <v>0</v>
      </c>
      <c r="AA247" s="240"/>
      <c r="AC247" s="152"/>
      <c r="AE247" s="146">
        <f t="shared" si="87"/>
        <v>1.4</v>
      </c>
      <c r="AF247" s="146">
        <f t="shared" si="88"/>
        <v>0</v>
      </c>
      <c r="AH247" s="255"/>
      <c r="AI247" s="255"/>
    </row>
    <row r="248" spans="2:35" ht="20.149999999999999" customHeight="1" x14ac:dyDescent="0.35">
      <c r="B248" s="403">
        <v>92</v>
      </c>
      <c r="C248" s="133" t="s">
        <v>455</v>
      </c>
      <c r="D248" s="240">
        <v>1</v>
      </c>
      <c r="E248" s="240">
        <v>1</v>
      </c>
      <c r="F248" s="240">
        <v>0.2</v>
      </c>
      <c r="G248" s="240">
        <v>0.6</v>
      </c>
      <c r="H248" s="152">
        <f t="shared" si="81"/>
        <v>0.12</v>
      </c>
      <c r="I248" s="152">
        <f t="shared" si="82"/>
        <v>0.2</v>
      </c>
      <c r="J248" s="152">
        <f t="shared" si="89"/>
        <v>1.2</v>
      </c>
      <c r="K248" s="404"/>
      <c r="L248" s="404">
        <f t="shared" si="100"/>
        <v>0.6</v>
      </c>
      <c r="M248" s="404">
        <f t="shared" si="83"/>
        <v>0.6</v>
      </c>
      <c r="N248" s="404"/>
      <c r="O248" s="240">
        <f t="shared" si="101"/>
        <v>0.6</v>
      </c>
      <c r="P248" s="240">
        <f t="shared" si="84"/>
        <v>0.6</v>
      </c>
      <c r="Q248" s="240"/>
      <c r="R248" s="240"/>
      <c r="S248" s="240">
        <f t="shared" si="85"/>
        <v>0</v>
      </c>
      <c r="T248" s="240"/>
      <c r="U248" s="240"/>
      <c r="V248" s="240"/>
      <c r="W248" s="240"/>
      <c r="X248" s="240"/>
      <c r="Y248" s="240"/>
      <c r="Z248" s="240">
        <f t="shared" si="86"/>
        <v>0</v>
      </c>
      <c r="AA248" s="240"/>
      <c r="AC248" s="152"/>
      <c r="AE248" s="146">
        <f t="shared" si="87"/>
        <v>1.4</v>
      </c>
      <c r="AF248" s="146">
        <f t="shared" si="88"/>
        <v>0</v>
      </c>
      <c r="AH248" s="255"/>
      <c r="AI248" s="255"/>
    </row>
    <row r="249" spans="2:35" ht="20.149999999999999" customHeight="1" x14ac:dyDescent="0.35">
      <c r="B249" s="403">
        <v>93</v>
      </c>
      <c r="C249" s="133" t="s">
        <v>456</v>
      </c>
      <c r="D249" s="240">
        <v>1</v>
      </c>
      <c r="E249" s="240">
        <v>1</v>
      </c>
      <c r="F249" s="240">
        <v>0.2</v>
      </c>
      <c r="G249" s="240">
        <v>0.6</v>
      </c>
      <c r="H249" s="152">
        <f t="shared" si="81"/>
        <v>0.12</v>
      </c>
      <c r="I249" s="152">
        <f t="shared" si="82"/>
        <v>0.2</v>
      </c>
      <c r="J249" s="152">
        <f t="shared" si="89"/>
        <v>1.2</v>
      </c>
      <c r="K249" s="404"/>
      <c r="L249" s="404">
        <f t="shared" si="100"/>
        <v>0.6</v>
      </c>
      <c r="M249" s="404">
        <f t="shared" si="83"/>
        <v>0.6</v>
      </c>
      <c r="N249" s="404"/>
      <c r="O249" s="240">
        <f t="shared" si="101"/>
        <v>0.6</v>
      </c>
      <c r="P249" s="240">
        <f t="shared" si="84"/>
        <v>0.6</v>
      </c>
      <c r="Q249" s="240"/>
      <c r="R249" s="240"/>
      <c r="S249" s="240">
        <f t="shared" si="85"/>
        <v>0</v>
      </c>
      <c r="T249" s="240"/>
      <c r="U249" s="240"/>
      <c r="V249" s="240"/>
      <c r="W249" s="240"/>
      <c r="X249" s="240"/>
      <c r="Y249" s="240"/>
      <c r="Z249" s="240">
        <f t="shared" si="86"/>
        <v>0</v>
      </c>
      <c r="AA249" s="240"/>
      <c r="AC249" s="152"/>
      <c r="AE249" s="146">
        <f t="shared" si="87"/>
        <v>1.4</v>
      </c>
      <c r="AF249" s="146">
        <f t="shared" si="88"/>
        <v>0</v>
      </c>
      <c r="AH249" s="255"/>
      <c r="AI249" s="255"/>
    </row>
    <row r="250" spans="2:35" ht="20.149999999999999" customHeight="1" x14ac:dyDescent="0.35">
      <c r="B250" s="403">
        <v>94</v>
      </c>
      <c r="C250" s="133" t="s">
        <v>457</v>
      </c>
      <c r="D250" s="240">
        <v>1</v>
      </c>
      <c r="E250" s="240">
        <v>1.4970000000000001</v>
      </c>
      <c r="F250" s="240">
        <v>0.2</v>
      </c>
      <c r="G250" s="240">
        <v>0.6</v>
      </c>
      <c r="H250" s="152">
        <f t="shared" si="81"/>
        <v>0.17964000000000002</v>
      </c>
      <c r="I250" s="152">
        <f t="shared" si="82"/>
        <v>0.29940000000000005</v>
      </c>
      <c r="J250" s="152">
        <f t="shared" si="89"/>
        <v>1.7964</v>
      </c>
      <c r="K250" s="404"/>
      <c r="L250" s="404">
        <f t="shared" si="100"/>
        <v>0.6</v>
      </c>
      <c r="M250" s="404">
        <f t="shared" si="83"/>
        <v>0.8982</v>
      </c>
      <c r="N250" s="404"/>
      <c r="O250" s="240">
        <f t="shared" si="101"/>
        <v>0.6</v>
      </c>
      <c r="P250" s="240">
        <f t="shared" si="84"/>
        <v>0.8982</v>
      </c>
      <c r="Q250" s="240"/>
      <c r="R250" s="240"/>
      <c r="S250" s="240">
        <f t="shared" si="85"/>
        <v>0</v>
      </c>
      <c r="T250" s="240"/>
      <c r="U250" s="240"/>
      <c r="V250" s="240"/>
      <c r="W250" s="240"/>
      <c r="X250" s="240"/>
      <c r="Y250" s="240"/>
      <c r="Z250" s="240">
        <f t="shared" si="86"/>
        <v>0</v>
      </c>
      <c r="AA250" s="240"/>
      <c r="AC250" s="152"/>
      <c r="AE250" s="146">
        <f t="shared" si="87"/>
        <v>2.0958000000000001</v>
      </c>
      <c r="AF250" s="146">
        <f t="shared" si="88"/>
        <v>0</v>
      </c>
      <c r="AH250" s="255"/>
      <c r="AI250" s="255"/>
    </row>
    <row r="251" spans="2:35" ht="20.149999999999999" customHeight="1" x14ac:dyDescent="0.35">
      <c r="B251" s="403">
        <v>95</v>
      </c>
      <c r="C251" s="133" t="s">
        <v>458</v>
      </c>
      <c r="D251" s="240">
        <v>1</v>
      </c>
      <c r="E251" s="240">
        <v>0.6</v>
      </c>
      <c r="F251" s="240">
        <v>0.2</v>
      </c>
      <c r="G251" s="240">
        <v>0.6</v>
      </c>
      <c r="H251" s="152">
        <f t="shared" si="81"/>
        <v>7.1999999999999995E-2</v>
      </c>
      <c r="I251" s="152">
        <f t="shared" si="82"/>
        <v>0.12</v>
      </c>
      <c r="J251" s="152">
        <f t="shared" si="89"/>
        <v>0.72</v>
      </c>
      <c r="K251" s="404"/>
      <c r="L251" s="404">
        <f t="shared" si="100"/>
        <v>0.6</v>
      </c>
      <c r="M251" s="404">
        <f t="shared" si="83"/>
        <v>0.36</v>
      </c>
      <c r="N251" s="404"/>
      <c r="O251" s="240">
        <f t="shared" si="101"/>
        <v>0.6</v>
      </c>
      <c r="P251" s="240">
        <f t="shared" si="84"/>
        <v>0.36</v>
      </c>
      <c r="Q251" s="240"/>
      <c r="R251" s="240"/>
      <c r="S251" s="240">
        <f t="shared" si="85"/>
        <v>0</v>
      </c>
      <c r="T251" s="240"/>
      <c r="U251" s="240"/>
      <c r="V251" s="240"/>
      <c r="W251" s="240"/>
      <c r="X251" s="240"/>
      <c r="Y251" s="240"/>
      <c r="Z251" s="240">
        <f t="shared" si="86"/>
        <v>0</v>
      </c>
      <c r="AA251" s="240"/>
      <c r="AC251" s="152"/>
      <c r="AE251" s="146">
        <f t="shared" si="87"/>
        <v>0.84</v>
      </c>
      <c r="AF251" s="146">
        <f t="shared" si="88"/>
        <v>0</v>
      </c>
      <c r="AH251" s="255"/>
      <c r="AI251" s="255"/>
    </row>
    <row r="252" spans="2:35" ht="20.149999999999999" customHeight="1" x14ac:dyDescent="0.35">
      <c r="B252" s="403">
        <v>96</v>
      </c>
      <c r="C252" s="133" t="s">
        <v>459</v>
      </c>
      <c r="D252" s="240">
        <v>1</v>
      </c>
      <c r="E252" s="240">
        <v>1</v>
      </c>
      <c r="F252" s="240">
        <v>0.2</v>
      </c>
      <c r="G252" s="240">
        <v>0.6</v>
      </c>
      <c r="H252" s="152">
        <f t="shared" si="81"/>
        <v>0.12</v>
      </c>
      <c r="I252" s="152">
        <f t="shared" si="82"/>
        <v>0.2</v>
      </c>
      <c r="J252" s="152">
        <f t="shared" si="89"/>
        <v>1.2</v>
      </c>
      <c r="K252" s="404"/>
      <c r="L252" s="404">
        <f t="shared" si="100"/>
        <v>0.6</v>
      </c>
      <c r="M252" s="404">
        <f t="shared" si="83"/>
        <v>0.6</v>
      </c>
      <c r="N252" s="404"/>
      <c r="O252" s="240">
        <f t="shared" si="101"/>
        <v>0.6</v>
      </c>
      <c r="P252" s="240">
        <f t="shared" si="84"/>
        <v>0.6</v>
      </c>
      <c r="Q252" s="240"/>
      <c r="R252" s="240"/>
      <c r="S252" s="240">
        <f t="shared" si="85"/>
        <v>0</v>
      </c>
      <c r="T252" s="240"/>
      <c r="U252" s="240"/>
      <c r="V252" s="240"/>
      <c r="W252" s="240"/>
      <c r="X252" s="240"/>
      <c r="Y252" s="240"/>
      <c r="Z252" s="240">
        <f t="shared" si="86"/>
        <v>0</v>
      </c>
      <c r="AA252" s="240"/>
      <c r="AC252" s="152"/>
      <c r="AE252" s="146">
        <f t="shared" si="87"/>
        <v>1.4</v>
      </c>
      <c r="AF252" s="146">
        <f t="shared" si="88"/>
        <v>0</v>
      </c>
      <c r="AH252" s="255"/>
      <c r="AI252" s="255"/>
    </row>
    <row r="253" spans="2:35" ht="20.149999999999999" customHeight="1" x14ac:dyDescent="0.35">
      <c r="B253" s="403">
        <v>97</v>
      </c>
      <c r="C253" s="133" t="s">
        <v>460</v>
      </c>
      <c r="D253" s="240">
        <v>1</v>
      </c>
      <c r="E253" s="240">
        <v>0.29699999999999999</v>
      </c>
      <c r="F253" s="240">
        <v>0.2</v>
      </c>
      <c r="G253" s="240">
        <v>0.6</v>
      </c>
      <c r="H253" s="152">
        <f t="shared" si="81"/>
        <v>3.5639999999999998E-2</v>
      </c>
      <c r="I253" s="152">
        <f t="shared" si="82"/>
        <v>5.9400000000000001E-2</v>
      </c>
      <c r="J253" s="152">
        <f t="shared" si="89"/>
        <v>0.35639999999999999</v>
      </c>
      <c r="K253" s="404"/>
      <c r="L253" s="404">
        <f t="shared" si="100"/>
        <v>0.6</v>
      </c>
      <c r="M253" s="404">
        <f t="shared" si="83"/>
        <v>0.1782</v>
      </c>
      <c r="N253" s="404"/>
      <c r="O253" s="240">
        <f t="shared" si="101"/>
        <v>0.6</v>
      </c>
      <c r="P253" s="240">
        <f t="shared" si="84"/>
        <v>0.1782</v>
      </c>
      <c r="Q253" s="240"/>
      <c r="R253" s="240"/>
      <c r="S253" s="240">
        <f t="shared" si="85"/>
        <v>0</v>
      </c>
      <c r="T253" s="240"/>
      <c r="U253" s="240"/>
      <c r="V253" s="240"/>
      <c r="W253" s="240"/>
      <c r="X253" s="240"/>
      <c r="Y253" s="240"/>
      <c r="Z253" s="240">
        <f t="shared" ref="Z253:Z284" si="102">IFERROR(VLOOKUP(T253,$C$47:$G$688,4,FALSE)*VLOOKUP(T253,$C$47:$G$688,5,FALSE),)+IFERROR(VLOOKUP(U253,$C$47:$G$688,4,FALSE)*VLOOKUP(U253,$C$47:$G$688,5,FALSE),)+IFERROR(VLOOKUP(V253,$C$47:$G$9916,4,FALSE)*VLOOKUP(V253,$C$47:$G$688,5,FALSE),)+IFERROR(VLOOKUP(W253,$C$47:$G$688,4,FALSE)*VLOOKUP(W253,$C$47:$G$688,5,FALSE),)+IFERROR(VLOOKUP(X253,$C$47:$G$688,4,FALSE)*VLOOKUP(X253,$C$47:$G$688,5,FALSE),)+IFERROR(VLOOKUP(Y253,$C$47:$G$688,4,FALSE)*VLOOKUP(Y253,$C$47:$G$688,5,FALSE),)</f>
        <v>0</v>
      </c>
      <c r="AA253" s="240"/>
      <c r="AC253" s="152"/>
      <c r="AE253" s="146">
        <f t="shared" si="87"/>
        <v>0.4158</v>
      </c>
      <c r="AF253" s="146">
        <f t="shared" si="88"/>
        <v>0</v>
      </c>
      <c r="AH253" s="255"/>
      <c r="AI253" s="255"/>
    </row>
    <row r="254" spans="2:35" ht="20.149999999999999" customHeight="1" x14ac:dyDescent="0.35">
      <c r="B254" s="403">
        <v>98</v>
      </c>
      <c r="C254" s="133" t="s">
        <v>461</v>
      </c>
      <c r="D254" s="240">
        <v>1</v>
      </c>
      <c r="E254" s="240">
        <v>0.9</v>
      </c>
      <c r="F254" s="240">
        <v>0.2</v>
      </c>
      <c r="G254" s="240">
        <v>0.6</v>
      </c>
      <c r="H254" s="152">
        <f t="shared" si="81"/>
        <v>0.10800000000000001</v>
      </c>
      <c r="I254" s="152">
        <f t="shared" si="82"/>
        <v>0.18000000000000002</v>
      </c>
      <c r="J254" s="152">
        <f t="shared" si="89"/>
        <v>1.08</v>
      </c>
      <c r="K254" s="404"/>
      <c r="L254" s="404">
        <f t="shared" si="100"/>
        <v>0.6</v>
      </c>
      <c r="M254" s="404">
        <f t="shared" si="83"/>
        <v>0.54</v>
      </c>
      <c r="N254" s="404"/>
      <c r="O254" s="240">
        <f t="shared" si="101"/>
        <v>0.6</v>
      </c>
      <c r="P254" s="240">
        <f t="shared" si="84"/>
        <v>0.54</v>
      </c>
      <c r="Q254" s="240"/>
      <c r="R254" s="240"/>
      <c r="S254" s="240">
        <f t="shared" si="85"/>
        <v>0</v>
      </c>
      <c r="T254" s="240"/>
      <c r="U254" s="240"/>
      <c r="V254" s="240"/>
      <c r="W254" s="240"/>
      <c r="X254" s="240"/>
      <c r="Y254" s="240"/>
      <c r="Z254" s="240">
        <f t="shared" si="102"/>
        <v>0</v>
      </c>
      <c r="AA254" s="240"/>
      <c r="AC254" s="152"/>
      <c r="AE254" s="146">
        <f t="shared" si="87"/>
        <v>1.26</v>
      </c>
      <c r="AF254" s="146">
        <f t="shared" si="88"/>
        <v>0</v>
      </c>
      <c r="AH254" s="255"/>
      <c r="AI254" s="255"/>
    </row>
    <row r="255" spans="2:35" ht="20.149999999999999" customHeight="1" x14ac:dyDescent="0.35">
      <c r="B255" s="403">
        <v>99</v>
      </c>
      <c r="C255" s="133" t="s">
        <v>462</v>
      </c>
      <c r="D255" s="240">
        <v>1</v>
      </c>
      <c r="E255" s="240">
        <v>1</v>
      </c>
      <c r="F255" s="240">
        <v>0.2</v>
      </c>
      <c r="G255" s="240">
        <v>0.6</v>
      </c>
      <c r="H255" s="152">
        <f t="shared" si="81"/>
        <v>0.12</v>
      </c>
      <c r="I255" s="152">
        <f t="shared" si="82"/>
        <v>0.2</v>
      </c>
      <c r="J255" s="152">
        <f t="shared" si="89"/>
        <v>1.2</v>
      </c>
      <c r="K255" s="404"/>
      <c r="L255" s="404">
        <f t="shared" si="100"/>
        <v>0.6</v>
      </c>
      <c r="M255" s="404">
        <f t="shared" si="83"/>
        <v>0.6</v>
      </c>
      <c r="N255" s="404"/>
      <c r="O255" s="240">
        <f t="shared" si="101"/>
        <v>0.6</v>
      </c>
      <c r="P255" s="240">
        <f t="shared" si="84"/>
        <v>0.6</v>
      </c>
      <c r="Q255" s="240"/>
      <c r="R255" s="240"/>
      <c r="S255" s="240">
        <f t="shared" si="85"/>
        <v>0</v>
      </c>
      <c r="T255" s="240"/>
      <c r="U255" s="240"/>
      <c r="V255" s="240"/>
      <c r="W255" s="240"/>
      <c r="X255" s="240"/>
      <c r="Y255" s="240"/>
      <c r="Z255" s="240">
        <f t="shared" si="102"/>
        <v>0</v>
      </c>
      <c r="AA255" s="240"/>
      <c r="AC255" s="152"/>
      <c r="AE255" s="146">
        <f t="shared" si="87"/>
        <v>1.4</v>
      </c>
      <c r="AF255" s="146">
        <f t="shared" si="88"/>
        <v>0</v>
      </c>
      <c r="AH255" s="255"/>
      <c r="AI255" s="255"/>
    </row>
    <row r="256" spans="2:35" ht="20.149999999999999" customHeight="1" x14ac:dyDescent="0.35">
      <c r="B256" s="403">
        <v>100</v>
      </c>
      <c r="C256" s="133" t="s">
        <v>463</v>
      </c>
      <c r="D256" s="240">
        <v>1</v>
      </c>
      <c r="E256" s="240">
        <v>1</v>
      </c>
      <c r="F256" s="240">
        <v>0.2</v>
      </c>
      <c r="G256" s="240">
        <v>0.6</v>
      </c>
      <c r="H256" s="152">
        <f t="shared" si="81"/>
        <v>0.12</v>
      </c>
      <c r="I256" s="152">
        <f t="shared" si="82"/>
        <v>0.2</v>
      </c>
      <c r="J256" s="152">
        <f t="shared" si="89"/>
        <v>1.2</v>
      </c>
      <c r="K256" s="404"/>
      <c r="L256" s="404">
        <f t="shared" si="100"/>
        <v>0.6</v>
      </c>
      <c r="M256" s="404">
        <f t="shared" si="83"/>
        <v>0.6</v>
      </c>
      <c r="N256" s="404"/>
      <c r="O256" s="240">
        <f t="shared" si="101"/>
        <v>0.6</v>
      </c>
      <c r="P256" s="240">
        <f t="shared" si="84"/>
        <v>0.6</v>
      </c>
      <c r="Q256" s="240"/>
      <c r="R256" s="240"/>
      <c r="S256" s="240">
        <f t="shared" si="85"/>
        <v>0</v>
      </c>
      <c r="T256" s="240"/>
      <c r="U256" s="240"/>
      <c r="V256" s="240"/>
      <c r="W256" s="240"/>
      <c r="X256" s="240"/>
      <c r="Y256" s="240"/>
      <c r="Z256" s="240">
        <f t="shared" si="102"/>
        <v>0</v>
      </c>
      <c r="AA256" s="240"/>
      <c r="AC256" s="152"/>
      <c r="AE256" s="146">
        <f t="shared" si="87"/>
        <v>1.4</v>
      </c>
      <c r="AF256" s="146">
        <f t="shared" si="88"/>
        <v>0</v>
      </c>
      <c r="AH256" s="255"/>
      <c r="AI256" s="255"/>
    </row>
    <row r="257" spans="2:35" ht="19.5" customHeight="1" x14ac:dyDescent="0.35">
      <c r="B257" s="403">
        <v>101</v>
      </c>
      <c r="C257" s="133" t="s">
        <v>464</v>
      </c>
      <c r="D257" s="240">
        <v>1</v>
      </c>
      <c r="E257" s="240">
        <v>1</v>
      </c>
      <c r="F257" s="240">
        <v>0.2</v>
      </c>
      <c r="G257" s="240">
        <v>0.6</v>
      </c>
      <c r="H257" s="152">
        <f t="shared" si="81"/>
        <v>0.12</v>
      </c>
      <c r="I257" s="152">
        <f t="shared" si="82"/>
        <v>0.2</v>
      </c>
      <c r="J257" s="152">
        <f t="shared" si="89"/>
        <v>1.2</v>
      </c>
      <c r="K257" s="404"/>
      <c r="L257" s="404">
        <f t="shared" si="100"/>
        <v>0.6</v>
      </c>
      <c r="M257" s="404">
        <f t="shared" si="83"/>
        <v>0.6</v>
      </c>
      <c r="N257" s="404"/>
      <c r="O257" s="240">
        <f t="shared" si="101"/>
        <v>0.6</v>
      </c>
      <c r="P257" s="240">
        <f t="shared" si="84"/>
        <v>0.6</v>
      </c>
      <c r="Q257" s="240"/>
      <c r="R257" s="240"/>
      <c r="S257" s="240">
        <f t="shared" si="85"/>
        <v>0</v>
      </c>
      <c r="T257" s="240"/>
      <c r="U257" s="240"/>
      <c r="V257" s="240"/>
      <c r="W257" s="240"/>
      <c r="X257" s="240"/>
      <c r="Y257" s="240"/>
      <c r="Z257" s="240">
        <f t="shared" si="102"/>
        <v>0</v>
      </c>
      <c r="AA257" s="240"/>
      <c r="AC257" s="152"/>
      <c r="AE257" s="146">
        <f t="shared" si="87"/>
        <v>1.4</v>
      </c>
      <c r="AF257" s="146">
        <f t="shared" si="88"/>
        <v>0</v>
      </c>
      <c r="AH257" s="255"/>
      <c r="AI257" s="255"/>
    </row>
    <row r="258" spans="2:35" ht="20.149999999999999" customHeight="1" x14ac:dyDescent="0.35">
      <c r="B258" s="403">
        <v>102</v>
      </c>
      <c r="C258" s="133" t="s">
        <v>465</v>
      </c>
      <c r="D258" s="240">
        <v>1</v>
      </c>
      <c r="E258" s="240">
        <v>1.4970000000000001</v>
      </c>
      <c r="F258" s="240">
        <v>0.2</v>
      </c>
      <c r="G258" s="240">
        <v>0.6</v>
      </c>
      <c r="H258" s="152">
        <f t="shared" si="81"/>
        <v>0.17964000000000002</v>
      </c>
      <c r="I258" s="152">
        <f t="shared" si="82"/>
        <v>0.29940000000000005</v>
      </c>
      <c r="J258" s="152">
        <f t="shared" si="89"/>
        <v>1.7964</v>
      </c>
      <c r="K258" s="404"/>
      <c r="L258" s="404">
        <f t="shared" si="100"/>
        <v>0.6</v>
      </c>
      <c r="M258" s="404">
        <f t="shared" si="83"/>
        <v>0.8982</v>
      </c>
      <c r="N258" s="404"/>
      <c r="O258" s="240">
        <f t="shared" si="101"/>
        <v>0.6</v>
      </c>
      <c r="P258" s="240">
        <f t="shared" si="84"/>
        <v>0.8982</v>
      </c>
      <c r="Q258" s="240"/>
      <c r="R258" s="240"/>
      <c r="S258" s="240">
        <f t="shared" si="85"/>
        <v>0</v>
      </c>
      <c r="T258" s="240"/>
      <c r="U258" s="240"/>
      <c r="V258" s="240"/>
      <c r="W258" s="240"/>
      <c r="X258" s="240"/>
      <c r="Y258" s="240"/>
      <c r="Z258" s="240">
        <f t="shared" si="102"/>
        <v>0</v>
      </c>
      <c r="AA258" s="240"/>
      <c r="AC258" s="152"/>
      <c r="AE258" s="146">
        <f t="shared" si="87"/>
        <v>2.0958000000000001</v>
      </c>
      <c r="AF258" s="146">
        <f t="shared" si="88"/>
        <v>0</v>
      </c>
      <c r="AH258" s="255"/>
      <c r="AI258" s="255"/>
    </row>
    <row r="259" spans="2:35" ht="20.149999999999999" customHeight="1" x14ac:dyDescent="0.35">
      <c r="B259" s="403">
        <v>103</v>
      </c>
      <c r="C259" s="133" t="s">
        <v>466</v>
      </c>
      <c r="D259" s="240">
        <v>1</v>
      </c>
      <c r="E259" s="240">
        <v>1.5</v>
      </c>
      <c r="F259" s="240">
        <v>0.2</v>
      </c>
      <c r="G259" s="240">
        <v>0.6</v>
      </c>
      <c r="H259" s="152">
        <f t="shared" si="81"/>
        <v>0.18000000000000002</v>
      </c>
      <c r="I259" s="152">
        <f t="shared" si="82"/>
        <v>0.30000000000000004</v>
      </c>
      <c r="J259" s="152">
        <f t="shared" si="89"/>
        <v>1.7999999999999998</v>
      </c>
      <c r="K259" s="404"/>
      <c r="L259" s="404">
        <f t="shared" si="100"/>
        <v>0.6</v>
      </c>
      <c r="M259" s="404">
        <f t="shared" si="83"/>
        <v>0.89999999999999991</v>
      </c>
      <c r="N259" s="404"/>
      <c r="O259" s="240">
        <f t="shared" si="101"/>
        <v>0.6</v>
      </c>
      <c r="P259" s="240">
        <f t="shared" si="84"/>
        <v>0.89999999999999991</v>
      </c>
      <c r="Q259" s="240"/>
      <c r="R259" s="240"/>
      <c r="S259" s="240">
        <f t="shared" si="85"/>
        <v>0</v>
      </c>
      <c r="T259" s="240"/>
      <c r="U259" s="240"/>
      <c r="V259" s="240"/>
      <c r="W259" s="240"/>
      <c r="X259" s="240"/>
      <c r="Y259" s="240"/>
      <c r="Z259" s="240">
        <f t="shared" si="102"/>
        <v>0</v>
      </c>
      <c r="AA259" s="240"/>
      <c r="AC259" s="152"/>
      <c r="AE259" s="146">
        <f t="shared" si="87"/>
        <v>2.0999999999999996</v>
      </c>
      <c r="AF259" s="146">
        <f t="shared" si="88"/>
        <v>0</v>
      </c>
      <c r="AH259" s="255"/>
      <c r="AI259" s="255"/>
    </row>
    <row r="260" spans="2:35" ht="20.149999999999999" customHeight="1" x14ac:dyDescent="0.35">
      <c r="B260" s="403">
        <v>104</v>
      </c>
      <c r="C260" s="133" t="s">
        <v>467</v>
      </c>
      <c r="D260" s="240">
        <v>1</v>
      </c>
      <c r="E260" s="240">
        <v>1</v>
      </c>
      <c r="F260" s="240">
        <v>0.2</v>
      </c>
      <c r="G260" s="240">
        <v>0.6</v>
      </c>
      <c r="H260" s="152">
        <f t="shared" si="81"/>
        <v>0.12</v>
      </c>
      <c r="I260" s="152">
        <f t="shared" si="82"/>
        <v>0.2</v>
      </c>
      <c r="J260" s="152">
        <f t="shared" si="89"/>
        <v>1.2</v>
      </c>
      <c r="K260" s="404"/>
      <c r="L260" s="404">
        <f t="shared" si="100"/>
        <v>0.6</v>
      </c>
      <c r="M260" s="404">
        <f t="shared" si="83"/>
        <v>0.6</v>
      </c>
      <c r="N260" s="404"/>
      <c r="O260" s="240">
        <f t="shared" si="101"/>
        <v>0.6</v>
      </c>
      <c r="P260" s="240">
        <f t="shared" si="84"/>
        <v>0.6</v>
      </c>
      <c r="Q260" s="240"/>
      <c r="R260" s="240"/>
      <c r="S260" s="240">
        <f t="shared" si="85"/>
        <v>0</v>
      </c>
      <c r="T260" s="240"/>
      <c r="U260" s="240"/>
      <c r="V260" s="240"/>
      <c r="W260" s="240"/>
      <c r="X260" s="240"/>
      <c r="Y260" s="240"/>
      <c r="Z260" s="240">
        <f t="shared" si="102"/>
        <v>0</v>
      </c>
      <c r="AA260" s="240"/>
      <c r="AC260" s="152"/>
      <c r="AE260" s="146">
        <f t="shared" si="87"/>
        <v>1.4</v>
      </c>
      <c r="AF260" s="146">
        <f t="shared" si="88"/>
        <v>0</v>
      </c>
      <c r="AH260" s="255"/>
      <c r="AI260" s="255"/>
    </row>
    <row r="261" spans="2:35" ht="20.149999999999999" customHeight="1" x14ac:dyDescent="0.35">
      <c r="B261" s="403">
        <v>105</v>
      </c>
      <c r="C261" s="133" t="s">
        <v>468</v>
      </c>
      <c r="D261" s="240">
        <v>1</v>
      </c>
      <c r="E261" s="240">
        <v>1</v>
      </c>
      <c r="F261" s="240">
        <v>0.2</v>
      </c>
      <c r="G261" s="240">
        <v>0.6</v>
      </c>
      <c r="H261" s="152">
        <f t="shared" si="81"/>
        <v>0.12</v>
      </c>
      <c r="I261" s="152">
        <f t="shared" si="82"/>
        <v>0.2</v>
      </c>
      <c r="J261" s="152">
        <f t="shared" si="89"/>
        <v>1.2</v>
      </c>
      <c r="K261" s="404"/>
      <c r="L261" s="404">
        <f t="shared" si="100"/>
        <v>0.6</v>
      </c>
      <c r="M261" s="404">
        <f t="shared" si="83"/>
        <v>0.6</v>
      </c>
      <c r="N261" s="404"/>
      <c r="O261" s="240">
        <f t="shared" si="101"/>
        <v>0.6</v>
      </c>
      <c r="P261" s="240">
        <f t="shared" si="84"/>
        <v>0.6</v>
      </c>
      <c r="Q261" s="240"/>
      <c r="R261" s="240"/>
      <c r="S261" s="240">
        <f t="shared" si="85"/>
        <v>0</v>
      </c>
      <c r="T261" s="240"/>
      <c r="U261" s="240"/>
      <c r="V261" s="240"/>
      <c r="W261" s="240"/>
      <c r="X261" s="240"/>
      <c r="Y261" s="240"/>
      <c r="Z261" s="240">
        <f t="shared" si="102"/>
        <v>0</v>
      </c>
      <c r="AA261" s="240"/>
      <c r="AC261" s="152"/>
      <c r="AE261" s="146">
        <f t="shared" si="87"/>
        <v>1.4</v>
      </c>
      <c r="AF261" s="146">
        <f t="shared" si="88"/>
        <v>0</v>
      </c>
      <c r="AH261" s="255"/>
      <c r="AI261" s="255"/>
    </row>
    <row r="262" spans="2:35" ht="20.149999999999999" customHeight="1" x14ac:dyDescent="0.35">
      <c r="B262" s="403">
        <v>106</v>
      </c>
      <c r="C262" s="133" t="s">
        <v>469</v>
      </c>
      <c r="D262" s="240">
        <v>1</v>
      </c>
      <c r="E262" s="240">
        <v>1</v>
      </c>
      <c r="F262" s="240">
        <v>0.2</v>
      </c>
      <c r="G262" s="240">
        <v>0.6</v>
      </c>
      <c r="H262" s="152">
        <f t="shared" si="81"/>
        <v>0.12</v>
      </c>
      <c r="I262" s="152">
        <f t="shared" si="82"/>
        <v>0.2</v>
      </c>
      <c r="J262" s="152">
        <f t="shared" si="89"/>
        <v>1.2</v>
      </c>
      <c r="K262" s="404"/>
      <c r="L262" s="404">
        <f t="shared" si="100"/>
        <v>0.6</v>
      </c>
      <c r="M262" s="404">
        <f t="shared" si="83"/>
        <v>0.6</v>
      </c>
      <c r="N262" s="404"/>
      <c r="O262" s="240">
        <f t="shared" si="101"/>
        <v>0.6</v>
      </c>
      <c r="P262" s="240">
        <f t="shared" si="84"/>
        <v>0.6</v>
      </c>
      <c r="Q262" s="240"/>
      <c r="R262" s="240"/>
      <c r="S262" s="240">
        <f t="shared" si="85"/>
        <v>0</v>
      </c>
      <c r="T262" s="240"/>
      <c r="U262" s="240"/>
      <c r="V262" s="240"/>
      <c r="W262" s="240"/>
      <c r="X262" s="240"/>
      <c r="Y262" s="240"/>
      <c r="Z262" s="240">
        <f t="shared" si="102"/>
        <v>0</v>
      </c>
      <c r="AA262" s="240"/>
      <c r="AC262" s="152"/>
      <c r="AE262" s="146">
        <f t="shared" si="87"/>
        <v>1.4</v>
      </c>
      <c r="AF262" s="146">
        <f t="shared" si="88"/>
        <v>0</v>
      </c>
      <c r="AH262" s="255"/>
      <c r="AI262" s="255"/>
    </row>
    <row r="263" spans="2:35" ht="20.149999999999999" customHeight="1" x14ac:dyDescent="0.35">
      <c r="B263" s="403">
        <v>107</v>
      </c>
      <c r="C263" s="133" t="s">
        <v>470</v>
      </c>
      <c r="D263" s="240">
        <v>1</v>
      </c>
      <c r="E263" s="240">
        <v>0.94699999999999995</v>
      </c>
      <c r="F263" s="240">
        <v>0.2</v>
      </c>
      <c r="G263" s="240">
        <v>0.6</v>
      </c>
      <c r="H263" s="152">
        <f t="shared" si="81"/>
        <v>0.11364</v>
      </c>
      <c r="I263" s="152">
        <f t="shared" si="82"/>
        <v>0.18940000000000001</v>
      </c>
      <c r="J263" s="152">
        <f t="shared" si="89"/>
        <v>1.1363999999999999</v>
      </c>
      <c r="K263" s="404"/>
      <c r="L263" s="404">
        <f t="shared" si="100"/>
        <v>0.6</v>
      </c>
      <c r="M263" s="404">
        <f t="shared" si="83"/>
        <v>0.56819999999999993</v>
      </c>
      <c r="N263" s="404"/>
      <c r="O263" s="240">
        <f t="shared" si="101"/>
        <v>0.6</v>
      </c>
      <c r="P263" s="240">
        <f t="shared" si="84"/>
        <v>0.56819999999999993</v>
      </c>
      <c r="Q263" s="240"/>
      <c r="R263" s="240"/>
      <c r="S263" s="240">
        <f t="shared" si="85"/>
        <v>0</v>
      </c>
      <c r="T263" s="240"/>
      <c r="U263" s="240"/>
      <c r="V263" s="240"/>
      <c r="W263" s="240"/>
      <c r="X263" s="240"/>
      <c r="Y263" s="240"/>
      <c r="Z263" s="240">
        <f t="shared" si="102"/>
        <v>0</v>
      </c>
      <c r="AA263" s="240"/>
      <c r="AC263" s="152"/>
      <c r="AE263" s="146">
        <f t="shared" si="87"/>
        <v>1.3257999999999999</v>
      </c>
      <c r="AF263" s="146">
        <f t="shared" si="88"/>
        <v>0</v>
      </c>
      <c r="AH263" s="255"/>
      <c r="AI263" s="255"/>
    </row>
    <row r="264" spans="2:35" ht="20.149999999999999" customHeight="1" x14ac:dyDescent="0.35">
      <c r="B264" s="403">
        <v>108</v>
      </c>
      <c r="C264" s="133" t="s">
        <v>471</v>
      </c>
      <c r="D264" s="240">
        <v>1</v>
      </c>
      <c r="E264" s="240">
        <v>0.94699999999999995</v>
      </c>
      <c r="F264" s="240">
        <v>0.2</v>
      </c>
      <c r="G264" s="240">
        <v>0.6</v>
      </c>
      <c r="H264" s="152">
        <f t="shared" si="81"/>
        <v>0.11364</v>
      </c>
      <c r="I264" s="152">
        <f t="shared" si="82"/>
        <v>0.18940000000000001</v>
      </c>
      <c r="J264" s="152">
        <f t="shared" si="89"/>
        <v>1.1363999999999999</v>
      </c>
      <c r="K264" s="404"/>
      <c r="L264" s="404">
        <f t="shared" si="100"/>
        <v>0.6</v>
      </c>
      <c r="M264" s="404">
        <f t="shared" si="83"/>
        <v>0.56819999999999993</v>
      </c>
      <c r="N264" s="404"/>
      <c r="O264" s="240">
        <f t="shared" si="101"/>
        <v>0.6</v>
      </c>
      <c r="P264" s="240">
        <f t="shared" si="84"/>
        <v>0.56819999999999993</v>
      </c>
      <c r="Q264" s="240"/>
      <c r="R264" s="240"/>
      <c r="S264" s="240">
        <f t="shared" si="85"/>
        <v>0</v>
      </c>
      <c r="T264" s="240"/>
      <c r="U264" s="240"/>
      <c r="V264" s="240"/>
      <c r="W264" s="240"/>
      <c r="X264" s="240"/>
      <c r="Y264" s="240"/>
      <c r="Z264" s="240">
        <f t="shared" si="102"/>
        <v>0</v>
      </c>
      <c r="AA264" s="240"/>
      <c r="AC264" s="152"/>
      <c r="AE264" s="146">
        <f t="shared" si="87"/>
        <v>1.3257999999999999</v>
      </c>
      <c r="AF264" s="146">
        <f t="shared" si="88"/>
        <v>0</v>
      </c>
      <c r="AH264" s="255"/>
      <c r="AI264" s="255"/>
    </row>
    <row r="265" spans="2:35" ht="20.149999999999999" customHeight="1" x14ac:dyDescent="0.35">
      <c r="B265" s="403">
        <v>109</v>
      </c>
      <c r="C265" s="133" t="s">
        <v>472</v>
      </c>
      <c r="D265" s="240">
        <v>1</v>
      </c>
      <c r="E265" s="240">
        <v>1</v>
      </c>
      <c r="F265" s="240">
        <v>0.2</v>
      </c>
      <c r="G265" s="240">
        <v>0.6</v>
      </c>
      <c r="H265" s="152">
        <f t="shared" si="81"/>
        <v>0.12</v>
      </c>
      <c r="I265" s="152">
        <f t="shared" si="82"/>
        <v>0.2</v>
      </c>
      <c r="J265" s="152">
        <f t="shared" si="89"/>
        <v>1.2</v>
      </c>
      <c r="K265" s="404"/>
      <c r="L265" s="404">
        <f t="shared" si="100"/>
        <v>0.6</v>
      </c>
      <c r="M265" s="404">
        <f t="shared" si="83"/>
        <v>0.6</v>
      </c>
      <c r="N265" s="404"/>
      <c r="O265" s="240">
        <f t="shared" si="101"/>
        <v>0.6</v>
      </c>
      <c r="P265" s="240">
        <f t="shared" si="84"/>
        <v>0.6</v>
      </c>
      <c r="Q265" s="240"/>
      <c r="R265" s="240"/>
      <c r="S265" s="240">
        <f t="shared" si="85"/>
        <v>0</v>
      </c>
      <c r="T265" s="240"/>
      <c r="U265" s="240"/>
      <c r="V265" s="240"/>
      <c r="W265" s="240"/>
      <c r="X265" s="240"/>
      <c r="Y265" s="240"/>
      <c r="Z265" s="240">
        <f t="shared" si="102"/>
        <v>0</v>
      </c>
      <c r="AA265" s="240"/>
      <c r="AC265" s="152"/>
      <c r="AE265" s="146">
        <f t="shared" si="87"/>
        <v>1.4</v>
      </c>
      <c r="AF265" s="146">
        <f t="shared" si="88"/>
        <v>0</v>
      </c>
      <c r="AH265" s="255"/>
      <c r="AI265" s="255"/>
    </row>
    <row r="266" spans="2:35" ht="20.149999999999999" customHeight="1" x14ac:dyDescent="0.35">
      <c r="B266" s="403">
        <v>110</v>
      </c>
      <c r="C266" s="133" t="s">
        <v>473</v>
      </c>
      <c r="D266" s="240">
        <v>1</v>
      </c>
      <c r="E266" s="240">
        <v>1</v>
      </c>
      <c r="F266" s="240">
        <v>0.2</v>
      </c>
      <c r="G266" s="240">
        <v>0.6</v>
      </c>
      <c r="H266" s="152">
        <f t="shared" si="81"/>
        <v>0.12</v>
      </c>
      <c r="I266" s="152">
        <f t="shared" si="82"/>
        <v>0.2</v>
      </c>
      <c r="J266" s="152">
        <f t="shared" si="89"/>
        <v>1.2</v>
      </c>
      <c r="K266" s="404"/>
      <c r="L266" s="404">
        <f t="shared" si="100"/>
        <v>0.6</v>
      </c>
      <c r="M266" s="404">
        <f t="shared" si="83"/>
        <v>0.6</v>
      </c>
      <c r="N266" s="404"/>
      <c r="O266" s="240">
        <f t="shared" si="101"/>
        <v>0.6</v>
      </c>
      <c r="P266" s="240">
        <f t="shared" si="84"/>
        <v>0.6</v>
      </c>
      <c r="Q266" s="240"/>
      <c r="R266" s="240"/>
      <c r="S266" s="240">
        <f t="shared" si="85"/>
        <v>0</v>
      </c>
      <c r="T266" s="240"/>
      <c r="U266" s="240"/>
      <c r="V266" s="240"/>
      <c r="W266" s="240"/>
      <c r="X266" s="240"/>
      <c r="Y266" s="240"/>
      <c r="Z266" s="240">
        <f t="shared" si="102"/>
        <v>0</v>
      </c>
      <c r="AA266" s="240"/>
      <c r="AC266" s="152"/>
      <c r="AE266" s="146">
        <f t="shared" si="87"/>
        <v>1.4</v>
      </c>
      <c r="AF266" s="146">
        <f t="shared" si="88"/>
        <v>0</v>
      </c>
      <c r="AH266" s="255"/>
      <c r="AI266" s="255"/>
    </row>
    <row r="267" spans="2:35" ht="20.149999999999999" customHeight="1" x14ac:dyDescent="0.35">
      <c r="B267" s="403">
        <v>111</v>
      </c>
      <c r="C267" s="133" t="s">
        <v>474</v>
      </c>
      <c r="D267" s="240">
        <v>1</v>
      </c>
      <c r="E267" s="240">
        <v>1</v>
      </c>
      <c r="F267" s="240">
        <v>0.2</v>
      </c>
      <c r="G267" s="240">
        <v>0.6</v>
      </c>
      <c r="H267" s="152">
        <f t="shared" si="81"/>
        <v>0.12</v>
      </c>
      <c r="I267" s="152">
        <f t="shared" si="82"/>
        <v>0.2</v>
      </c>
      <c r="J267" s="152">
        <f t="shared" si="89"/>
        <v>1.2</v>
      </c>
      <c r="K267" s="404"/>
      <c r="L267" s="404">
        <f t="shared" si="100"/>
        <v>0.6</v>
      </c>
      <c r="M267" s="404">
        <f t="shared" si="83"/>
        <v>0.6</v>
      </c>
      <c r="N267" s="404"/>
      <c r="O267" s="240">
        <f t="shared" si="101"/>
        <v>0.6</v>
      </c>
      <c r="P267" s="240">
        <f t="shared" si="84"/>
        <v>0.6</v>
      </c>
      <c r="Q267" s="240"/>
      <c r="R267" s="240"/>
      <c r="S267" s="240">
        <f t="shared" si="85"/>
        <v>0</v>
      </c>
      <c r="T267" s="240"/>
      <c r="U267" s="240"/>
      <c r="V267" s="240"/>
      <c r="W267" s="240"/>
      <c r="X267" s="240"/>
      <c r="Y267" s="240"/>
      <c r="Z267" s="240">
        <f t="shared" si="102"/>
        <v>0</v>
      </c>
      <c r="AA267" s="240"/>
      <c r="AC267" s="152"/>
      <c r="AE267" s="146">
        <f t="shared" si="87"/>
        <v>1.4</v>
      </c>
      <c r="AF267" s="146">
        <f t="shared" si="88"/>
        <v>0</v>
      </c>
      <c r="AH267" s="255"/>
      <c r="AI267" s="255"/>
    </row>
    <row r="268" spans="2:35" ht="20.149999999999999" customHeight="1" x14ac:dyDescent="0.35">
      <c r="B268" s="403">
        <v>112</v>
      </c>
      <c r="C268" s="133" t="s">
        <v>475</v>
      </c>
      <c r="D268" s="240">
        <v>1</v>
      </c>
      <c r="E268" s="240">
        <v>1.5</v>
      </c>
      <c r="F268" s="240">
        <v>0.2</v>
      </c>
      <c r="G268" s="240">
        <v>0.6</v>
      </c>
      <c r="H268" s="152">
        <f t="shared" si="81"/>
        <v>0.18000000000000002</v>
      </c>
      <c r="I268" s="152">
        <f t="shared" si="82"/>
        <v>0.30000000000000004</v>
      </c>
      <c r="J268" s="152">
        <f t="shared" si="89"/>
        <v>1.7999999999999998</v>
      </c>
      <c r="K268" s="404"/>
      <c r="L268" s="404">
        <f t="shared" si="100"/>
        <v>0.6</v>
      </c>
      <c r="M268" s="404">
        <f t="shared" si="83"/>
        <v>0.89999999999999991</v>
      </c>
      <c r="N268" s="404"/>
      <c r="O268" s="240">
        <f t="shared" si="101"/>
        <v>0.6</v>
      </c>
      <c r="P268" s="240">
        <f t="shared" si="84"/>
        <v>0.89999999999999991</v>
      </c>
      <c r="Q268" s="240"/>
      <c r="R268" s="240"/>
      <c r="S268" s="240">
        <f t="shared" si="85"/>
        <v>0</v>
      </c>
      <c r="T268" s="240"/>
      <c r="U268" s="240"/>
      <c r="V268" s="240"/>
      <c r="W268" s="240"/>
      <c r="X268" s="240"/>
      <c r="Y268" s="240"/>
      <c r="Z268" s="240">
        <f t="shared" si="102"/>
        <v>0</v>
      </c>
      <c r="AA268" s="240"/>
      <c r="AC268" s="152"/>
      <c r="AE268" s="146">
        <f t="shared" si="87"/>
        <v>2.0999999999999996</v>
      </c>
      <c r="AF268" s="146">
        <f t="shared" si="88"/>
        <v>0</v>
      </c>
      <c r="AH268" s="255"/>
      <c r="AI268" s="255"/>
    </row>
    <row r="269" spans="2:35" ht="20.149999999999999" customHeight="1" x14ac:dyDescent="0.35">
      <c r="B269" s="403">
        <v>113</v>
      </c>
      <c r="C269" s="133" t="s">
        <v>476</v>
      </c>
      <c r="D269" s="240">
        <v>1</v>
      </c>
      <c r="E269" s="240">
        <v>0.45</v>
      </c>
      <c r="F269" s="240">
        <v>0.2</v>
      </c>
      <c r="G269" s="240">
        <v>0.6</v>
      </c>
      <c r="H269" s="152">
        <f t="shared" si="81"/>
        <v>5.4000000000000006E-2</v>
      </c>
      <c r="I269" s="152">
        <f t="shared" si="82"/>
        <v>9.0000000000000011E-2</v>
      </c>
      <c r="J269" s="152">
        <f t="shared" si="89"/>
        <v>0.54</v>
      </c>
      <c r="K269" s="404"/>
      <c r="L269" s="404">
        <f t="shared" si="100"/>
        <v>0.6</v>
      </c>
      <c r="M269" s="404">
        <f t="shared" si="83"/>
        <v>0.27</v>
      </c>
      <c r="N269" s="404"/>
      <c r="O269" s="240">
        <f t="shared" si="101"/>
        <v>0.6</v>
      </c>
      <c r="P269" s="240">
        <f t="shared" si="84"/>
        <v>0.27</v>
      </c>
      <c r="Q269" s="240"/>
      <c r="R269" s="240"/>
      <c r="S269" s="240">
        <f t="shared" si="85"/>
        <v>0</v>
      </c>
      <c r="T269" s="240"/>
      <c r="U269" s="240"/>
      <c r="V269" s="240"/>
      <c r="W269" s="240"/>
      <c r="X269" s="240"/>
      <c r="Y269" s="240"/>
      <c r="Z269" s="240">
        <f t="shared" si="102"/>
        <v>0</v>
      </c>
      <c r="AA269" s="240"/>
      <c r="AC269" s="152"/>
      <c r="AE269" s="146">
        <f t="shared" si="87"/>
        <v>0.63</v>
      </c>
      <c r="AF269" s="146">
        <f t="shared" si="88"/>
        <v>0</v>
      </c>
      <c r="AH269" s="255"/>
      <c r="AI269" s="255"/>
    </row>
    <row r="270" spans="2:35" ht="20.149999999999999" customHeight="1" x14ac:dyDescent="0.35">
      <c r="B270" s="403">
        <v>114</v>
      </c>
      <c r="C270" s="133" t="s">
        <v>477</v>
      </c>
      <c r="D270" s="240">
        <v>1</v>
      </c>
      <c r="E270" s="240">
        <v>1.2</v>
      </c>
      <c r="F270" s="240">
        <v>0.2</v>
      </c>
      <c r="G270" s="240">
        <v>0.6</v>
      </c>
      <c r="H270" s="152">
        <f t="shared" ref="H270:H310" si="103">+PRODUCT(D270:G270)</f>
        <v>0.14399999999999999</v>
      </c>
      <c r="I270" s="152">
        <f t="shared" ref="I270:I310" si="104">PRODUCT(D270,E270,F270)</f>
        <v>0.24</v>
      </c>
      <c r="J270" s="152">
        <f t="shared" si="89"/>
        <v>1.44</v>
      </c>
      <c r="K270" s="404"/>
      <c r="L270" s="404">
        <f t="shared" si="100"/>
        <v>0.6</v>
      </c>
      <c r="M270" s="404">
        <f t="shared" ref="M270:M310" si="105">+PRODUCT(D270,E270,L270)</f>
        <v>0.72</v>
      </c>
      <c r="N270" s="404"/>
      <c r="O270" s="240">
        <f t="shared" si="101"/>
        <v>0.6</v>
      </c>
      <c r="P270" s="240">
        <f t="shared" ref="P270:P310" si="106">+PRODUCT(D270:E270,O270)</f>
        <v>0.72</v>
      </c>
      <c r="Q270" s="240"/>
      <c r="R270" s="240"/>
      <c r="S270" s="240">
        <f t="shared" ref="S270:S310" si="107">+SUM(Q270:R270)*(L270+O270)/2*2</f>
        <v>0</v>
      </c>
      <c r="T270" s="240"/>
      <c r="U270" s="240"/>
      <c r="V270" s="240"/>
      <c r="W270" s="240"/>
      <c r="X270" s="240"/>
      <c r="Y270" s="240"/>
      <c r="Z270" s="240">
        <f t="shared" si="102"/>
        <v>0</v>
      </c>
      <c r="AA270" s="240"/>
      <c r="AC270" s="152"/>
      <c r="AE270" s="146">
        <f t="shared" ref="AE270:AE310" si="108">+IF(G270&lt;0.75,(I270+J270),0)</f>
        <v>1.68</v>
      </c>
      <c r="AF270" s="146">
        <f t="shared" ref="AF270:AF310" si="109">+IF(G270&lt;0.75,0,(I270+J270))</f>
        <v>0</v>
      </c>
      <c r="AH270" s="255"/>
      <c r="AI270" s="255"/>
    </row>
    <row r="271" spans="2:35" ht="20.149999999999999" customHeight="1" x14ac:dyDescent="0.35">
      <c r="B271" s="403">
        <v>115</v>
      </c>
      <c r="C271" s="133" t="s">
        <v>478</v>
      </c>
      <c r="D271" s="240">
        <v>1</v>
      </c>
      <c r="E271" s="240">
        <v>0.45</v>
      </c>
      <c r="F271" s="240">
        <v>0.2</v>
      </c>
      <c r="G271" s="240">
        <v>0.6</v>
      </c>
      <c r="H271" s="152">
        <f t="shared" si="103"/>
        <v>5.4000000000000006E-2</v>
      </c>
      <c r="I271" s="152">
        <f t="shared" si="104"/>
        <v>9.0000000000000011E-2</v>
      </c>
      <c r="J271" s="152">
        <f t="shared" ref="J271:J310" si="110">+M271+P271</f>
        <v>0.54</v>
      </c>
      <c r="K271" s="404"/>
      <c r="L271" s="404">
        <f t="shared" si="100"/>
        <v>0.6</v>
      </c>
      <c r="M271" s="404">
        <f t="shared" si="105"/>
        <v>0.27</v>
      </c>
      <c r="N271" s="404"/>
      <c r="O271" s="240">
        <f t="shared" si="101"/>
        <v>0.6</v>
      </c>
      <c r="P271" s="240">
        <f t="shared" si="106"/>
        <v>0.27</v>
      </c>
      <c r="Q271" s="240"/>
      <c r="R271" s="240"/>
      <c r="S271" s="240">
        <f t="shared" si="107"/>
        <v>0</v>
      </c>
      <c r="T271" s="240"/>
      <c r="U271" s="240"/>
      <c r="V271" s="240"/>
      <c r="W271" s="240"/>
      <c r="X271" s="240"/>
      <c r="Y271" s="240"/>
      <c r="Z271" s="240">
        <f t="shared" si="102"/>
        <v>0</v>
      </c>
      <c r="AA271" s="240"/>
      <c r="AC271" s="152"/>
      <c r="AE271" s="146">
        <f t="shared" si="108"/>
        <v>0.63</v>
      </c>
      <c r="AF271" s="146">
        <f t="shared" si="109"/>
        <v>0</v>
      </c>
      <c r="AH271" s="255"/>
      <c r="AI271" s="255"/>
    </row>
    <row r="272" spans="2:35" ht="20.149999999999999" customHeight="1" x14ac:dyDescent="0.35">
      <c r="B272" s="403">
        <v>116</v>
      </c>
      <c r="C272" s="133" t="s">
        <v>479</v>
      </c>
      <c r="D272" s="240">
        <v>1</v>
      </c>
      <c r="E272" s="240">
        <v>0.35199999999999998</v>
      </c>
      <c r="F272" s="240">
        <v>0.2</v>
      </c>
      <c r="G272" s="240">
        <v>0.6</v>
      </c>
      <c r="H272" s="152">
        <f t="shared" si="103"/>
        <v>4.224E-2</v>
      </c>
      <c r="I272" s="152">
        <f t="shared" si="104"/>
        <v>7.0400000000000004E-2</v>
      </c>
      <c r="J272" s="152">
        <f t="shared" si="110"/>
        <v>0.42239999999999994</v>
      </c>
      <c r="K272" s="404"/>
      <c r="L272" s="404">
        <f t="shared" si="100"/>
        <v>0.6</v>
      </c>
      <c r="M272" s="404">
        <f t="shared" si="105"/>
        <v>0.21119999999999997</v>
      </c>
      <c r="N272" s="404"/>
      <c r="O272" s="240">
        <f t="shared" si="101"/>
        <v>0.6</v>
      </c>
      <c r="P272" s="240">
        <f t="shared" si="106"/>
        <v>0.21119999999999997</v>
      </c>
      <c r="Q272" s="240"/>
      <c r="R272" s="240"/>
      <c r="S272" s="240">
        <f t="shared" si="107"/>
        <v>0</v>
      </c>
      <c r="T272" s="240"/>
      <c r="U272" s="240"/>
      <c r="V272" s="240"/>
      <c r="W272" s="240"/>
      <c r="X272" s="240"/>
      <c r="Y272" s="240"/>
      <c r="Z272" s="240">
        <f t="shared" si="102"/>
        <v>0</v>
      </c>
      <c r="AA272" s="240"/>
      <c r="AC272" s="152"/>
      <c r="AE272" s="146">
        <f t="shared" si="108"/>
        <v>0.49279999999999996</v>
      </c>
      <c r="AF272" s="146">
        <f t="shared" si="109"/>
        <v>0</v>
      </c>
      <c r="AH272" s="255"/>
      <c r="AI272" s="255"/>
    </row>
    <row r="273" spans="2:35" ht="20.149999999999999" customHeight="1" x14ac:dyDescent="0.35">
      <c r="B273" s="403">
        <v>117</v>
      </c>
      <c r="C273" s="133" t="s">
        <v>480</v>
      </c>
      <c r="D273" s="240">
        <v>1</v>
      </c>
      <c r="E273" s="240">
        <v>0.45</v>
      </c>
      <c r="F273" s="240">
        <v>0.2</v>
      </c>
      <c r="G273" s="240">
        <v>0.6</v>
      </c>
      <c r="H273" s="152">
        <f t="shared" si="103"/>
        <v>5.4000000000000006E-2</v>
      </c>
      <c r="I273" s="152">
        <f t="shared" si="104"/>
        <v>9.0000000000000011E-2</v>
      </c>
      <c r="J273" s="152">
        <f t="shared" si="110"/>
        <v>0.54</v>
      </c>
      <c r="K273" s="404"/>
      <c r="L273" s="404">
        <f t="shared" si="100"/>
        <v>0.6</v>
      </c>
      <c r="M273" s="404">
        <f t="shared" si="105"/>
        <v>0.27</v>
      </c>
      <c r="N273" s="404"/>
      <c r="O273" s="240">
        <f t="shared" si="101"/>
        <v>0.6</v>
      </c>
      <c r="P273" s="240">
        <f t="shared" si="106"/>
        <v>0.27</v>
      </c>
      <c r="Q273" s="240"/>
      <c r="R273" s="240"/>
      <c r="S273" s="240">
        <f t="shared" si="107"/>
        <v>0</v>
      </c>
      <c r="T273" s="240"/>
      <c r="U273" s="240"/>
      <c r="V273" s="240"/>
      <c r="W273" s="240"/>
      <c r="X273" s="240"/>
      <c r="Y273" s="240"/>
      <c r="Z273" s="240">
        <f t="shared" si="102"/>
        <v>0</v>
      </c>
      <c r="AA273" s="240"/>
      <c r="AC273" s="152"/>
      <c r="AE273" s="146">
        <f t="shared" si="108"/>
        <v>0.63</v>
      </c>
      <c r="AF273" s="146">
        <f t="shared" si="109"/>
        <v>0</v>
      </c>
      <c r="AH273" s="255"/>
      <c r="AI273" s="255"/>
    </row>
    <row r="274" spans="2:35" ht="20.149999999999999" customHeight="1" x14ac:dyDescent="0.35">
      <c r="B274" s="403">
        <v>118</v>
      </c>
      <c r="C274" s="133" t="s">
        <v>481</v>
      </c>
      <c r="D274" s="240">
        <v>1</v>
      </c>
      <c r="E274" s="240">
        <v>0.15</v>
      </c>
      <c r="F274" s="240">
        <v>0.2</v>
      </c>
      <c r="G274" s="240">
        <v>0.6</v>
      </c>
      <c r="H274" s="152">
        <f t="shared" si="103"/>
        <v>1.7999999999999999E-2</v>
      </c>
      <c r="I274" s="152">
        <f t="shared" si="104"/>
        <v>0.03</v>
      </c>
      <c r="J274" s="152">
        <f t="shared" si="110"/>
        <v>0.18</v>
      </c>
      <c r="K274" s="404"/>
      <c r="L274" s="404">
        <f t="shared" si="100"/>
        <v>0.6</v>
      </c>
      <c r="M274" s="404">
        <f t="shared" si="105"/>
        <v>0.09</v>
      </c>
      <c r="N274" s="404"/>
      <c r="O274" s="240">
        <f t="shared" si="101"/>
        <v>0.6</v>
      </c>
      <c r="P274" s="240">
        <f t="shared" si="106"/>
        <v>0.09</v>
      </c>
      <c r="Q274" s="240"/>
      <c r="R274" s="240"/>
      <c r="S274" s="240">
        <f t="shared" si="107"/>
        <v>0</v>
      </c>
      <c r="T274" s="240"/>
      <c r="U274" s="240"/>
      <c r="V274" s="240"/>
      <c r="W274" s="240"/>
      <c r="X274" s="240"/>
      <c r="Y274" s="240"/>
      <c r="Z274" s="240">
        <f t="shared" si="102"/>
        <v>0</v>
      </c>
      <c r="AA274" s="240"/>
      <c r="AC274" s="152"/>
      <c r="AE274" s="146">
        <f t="shared" si="108"/>
        <v>0.21</v>
      </c>
      <c r="AF274" s="146">
        <f t="shared" si="109"/>
        <v>0</v>
      </c>
      <c r="AH274" s="255"/>
      <c r="AI274" s="255"/>
    </row>
    <row r="275" spans="2:35" ht="20.149999999999999" customHeight="1" x14ac:dyDescent="0.35">
      <c r="B275" s="403">
        <v>119</v>
      </c>
      <c r="C275" s="133" t="s">
        <v>482</v>
      </c>
      <c r="D275" s="240">
        <v>1</v>
      </c>
      <c r="E275" s="240">
        <v>1.2</v>
      </c>
      <c r="F275" s="240">
        <v>0.2</v>
      </c>
      <c r="G275" s="240">
        <v>0.6</v>
      </c>
      <c r="H275" s="152">
        <f t="shared" si="103"/>
        <v>0.14399999999999999</v>
      </c>
      <c r="I275" s="152">
        <f t="shared" si="104"/>
        <v>0.24</v>
      </c>
      <c r="J275" s="152">
        <f t="shared" si="110"/>
        <v>1.44</v>
      </c>
      <c r="K275" s="404"/>
      <c r="L275" s="404">
        <f t="shared" si="100"/>
        <v>0.6</v>
      </c>
      <c r="M275" s="404">
        <f t="shared" si="105"/>
        <v>0.72</v>
      </c>
      <c r="N275" s="404"/>
      <c r="O275" s="240">
        <f t="shared" si="101"/>
        <v>0.6</v>
      </c>
      <c r="P275" s="240">
        <f t="shared" si="106"/>
        <v>0.72</v>
      </c>
      <c r="Q275" s="240"/>
      <c r="R275" s="240"/>
      <c r="S275" s="240">
        <f t="shared" si="107"/>
        <v>0</v>
      </c>
      <c r="T275" s="240"/>
      <c r="U275" s="240"/>
      <c r="V275" s="240"/>
      <c r="W275" s="240"/>
      <c r="X275" s="240"/>
      <c r="Y275" s="240"/>
      <c r="Z275" s="240">
        <f t="shared" si="102"/>
        <v>0</v>
      </c>
      <c r="AA275" s="240"/>
      <c r="AC275" s="152"/>
      <c r="AE275" s="146">
        <f t="shared" si="108"/>
        <v>1.68</v>
      </c>
      <c r="AF275" s="146">
        <f t="shared" si="109"/>
        <v>0</v>
      </c>
      <c r="AH275" s="255"/>
      <c r="AI275" s="255"/>
    </row>
    <row r="276" spans="2:35" ht="20.149999999999999" customHeight="1" x14ac:dyDescent="0.35">
      <c r="B276" s="403">
        <v>120</v>
      </c>
      <c r="C276" s="133" t="s">
        <v>483</v>
      </c>
      <c r="D276" s="240">
        <v>1</v>
      </c>
      <c r="E276" s="240">
        <v>0.45100000000000001</v>
      </c>
      <c r="F276" s="240">
        <v>0.2</v>
      </c>
      <c r="G276" s="240">
        <v>0.6</v>
      </c>
      <c r="H276" s="152">
        <f t="shared" si="103"/>
        <v>5.4120000000000001E-2</v>
      </c>
      <c r="I276" s="152">
        <f t="shared" si="104"/>
        <v>9.0200000000000002E-2</v>
      </c>
      <c r="J276" s="152">
        <f t="shared" si="110"/>
        <v>0.54120000000000001</v>
      </c>
      <c r="K276" s="404"/>
      <c r="L276" s="404">
        <f t="shared" si="100"/>
        <v>0.6</v>
      </c>
      <c r="M276" s="404">
        <f t="shared" si="105"/>
        <v>0.27060000000000001</v>
      </c>
      <c r="N276" s="404"/>
      <c r="O276" s="240">
        <f t="shared" si="101"/>
        <v>0.6</v>
      </c>
      <c r="P276" s="240">
        <f t="shared" si="106"/>
        <v>0.27060000000000001</v>
      </c>
      <c r="Q276" s="240"/>
      <c r="R276" s="240"/>
      <c r="S276" s="240">
        <f t="shared" si="107"/>
        <v>0</v>
      </c>
      <c r="T276" s="240"/>
      <c r="U276" s="240"/>
      <c r="V276" s="240"/>
      <c r="W276" s="240"/>
      <c r="X276" s="240"/>
      <c r="Y276" s="240"/>
      <c r="Z276" s="240">
        <f t="shared" si="102"/>
        <v>0</v>
      </c>
      <c r="AA276" s="240"/>
      <c r="AC276" s="152"/>
      <c r="AE276" s="146">
        <f t="shared" si="108"/>
        <v>0.63139999999999996</v>
      </c>
      <c r="AF276" s="146">
        <f t="shared" si="109"/>
        <v>0</v>
      </c>
      <c r="AH276" s="255"/>
      <c r="AI276" s="255"/>
    </row>
    <row r="277" spans="2:35" ht="20.149999999999999" customHeight="1" x14ac:dyDescent="0.35">
      <c r="B277" s="403">
        <v>121</v>
      </c>
      <c r="C277" s="133" t="s">
        <v>484</v>
      </c>
      <c r="D277" s="240">
        <v>1</v>
      </c>
      <c r="E277" s="240">
        <v>0.9</v>
      </c>
      <c r="F277" s="240">
        <v>0.2</v>
      </c>
      <c r="G277" s="240">
        <v>0.6</v>
      </c>
      <c r="H277" s="152">
        <f t="shared" si="103"/>
        <v>0.10800000000000001</v>
      </c>
      <c r="I277" s="152">
        <f t="shared" si="104"/>
        <v>0.18000000000000002</v>
      </c>
      <c r="J277" s="152">
        <f t="shared" si="110"/>
        <v>1.08</v>
      </c>
      <c r="K277" s="404"/>
      <c r="L277" s="404">
        <f t="shared" si="100"/>
        <v>0.6</v>
      </c>
      <c r="M277" s="404">
        <f t="shared" si="105"/>
        <v>0.54</v>
      </c>
      <c r="N277" s="404"/>
      <c r="O277" s="240">
        <f t="shared" si="101"/>
        <v>0.6</v>
      </c>
      <c r="P277" s="240">
        <f t="shared" si="106"/>
        <v>0.54</v>
      </c>
      <c r="Q277" s="240"/>
      <c r="R277" s="240"/>
      <c r="S277" s="240">
        <f t="shared" si="107"/>
        <v>0</v>
      </c>
      <c r="T277" s="240"/>
      <c r="U277" s="240"/>
      <c r="V277" s="240"/>
      <c r="W277" s="240"/>
      <c r="X277" s="240"/>
      <c r="Y277" s="240"/>
      <c r="Z277" s="240">
        <f t="shared" si="102"/>
        <v>0</v>
      </c>
      <c r="AA277" s="240"/>
      <c r="AC277" s="152"/>
      <c r="AE277" s="146">
        <f t="shared" si="108"/>
        <v>1.26</v>
      </c>
      <c r="AF277" s="146">
        <f t="shared" si="109"/>
        <v>0</v>
      </c>
      <c r="AH277" s="255"/>
      <c r="AI277" s="255"/>
    </row>
    <row r="278" spans="2:35" ht="20.149999999999999" customHeight="1" x14ac:dyDescent="0.35">
      <c r="B278" s="403">
        <v>122</v>
      </c>
      <c r="C278" s="133" t="s">
        <v>485</v>
      </c>
      <c r="D278" s="240">
        <v>1</v>
      </c>
      <c r="E278" s="240">
        <v>0.44900000000000001</v>
      </c>
      <c r="F278" s="240">
        <v>0.2</v>
      </c>
      <c r="G278" s="240">
        <v>0.6</v>
      </c>
      <c r="H278" s="152">
        <f t="shared" si="103"/>
        <v>5.3880000000000004E-2</v>
      </c>
      <c r="I278" s="152">
        <f t="shared" si="104"/>
        <v>8.9800000000000005E-2</v>
      </c>
      <c r="J278" s="152">
        <f t="shared" si="110"/>
        <v>0.53879999999999995</v>
      </c>
      <c r="K278" s="404"/>
      <c r="L278" s="404">
        <f t="shared" ref="L278:L310" si="111">+G278-K278</f>
        <v>0.6</v>
      </c>
      <c r="M278" s="404">
        <f t="shared" si="105"/>
        <v>0.26939999999999997</v>
      </c>
      <c r="N278" s="404"/>
      <c r="O278" s="240">
        <f t="shared" ref="O278:O310" si="112">+G278-N278</f>
        <v>0.6</v>
      </c>
      <c r="P278" s="240">
        <f t="shared" si="106"/>
        <v>0.26939999999999997</v>
      </c>
      <c r="Q278" s="240"/>
      <c r="R278" s="240"/>
      <c r="S278" s="240">
        <f t="shared" si="107"/>
        <v>0</v>
      </c>
      <c r="T278" s="240"/>
      <c r="U278" s="240"/>
      <c r="V278" s="240"/>
      <c r="W278" s="240"/>
      <c r="X278" s="240"/>
      <c r="Y278" s="240"/>
      <c r="Z278" s="240">
        <f t="shared" si="102"/>
        <v>0</v>
      </c>
      <c r="AA278" s="240"/>
      <c r="AC278" s="152"/>
      <c r="AE278" s="146">
        <f t="shared" si="108"/>
        <v>0.62859999999999994</v>
      </c>
      <c r="AF278" s="146">
        <f t="shared" si="109"/>
        <v>0</v>
      </c>
      <c r="AH278" s="255"/>
      <c r="AI278" s="255"/>
    </row>
    <row r="279" spans="2:35" ht="20.149999999999999" customHeight="1" x14ac:dyDescent="0.35">
      <c r="B279" s="403">
        <v>123</v>
      </c>
      <c r="C279" s="133" t="s">
        <v>486</v>
      </c>
      <c r="D279" s="240">
        <v>1</v>
      </c>
      <c r="E279" s="240">
        <v>0.45</v>
      </c>
      <c r="F279" s="240">
        <v>0.2</v>
      </c>
      <c r="G279" s="240">
        <v>0.6</v>
      </c>
      <c r="H279" s="152">
        <f t="shared" si="103"/>
        <v>5.4000000000000006E-2</v>
      </c>
      <c r="I279" s="152">
        <f t="shared" si="104"/>
        <v>9.0000000000000011E-2</v>
      </c>
      <c r="J279" s="152">
        <f t="shared" si="110"/>
        <v>0.54</v>
      </c>
      <c r="K279" s="404"/>
      <c r="L279" s="404">
        <f t="shared" si="111"/>
        <v>0.6</v>
      </c>
      <c r="M279" s="404">
        <f t="shared" si="105"/>
        <v>0.27</v>
      </c>
      <c r="N279" s="404"/>
      <c r="O279" s="240">
        <f t="shared" si="112"/>
        <v>0.6</v>
      </c>
      <c r="P279" s="240">
        <f t="shared" si="106"/>
        <v>0.27</v>
      </c>
      <c r="Q279" s="240"/>
      <c r="R279" s="240"/>
      <c r="S279" s="240">
        <f t="shared" si="107"/>
        <v>0</v>
      </c>
      <c r="T279" s="240"/>
      <c r="U279" s="240"/>
      <c r="V279" s="240"/>
      <c r="W279" s="240"/>
      <c r="X279" s="240"/>
      <c r="Y279" s="240"/>
      <c r="Z279" s="240">
        <f t="shared" si="102"/>
        <v>0</v>
      </c>
      <c r="AA279" s="240"/>
      <c r="AC279" s="152"/>
      <c r="AE279" s="146">
        <f t="shared" si="108"/>
        <v>0.63</v>
      </c>
      <c r="AF279" s="146">
        <f t="shared" si="109"/>
        <v>0</v>
      </c>
      <c r="AH279" s="255"/>
      <c r="AI279" s="255"/>
    </row>
    <row r="280" spans="2:35" ht="20.149999999999999" customHeight="1" x14ac:dyDescent="0.35">
      <c r="B280" s="403">
        <v>124</v>
      </c>
      <c r="C280" s="133" t="s">
        <v>487</v>
      </c>
      <c r="D280" s="240">
        <v>1</v>
      </c>
      <c r="E280" s="240">
        <v>1.2</v>
      </c>
      <c r="F280" s="240">
        <v>0.2</v>
      </c>
      <c r="G280" s="240">
        <v>0.6</v>
      </c>
      <c r="H280" s="152">
        <f t="shared" si="103"/>
        <v>0.14399999999999999</v>
      </c>
      <c r="I280" s="152">
        <f t="shared" si="104"/>
        <v>0.24</v>
      </c>
      <c r="J280" s="152">
        <f t="shared" si="110"/>
        <v>1.44</v>
      </c>
      <c r="K280" s="404"/>
      <c r="L280" s="404">
        <f t="shared" si="111"/>
        <v>0.6</v>
      </c>
      <c r="M280" s="404">
        <f t="shared" si="105"/>
        <v>0.72</v>
      </c>
      <c r="N280" s="404"/>
      <c r="O280" s="240">
        <f t="shared" si="112"/>
        <v>0.6</v>
      </c>
      <c r="P280" s="240">
        <f t="shared" si="106"/>
        <v>0.72</v>
      </c>
      <c r="Q280" s="240"/>
      <c r="R280" s="240"/>
      <c r="S280" s="240">
        <f t="shared" si="107"/>
        <v>0</v>
      </c>
      <c r="T280" s="240"/>
      <c r="U280" s="240"/>
      <c r="V280" s="240"/>
      <c r="W280" s="240"/>
      <c r="X280" s="240"/>
      <c r="Y280" s="240"/>
      <c r="Z280" s="240">
        <f t="shared" si="102"/>
        <v>0</v>
      </c>
      <c r="AA280" s="240"/>
      <c r="AC280" s="152"/>
      <c r="AE280" s="146">
        <f t="shared" si="108"/>
        <v>1.68</v>
      </c>
      <c r="AF280" s="146">
        <f t="shared" si="109"/>
        <v>0</v>
      </c>
      <c r="AH280" s="255"/>
      <c r="AI280" s="255"/>
    </row>
    <row r="281" spans="2:35" ht="20.149999999999999" customHeight="1" x14ac:dyDescent="0.35">
      <c r="B281" s="403">
        <v>125</v>
      </c>
      <c r="C281" s="133" t="s">
        <v>488</v>
      </c>
      <c r="D281" s="240">
        <v>1</v>
      </c>
      <c r="E281" s="240">
        <v>0.45</v>
      </c>
      <c r="F281" s="240">
        <v>0.2</v>
      </c>
      <c r="G281" s="240">
        <v>0.6</v>
      </c>
      <c r="H281" s="152">
        <f t="shared" si="103"/>
        <v>5.4000000000000006E-2</v>
      </c>
      <c r="I281" s="152">
        <f t="shared" si="104"/>
        <v>9.0000000000000011E-2</v>
      </c>
      <c r="J281" s="152">
        <f t="shared" si="110"/>
        <v>0.54</v>
      </c>
      <c r="K281" s="404"/>
      <c r="L281" s="404">
        <f t="shared" si="111"/>
        <v>0.6</v>
      </c>
      <c r="M281" s="404">
        <f t="shared" si="105"/>
        <v>0.27</v>
      </c>
      <c r="N281" s="404"/>
      <c r="O281" s="240">
        <f t="shared" si="112"/>
        <v>0.6</v>
      </c>
      <c r="P281" s="240">
        <f t="shared" si="106"/>
        <v>0.27</v>
      </c>
      <c r="Q281" s="240"/>
      <c r="R281" s="240"/>
      <c r="S281" s="240">
        <f t="shared" si="107"/>
        <v>0</v>
      </c>
      <c r="T281" s="240"/>
      <c r="U281" s="240"/>
      <c r="V281" s="240"/>
      <c r="W281" s="240"/>
      <c r="X281" s="240"/>
      <c r="Y281" s="240"/>
      <c r="Z281" s="240">
        <f t="shared" si="102"/>
        <v>0</v>
      </c>
      <c r="AA281" s="240"/>
      <c r="AC281" s="152"/>
      <c r="AE281" s="146">
        <f t="shared" si="108"/>
        <v>0.63</v>
      </c>
      <c r="AF281" s="146">
        <f t="shared" si="109"/>
        <v>0</v>
      </c>
      <c r="AH281" s="255"/>
      <c r="AI281" s="255"/>
    </row>
    <row r="282" spans="2:35" ht="20.149999999999999" customHeight="1" x14ac:dyDescent="0.35">
      <c r="B282" s="403">
        <v>126</v>
      </c>
      <c r="C282" s="133" t="s">
        <v>489</v>
      </c>
      <c r="D282" s="240">
        <v>1</v>
      </c>
      <c r="E282" s="240">
        <v>1</v>
      </c>
      <c r="F282" s="240">
        <v>0.2</v>
      </c>
      <c r="G282" s="240">
        <v>0.6</v>
      </c>
      <c r="H282" s="152">
        <f t="shared" si="103"/>
        <v>0.12</v>
      </c>
      <c r="I282" s="152">
        <f t="shared" si="104"/>
        <v>0.2</v>
      </c>
      <c r="J282" s="152">
        <f t="shared" si="110"/>
        <v>1.2</v>
      </c>
      <c r="K282" s="404"/>
      <c r="L282" s="404">
        <f t="shared" si="111"/>
        <v>0.6</v>
      </c>
      <c r="M282" s="404">
        <f t="shared" si="105"/>
        <v>0.6</v>
      </c>
      <c r="N282" s="404"/>
      <c r="O282" s="240">
        <f t="shared" si="112"/>
        <v>0.6</v>
      </c>
      <c r="P282" s="240">
        <f t="shared" si="106"/>
        <v>0.6</v>
      </c>
      <c r="Q282" s="240"/>
      <c r="R282" s="240"/>
      <c r="S282" s="240">
        <f t="shared" si="107"/>
        <v>0</v>
      </c>
      <c r="T282" s="240"/>
      <c r="U282" s="240"/>
      <c r="V282" s="240"/>
      <c r="W282" s="240"/>
      <c r="X282" s="240"/>
      <c r="Y282" s="240"/>
      <c r="Z282" s="240">
        <f t="shared" si="102"/>
        <v>0</v>
      </c>
      <c r="AA282" s="240"/>
      <c r="AC282" s="152"/>
      <c r="AE282" s="146">
        <f t="shared" si="108"/>
        <v>1.4</v>
      </c>
      <c r="AF282" s="146">
        <f t="shared" si="109"/>
        <v>0</v>
      </c>
      <c r="AH282" s="255"/>
      <c r="AI282" s="255"/>
    </row>
    <row r="283" spans="2:35" ht="20.149999999999999" customHeight="1" x14ac:dyDescent="0.35">
      <c r="B283" s="403">
        <v>127</v>
      </c>
      <c r="C283" s="133" t="s">
        <v>491</v>
      </c>
      <c r="D283" s="240">
        <v>1</v>
      </c>
      <c r="E283" s="240">
        <v>1</v>
      </c>
      <c r="F283" s="240">
        <v>0.2</v>
      </c>
      <c r="G283" s="240">
        <v>0.6</v>
      </c>
      <c r="H283" s="152">
        <f t="shared" si="103"/>
        <v>0.12</v>
      </c>
      <c r="I283" s="152">
        <f t="shared" si="104"/>
        <v>0.2</v>
      </c>
      <c r="J283" s="152">
        <f t="shared" si="110"/>
        <v>1.2</v>
      </c>
      <c r="K283" s="404"/>
      <c r="L283" s="404">
        <f t="shared" si="111"/>
        <v>0.6</v>
      </c>
      <c r="M283" s="404">
        <f t="shared" si="105"/>
        <v>0.6</v>
      </c>
      <c r="N283" s="404"/>
      <c r="O283" s="240">
        <f t="shared" si="112"/>
        <v>0.6</v>
      </c>
      <c r="P283" s="240">
        <f t="shared" si="106"/>
        <v>0.6</v>
      </c>
      <c r="Q283" s="240"/>
      <c r="R283" s="240"/>
      <c r="S283" s="240">
        <f t="shared" si="107"/>
        <v>0</v>
      </c>
      <c r="T283" s="240"/>
      <c r="U283" s="240"/>
      <c r="V283" s="240"/>
      <c r="W283" s="240"/>
      <c r="X283" s="240"/>
      <c r="Y283" s="240"/>
      <c r="Z283" s="240">
        <f t="shared" si="102"/>
        <v>0</v>
      </c>
      <c r="AA283" s="240"/>
      <c r="AC283" s="152"/>
      <c r="AE283" s="146">
        <f t="shared" si="108"/>
        <v>1.4</v>
      </c>
      <c r="AF283" s="146">
        <f t="shared" si="109"/>
        <v>0</v>
      </c>
      <c r="AH283" s="255"/>
      <c r="AI283" s="255"/>
    </row>
    <row r="284" spans="2:35" ht="20.149999999999999" customHeight="1" x14ac:dyDescent="0.35">
      <c r="B284" s="403">
        <v>128</v>
      </c>
      <c r="C284" s="133" t="s">
        <v>490</v>
      </c>
      <c r="D284" s="240">
        <v>1</v>
      </c>
      <c r="E284" s="240">
        <v>1</v>
      </c>
      <c r="F284" s="240">
        <v>0.2</v>
      </c>
      <c r="G284" s="240">
        <v>0.6</v>
      </c>
      <c r="H284" s="152">
        <f t="shared" si="103"/>
        <v>0.12</v>
      </c>
      <c r="I284" s="152">
        <f t="shared" si="104"/>
        <v>0.2</v>
      </c>
      <c r="J284" s="152">
        <f t="shared" si="110"/>
        <v>1.2</v>
      </c>
      <c r="K284" s="404"/>
      <c r="L284" s="404">
        <f t="shared" si="111"/>
        <v>0.6</v>
      </c>
      <c r="M284" s="404">
        <f t="shared" si="105"/>
        <v>0.6</v>
      </c>
      <c r="N284" s="404"/>
      <c r="O284" s="240">
        <f t="shared" si="112"/>
        <v>0.6</v>
      </c>
      <c r="P284" s="240">
        <f t="shared" si="106"/>
        <v>0.6</v>
      </c>
      <c r="Q284" s="240"/>
      <c r="R284" s="240"/>
      <c r="S284" s="240">
        <f t="shared" si="107"/>
        <v>0</v>
      </c>
      <c r="T284" s="240"/>
      <c r="U284" s="240"/>
      <c r="V284" s="240"/>
      <c r="W284" s="240"/>
      <c r="X284" s="240"/>
      <c r="Y284" s="240"/>
      <c r="Z284" s="240">
        <f t="shared" si="102"/>
        <v>0</v>
      </c>
      <c r="AA284" s="240"/>
      <c r="AC284" s="152"/>
      <c r="AE284" s="146">
        <f t="shared" si="108"/>
        <v>1.4</v>
      </c>
      <c r="AF284" s="146">
        <f t="shared" si="109"/>
        <v>0</v>
      </c>
      <c r="AH284" s="255"/>
      <c r="AI284" s="255"/>
    </row>
    <row r="285" spans="2:35" ht="20.149999999999999" customHeight="1" x14ac:dyDescent="0.35">
      <c r="B285" s="403">
        <v>129</v>
      </c>
      <c r="C285" s="133" t="s">
        <v>492</v>
      </c>
      <c r="D285" s="240">
        <v>1</v>
      </c>
      <c r="E285" s="240">
        <v>0.94599999999999995</v>
      </c>
      <c r="F285" s="240">
        <v>0.2</v>
      </c>
      <c r="G285" s="240">
        <v>0.6</v>
      </c>
      <c r="H285" s="152">
        <f t="shared" si="103"/>
        <v>0.11352</v>
      </c>
      <c r="I285" s="152">
        <f t="shared" si="104"/>
        <v>0.18920000000000001</v>
      </c>
      <c r="J285" s="152">
        <f t="shared" si="110"/>
        <v>1.1352</v>
      </c>
      <c r="K285" s="404"/>
      <c r="L285" s="404">
        <f t="shared" si="111"/>
        <v>0.6</v>
      </c>
      <c r="M285" s="404">
        <f t="shared" si="105"/>
        <v>0.56759999999999999</v>
      </c>
      <c r="N285" s="404"/>
      <c r="O285" s="240">
        <f t="shared" si="112"/>
        <v>0.6</v>
      </c>
      <c r="P285" s="240">
        <f t="shared" si="106"/>
        <v>0.56759999999999999</v>
      </c>
      <c r="Q285" s="240"/>
      <c r="R285" s="240"/>
      <c r="S285" s="240">
        <f t="shared" si="107"/>
        <v>0</v>
      </c>
      <c r="T285" s="240"/>
      <c r="U285" s="240"/>
      <c r="V285" s="240"/>
      <c r="W285" s="240"/>
      <c r="X285" s="240"/>
      <c r="Y285" s="240"/>
      <c r="Z285" s="240">
        <f t="shared" ref="Z285:Z316" si="113">IFERROR(VLOOKUP(T285,$C$47:$G$688,4,FALSE)*VLOOKUP(T285,$C$47:$G$688,5,FALSE),)+IFERROR(VLOOKUP(U285,$C$47:$G$688,4,FALSE)*VLOOKUP(U285,$C$47:$G$688,5,FALSE),)+IFERROR(VLOOKUP(V285,$C$47:$G$9916,4,FALSE)*VLOOKUP(V285,$C$47:$G$688,5,FALSE),)+IFERROR(VLOOKUP(W285,$C$47:$G$688,4,FALSE)*VLOOKUP(W285,$C$47:$G$688,5,FALSE),)+IFERROR(VLOOKUP(X285,$C$47:$G$688,4,FALSE)*VLOOKUP(X285,$C$47:$G$688,5,FALSE),)+IFERROR(VLOOKUP(Y285,$C$47:$G$688,4,FALSE)*VLOOKUP(Y285,$C$47:$G$688,5,FALSE),)</f>
        <v>0</v>
      </c>
      <c r="AA285" s="240"/>
      <c r="AC285" s="152"/>
      <c r="AE285" s="146">
        <f t="shared" si="108"/>
        <v>1.3244</v>
      </c>
      <c r="AF285" s="146">
        <f t="shared" si="109"/>
        <v>0</v>
      </c>
      <c r="AH285" s="255"/>
      <c r="AI285" s="255"/>
    </row>
    <row r="286" spans="2:35" ht="20.149999999999999" customHeight="1" x14ac:dyDescent="0.35">
      <c r="B286" s="403">
        <v>130</v>
      </c>
      <c r="C286" s="133" t="s">
        <v>493</v>
      </c>
      <c r="D286" s="240">
        <v>1</v>
      </c>
      <c r="E286" s="240">
        <v>1</v>
      </c>
      <c r="F286" s="240">
        <v>0.2</v>
      </c>
      <c r="G286" s="240">
        <v>0.6</v>
      </c>
      <c r="H286" s="152">
        <f t="shared" si="103"/>
        <v>0.12</v>
      </c>
      <c r="I286" s="152">
        <f t="shared" si="104"/>
        <v>0.2</v>
      </c>
      <c r="J286" s="152">
        <f t="shared" si="110"/>
        <v>1.2</v>
      </c>
      <c r="K286" s="404"/>
      <c r="L286" s="404">
        <f t="shared" si="111"/>
        <v>0.6</v>
      </c>
      <c r="M286" s="404">
        <f t="shared" si="105"/>
        <v>0.6</v>
      </c>
      <c r="N286" s="404"/>
      <c r="O286" s="240">
        <f t="shared" si="112"/>
        <v>0.6</v>
      </c>
      <c r="P286" s="240">
        <f t="shared" si="106"/>
        <v>0.6</v>
      </c>
      <c r="Q286" s="240"/>
      <c r="R286" s="240"/>
      <c r="S286" s="240">
        <f t="shared" si="107"/>
        <v>0</v>
      </c>
      <c r="T286" s="240"/>
      <c r="U286" s="240"/>
      <c r="V286" s="240"/>
      <c r="W286" s="240"/>
      <c r="X286" s="240"/>
      <c r="Y286" s="240"/>
      <c r="Z286" s="240">
        <f t="shared" si="113"/>
        <v>0</v>
      </c>
      <c r="AA286" s="240"/>
      <c r="AC286" s="152"/>
      <c r="AE286" s="146">
        <f t="shared" si="108"/>
        <v>1.4</v>
      </c>
      <c r="AF286" s="146">
        <f t="shared" si="109"/>
        <v>0</v>
      </c>
      <c r="AH286" s="255"/>
      <c r="AI286" s="255"/>
    </row>
    <row r="287" spans="2:35" ht="20.149999999999999" customHeight="1" x14ac:dyDescent="0.35">
      <c r="B287" s="403">
        <v>131</v>
      </c>
      <c r="C287" s="133" t="s">
        <v>494</v>
      </c>
      <c r="D287" s="240">
        <v>1</v>
      </c>
      <c r="E287" s="240">
        <v>1</v>
      </c>
      <c r="F287" s="240">
        <v>0.2</v>
      </c>
      <c r="G287" s="240">
        <v>0.6</v>
      </c>
      <c r="H287" s="152">
        <f t="shared" si="103"/>
        <v>0.12</v>
      </c>
      <c r="I287" s="152">
        <f t="shared" si="104"/>
        <v>0.2<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/>
        <v>0.6</v>
      </c>
      <c r="N287" s="404"/>
      <c r="O287" s="240">
        <f t="shared" si="112"/>
        <v>0.6</v>
      </c>
      <c r="P287" s="240">
        <f t="shared" si="106"/>
        <v>0.6</v>
      </c>
      <c r="Q287" s="240"/>
      <c r="R287" s="240"/>
      <c r="S287" s="240">
        <f t="shared" si="107"/>
        <v>0</v>
      </c>
      <c r="T287" s="240"/>
      <c r="U287" s="240"/>
      <c r="V287" s="240"/>
      <c r="W287" s="240"/>
      <c r="X287" s="240"/>
      <c r="Y287" s="240"/>
      <c r="Z287" s="240">
        <f t="shared" si="113"/>
        <v>0</v>
      </c>
      <c r="AA287" s="240"/>
      <c r="AC287" s="152"/>
      <c r="AE287" s="146">
        <f t="shared" si="108"/>
        <v>1.4</v>
      </c>
      <c r="AF287" s="146">
        <f t="shared" si="109"/>
        <v>0</v>
      </c>
      <c r="AH287" s="146"/>
      <c r="AI287" s="255"/>
    </row>
    <row r="288" spans="2:35" ht="20.149999999999999" customHeight="1" x14ac:dyDescent="0.35">
      <c r="B288" s="403">
        <v>132</v>
      </c>
      <c r="C288" s="133" t="s">
        <v>495</v>
      </c>
      <c r="D288" s="240">
        <v>1</v>
      </c>
      <c r="E288" s="240">
        <v>1</v>
      </c>
      <c r="F288" s="240">
        <v>0.2</v>
      </c>
      <c r="G288" s="240">
        <v>0.6</v>
      </c>
      <c r="H288" s="152">
        <f t="shared" si="103"/>
        <v>0.12</v>
      </c>
      <c r="I288" s="152">
        <f t="shared" si="104"/>
        <v>0.2</v>
      </c>
      <c r="J288" s="152">
        <f t="shared" si="110"/>
        <v>1.2</v>
      </c>
      <c r="K288" s="404"/>
      <c r="L288" s="404">
        <f t="shared" si="111"/>
        <v>0.6</v>
      </c>
      <c r="M288" s="404">
        <f t="shared" si="105"/>
        <v>0.6</v>
      </c>
      <c r="N288" s="404"/>
      <c r="O288" s="240">
        <f t="shared" si="112"/>
        <v>0.6</v>
      </c>
      <c r="P288" s="240">
        <f t="shared" si="106"/>
        <v>0.6</v>
      </c>
      <c r="Q288" s="240"/>
      <c r="R288" s="240"/>
      <c r="S288" s="240">
        <f t="shared" si="107"/>
        <v>0</v>
      </c>
      <c r="T288" s="240"/>
      <c r="U288" s="240"/>
      <c r="V288" s="240"/>
      <c r="W288" s="240"/>
      <c r="X288" s="240"/>
      <c r="Y288" s="240"/>
      <c r="Z288" s="240">
        <f t="shared" si="113"/>
        <v>0</v>
      </c>
      <c r="AA288" s="240"/>
      <c r="AC288" s="152"/>
      <c r="AE288" s="146">
        <f t="shared" si="108"/>
        <v>1.4</v>
      </c>
      <c r="AF288" s="146">
        <f t="shared" si="109"/>
        <v>0</v>
      </c>
      <c r="AH288" s="255"/>
      <c r="AI288" s="255"/>
    </row>
    <row r="289" spans="2:35" ht="20.149999999999999" customHeight="1" x14ac:dyDescent="0.35">
      <c r="B289" s="403">
        <v>133</v>
      </c>
      <c r="C289" s="133" t="s">
        <v>496</v>
      </c>
      <c r="D289" s="240">
        <v>1</v>
      </c>
      <c r="E289" s="240">
        <v>1.5</v>
      </c>
      <c r="F289" s="240">
        <v>0.2</v>
      </c>
      <c r="G289" s="240">
        <v>0.6</v>
      </c>
      <c r="H289" s="152">
        <f t="shared" si="103"/>
        <v>0.18000000000000002</v>
      </c>
      <c r="I289" s="152">
        <f t="shared" si="104"/>
        <v>0.30000000000000004</v>
      </c>
      <c r="J289" s="152">
        <f t="shared" si="110"/>
        <v>1.7999999999999998</v>
      </c>
      <c r="K289" s="404"/>
      <c r="L289" s="404">
        <f t="shared" si="111"/>
        <v>0.6</v>
      </c>
      <c r="M289" s="404">
        <f t="shared" si="105"/>
        <v>0.89999999999999991</v>
      </c>
      <c r="N289" s="404"/>
      <c r="O289" s="240">
        <f t="shared" si="112"/>
        <v>0.6</v>
      </c>
      <c r="P289" s="240">
        <f t="shared" si="106"/>
        <v>0.89999999999999991</v>
      </c>
      <c r="Q289" s="240"/>
      <c r="R289" s="240"/>
      <c r="S289" s="240">
        <f t="shared" si="107"/>
        <v>0</v>
      </c>
      <c r="T289" s="240"/>
      <c r="U289" s="240"/>
      <c r="V289" s="240"/>
      <c r="W289" s="240"/>
      <c r="X289" s="240"/>
      <c r="Y289" s="240"/>
      <c r="Z289" s="240">
        <f t="shared" si="113"/>
        <v>0</v>
      </c>
      <c r="AA289" s="240"/>
      <c r="AC289" s="152"/>
      <c r="AE289" s="146">
        <f t="shared" si="108"/>
        <v>2.0999999999999996</v>
      </c>
      <c r="AF289" s="146">
        <f t="shared" si="109"/>
        <v>0</v>
      </c>
      <c r="AH289" s="255"/>
      <c r="AI289" s="255"/>
    </row>
    <row r="290" spans="2:35" ht="20.149999999999999" customHeight="1" x14ac:dyDescent="0.35">
      <c r="B290" s="403">
        <v>134</v>
      </c>
      <c r="C290" s="133" t="s">
        <v>497</v>
      </c>
      <c r="D290" s="240">
        <v>1</v>
      </c>
      <c r="E290" s="240">
        <v>1.5</v>
      </c>
      <c r="F290" s="240">
        <v>0.2</v>
      </c>
      <c r="G290" s="240">
        <v>0.6</v>
      </c>
      <c r="H290" s="152">
        <f t="shared" si="103"/>
        <v>0.18000000000000002</v>
      </c>
      <c r="I290" s="152">
        <f t="shared" si="104"/>
        <v>0.30000000000000004</v>
      </c>
      <c r="J290" s="152">
        <f t="shared" si="110"/>
        <v>1.7999999999999998</v>
      </c>
      <c r="K290" s="404"/>
      <c r="L290" s="404">
        <f t="shared" si="111"/>
        <v>0.6</v>
      </c>
      <c r="M290" s="404">
        <f t="shared" si="105"/>
        <v>0.89999999999999991</v>
      </c>
      <c r="N290" s="404"/>
      <c r="O290" s="240">
        <f t="shared" si="112"/>
        <v>0.6</v>
      </c>
      <c r="P290" s="240">
        <f t="shared" si="106"/>
        <v>0.89999999999999991</v>
      </c>
      <c r="Q290" s="240"/>
      <c r="R290" s="240"/>
      <c r="S290" s="240">
        <f t="shared" si="107"/>
        <v>0</v>
      </c>
      <c r="T290" s="240"/>
      <c r="U290" s="240"/>
      <c r="V290" s="240"/>
      <c r="W290" s="240"/>
      <c r="X290" s="240"/>
      <c r="Y290" s="240"/>
      <c r="Z290" s="240">
        <f t="shared" si="113"/>
        <v>0</v>
      </c>
      <c r="AA290" s="240"/>
      <c r="AC290" s="152"/>
      <c r="AE290" s="146">
        <f t="shared" si="108"/>
        <v>2.0999999999999996</v>
      </c>
      <c r="AF290" s="146">
        <f t="shared" si="109"/>
        <v>0</v>
      </c>
      <c r="AH290" s="255"/>
      <c r="AI290" s="255"/>
    </row>
    <row r="291" spans="2:35" ht="20.149999999999999" customHeight="1" x14ac:dyDescent="0.35">
      <c r="B291" s="403">
        <v>135</v>
      </c>
      <c r="C291" s="133" t="s">
        <v>498</v>
      </c>
      <c r="D291" s="240">
        <v>1</v>
      </c>
      <c r="E291" s="240">
        <v>1</v>
      </c>
      <c r="F291" s="240">
        <v>0.2</v>
      </c>
      <c r="G291" s="240">
        <v>0.6</v>
      </c>
      <c r="H291" s="152">
        <f t="shared" si="103"/>
        <v>0.12</v>
      </c>
      <c r="I291" s="152">
        <f t="shared" si="104"/>
        <v>0.2</v>
      </c>
      <c r="J291" s="152">
        <f t="shared" si="110"/>
        <v>1.2</v>
      </c>
      <c r="K291" s="404"/>
      <c r="L291" s="404">
        <f t="shared" si="111"/>
        <v>0.6</v>
      </c>
      <c r="M291" s="404">
        <f t="shared" si="105"/>
        <v>0.6</v>
      </c>
      <c r="N291" s="404"/>
      <c r="O291" s="240">
        <f t="shared" si="112"/>
        <v>0.6</v>
      </c>
      <c r="P291" s="240">
        <f t="shared" si="106"/>
        <v>0.6</v>
      </c>
      <c r="Q291" s="240"/>
      <c r="R291" s="240"/>
      <c r="S291" s="240">
        <f t="shared" si="107"/>
        <v>0</v>
      </c>
      <c r="T291" s="240"/>
      <c r="U291" s="240"/>
      <c r="V291" s="240"/>
      <c r="W291" s="240"/>
      <c r="X291" s="240"/>
      <c r="Y291" s="240"/>
      <c r="Z291" s="240">
        <f t="shared" si="113"/>
        <v>0</v>
      </c>
      <c r="AA291" s="240"/>
      <c r="AC291" s="152"/>
      <c r="AE291" s="146">
        <f t="shared" si="108"/>
        <v>1.4</v>
      </c>
      <c r="AF291" s="146">
        <f t="shared" si="109"/>
        <v>0</v>
      </c>
      <c r="AH291" s="255"/>
      <c r="AI291" s="255"/>
    </row>
    <row r="292" spans="2:35" ht="20.149999999999999" customHeight="1" x14ac:dyDescent="0.35">
      <c r="B292" s="403">
        <v>136</v>
      </c>
      <c r="C292" s="133" t="s">
        <v>499</v>
      </c>
      <c r="D292" s="240">
        <v>1</v>
      </c>
      <c r="E292" s="240">
        <v>1</v>
      </c>
      <c r="F292" s="240">
        <v>0.2</v>
      </c>
      <c r="G292" s="240">
        <v>0.6</v>
      </c>
      <c r="H292" s="152">
        <f t="shared" si="103"/>
        <v>0.12</v>
      </c>
      <c r="I292" s="152">
        <f t="shared" si="104"/>
        <v>0.2</v>
      </c>
      <c r="J292" s="152">
        <f t="shared" si="110"/>
        <v>1.2</v>
      </c>
      <c r="K292" s="404"/>
      <c r="L292" s="404">
        <f t="shared" si="111"/>
        <v>0.6</v>
      </c>
      <c r="M292" s="404">
        <f t="shared" si="105"/>
        <v>0.6</v>
      </c>
      <c r="N292" s="404"/>
      <c r="O292" s="240">
        <f t="shared" si="112"/>
        <v>0.6</v>
      </c>
      <c r="P292" s="240">
        <f t="shared" si="106"/>
        <v>0.6</v>
      </c>
      <c r="Q292" s="240"/>
      <c r="R292" s="240"/>
      <c r="S292" s="240">
        <f t="shared" si="107"/>
        <v>0</v>
      </c>
      <c r="T292" s="240"/>
      <c r="U292" s="240"/>
      <c r="V292" s="240"/>
      <c r="W292" s="240"/>
      <c r="X292" s="240"/>
      <c r="Y292" s="240"/>
      <c r="Z292" s="240">
        <f t="shared" si="113"/>
        <v>0</v>
      </c>
      <c r="AA292" s="240"/>
      <c r="AC292" s="152"/>
      <c r="AE292" s="146">
        <f t="shared" si="108"/>
        <v>1.4</v>
      </c>
      <c r="AF292" s="146">
        <f t="shared" si="109"/>
        <v>0</v>
      </c>
      <c r="AH292" s="255"/>
      <c r="AI292" s="255"/>
    </row>
    <row r="293" spans="2:35" ht="20.149999999999999" customHeight="1" x14ac:dyDescent="0.35">
      <c r="B293" s="403">
        <v>137</v>
      </c>
      <c r="C293" s="133" t="s">
        <v>500</v>
      </c>
      <c r="D293" s="240">
        <v>1</v>
      </c>
      <c r="E293" s="240">
        <v>1</v>
      </c>
      <c r="F293" s="240">
        <v>0.2</v>
      </c>
      <c r="G293" s="240">
        <v>0.6</v>
      </c>
      <c r="H293" s="152">
        <f t="shared" si="103"/>
        <v>0.12</v>
      </c>
      <c r="I293" s="152">
        <f t="shared" si="104"/>
        <v>0.2</v>
      </c>
      <c r="J293" s="152">
        <f t="shared" si="110"/>
        <v>1.2</v>
      </c>
      <c r="K293" s="404"/>
      <c r="L293" s="404">
        <f t="shared" si="111"/>
        <v>0.6</v>
      </c>
      <c r="M293" s="404">
        <f t="shared" si="105"/>
        <v>0.6</v>
      </c>
      <c r="N293" s="404"/>
      <c r="O293" s="240">
        <f t="shared" si="112"/>
        <v>0.6</v>
      </c>
      <c r="P293" s="240">
        <f t="shared" si="106"/>
        <v>0.6</v>
      </c>
      <c r="Q293" s="240"/>
      <c r="R293" s="240"/>
      <c r="S293" s="240">
        <f t="shared" si="107"/>
        <v>0</v>
      </c>
      <c r="T293" s="240"/>
      <c r="U293" s="240"/>
      <c r="V293" s="240"/>
      <c r="W293" s="240"/>
      <c r="X293" s="240"/>
      <c r="Y293" s="240"/>
      <c r="Z293" s="240">
        <f t="shared" si="113"/>
        <v>0</v>
      </c>
      <c r="AA293" s="240"/>
      <c r="AC293" s="152"/>
      <c r="AE293" s="146">
        <f t="shared" si="108"/>
        <v>1.4</v>
      </c>
      <c r="AF293" s="146">
        <f t="shared" si="109"/>
        <v>0</v>
      </c>
      <c r="AH293" s="255"/>
      <c r="AI293" s="255"/>
    </row>
    <row r="294" spans="2:35" ht="20.149999999999999" customHeight="1" x14ac:dyDescent="0.35">
      <c r="B294" s="403">
        <v>138</v>
      </c>
      <c r="C294" s="133" t="s">
        <v>501</v>
      </c>
      <c r="D294" s="240">
        <v>1</v>
      </c>
      <c r="E294" s="240">
        <v>0.9</v>
      </c>
      <c r="F294" s="240">
        <v>0.2</v>
      </c>
      <c r="G294" s="240">
        <v>0.6</v>
      </c>
      <c r="H294" s="152">
        <f t="shared" si="103"/>
        <v>0.10800000000000001</v>
      </c>
      <c r="I294" s="152">
        <f t="shared" si="104"/>
        <v>0.18000000000000002</v>
      </c>
      <c r="J294" s="152">
        <f t="shared" si="110"/>
        <v>1.08</v>
      </c>
      <c r="K294" s="404"/>
      <c r="L294" s="404">
        <f t="shared" si="111"/>
        <v>0.6</v>
      </c>
      <c r="M294" s="404">
        <f t="shared" si="105"/>
        <v>0.54</v>
      </c>
      <c r="N294" s="404"/>
      <c r="O294" s="240">
        <f t="shared" si="112"/>
        <v>0.6</v>
      </c>
      <c r="P294" s="240">
        <f t="shared" si="106"/>
        <v>0.54</v>
      </c>
      <c r="Q294" s="240"/>
      <c r="R294" s="240"/>
      <c r="S294" s="240">
        <f t="shared" si="107"/>
        <v>0</v>
      </c>
      <c r="T294" s="240"/>
      <c r="U294" s="240"/>
      <c r="V294" s="240"/>
      <c r="W294" s="240"/>
      <c r="X294" s="240"/>
      <c r="Y294" s="240"/>
      <c r="Z294" s="240">
        <f t="shared" si="113"/>
        <v>0</v>
      </c>
      <c r="AA294" s="240"/>
      <c r="AC294" s="152"/>
      <c r="AE294" s="146">
        <f t="shared" si="108"/>
        <v>1.26</v>
      </c>
      <c r="AF294" s="146">
        <f t="shared" si="109"/>
        <v>0</v>
      </c>
      <c r="AH294" s="255"/>
      <c r="AI294" s="255"/>
    </row>
    <row r="295" spans="2:35" ht="20.149999999999999" customHeight="1" x14ac:dyDescent="0.35">
      <c r="B295" s="403">
        <v>139</v>
      </c>
      <c r="C295" s="133" t="s">
        <v>502</v>
      </c>
      <c r="D295" s="240">
        <v>1</v>
      </c>
      <c r="E295" s="240">
        <v>0.89500000000000002</v>
      </c>
      <c r="F295" s="240">
        <v>0.2</v>
      </c>
      <c r="G295" s="240">
        <v>0.6</v>
      </c>
      <c r="H295" s="152">
        <f t="shared" si="103"/>
        <v>0.10740000000000001</v>
      </c>
      <c r="I295" s="152">
        <f t="shared" si="104"/>
        <v>0.17900000000000002</v>
      </c>
      <c r="J295" s="152">
        <f t="shared" si="110"/>
        <v>1.0740000000000001</v>
      </c>
      <c r="K295" s="404"/>
      <c r="L295" s="404">
        <f t="shared" si="111"/>
        <v>0.6</v>
      </c>
      <c r="M295" s="404">
        <f t="shared" si="105"/>
        <v>0.53700000000000003</v>
      </c>
      <c r="N295" s="404"/>
      <c r="O295" s="240">
        <f t="shared" si="112"/>
        <v>0.6</v>
      </c>
      <c r="P295" s="240">
        <f t="shared" si="106"/>
        <v>0.53700000000000003</v>
      </c>
      <c r="Q295" s="240"/>
      <c r="R295" s="240"/>
      <c r="S295" s="240">
        <f t="shared" si="107"/>
        <v>0</v>
      </c>
      <c r="T295" s="240"/>
      <c r="U295" s="240"/>
      <c r="V295" s="240"/>
      <c r="W295" s="240"/>
      <c r="X295" s="240"/>
      <c r="Y295" s="240"/>
      <c r="Z295" s="240">
        <f t="shared" si="113"/>
        <v>0</v>
      </c>
      <c r="AA295" s="240"/>
      <c r="AC295" s="152"/>
      <c r="AE295" s="146">
        <f t="shared" si="108"/>
        <v>1.2530000000000001</v>
      </c>
      <c r="AF295" s="146">
        <f t="shared" si="109"/>
        <v>0</v>
      </c>
      <c r="AH295" s="255"/>
      <c r="AI295" s="255"/>
    </row>
    <row r="296" spans="2:35" ht="20.149999999999999" customHeight="1" x14ac:dyDescent="0.35">
      <c r="B296" s="403">
        <v>140</v>
      </c>
      <c r="C296" s="133" t="s">
        <v>503</v>
      </c>
      <c r="D296" s="240">
        <v>1</v>
      </c>
      <c r="E296" s="240">
        <v>0.89500000000000002</v>
      </c>
      <c r="F296" s="240">
        <v>0.2</v>
      </c>
      <c r="G296" s="240">
        <v>0.6</v>
      </c>
      <c r="H296" s="152">
        <f t="shared" si="103"/>
        <v>0.10740000000000001</v>
      </c>
      <c r="I296" s="152">
        <f t="shared" si="104"/>
        <v>0.17900000000000002</v>
      </c>
      <c r="J296" s="152">
        <f t="shared" si="110"/>
        <v>1.0740000000000001</v>
      </c>
      <c r="K296" s="404"/>
      <c r="L296" s="404">
        <f t="shared" si="111"/>
        <v>0.6</v>
      </c>
      <c r="M296" s="404">
        <f t="shared" si="105"/>
        <v>0.53700000000000003</v>
      </c>
      <c r="N296" s="404"/>
      <c r="O296" s="240">
        <f t="shared" si="112"/>
        <v>0.6</v>
      </c>
      <c r="P296" s="240">
        <f t="shared" si="106"/>
        <v>0.53700000000000003</v>
      </c>
      <c r="Q296" s="240"/>
      <c r="R296" s="240"/>
      <c r="S296" s="240">
        <f t="shared" si="107"/>
        <v>0</v>
      </c>
      <c r="T296" s="240"/>
      <c r="U296" s="240"/>
      <c r="V296" s="240"/>
      <c r="W296" s="240"/>
      <c r="X296" s="240"/>
      <c r="Y296" s="240"/>
      <c r="Z296" s="240">
        <f t="shared" si="113"/>
        <v>0</v>
      </c>
      <c r="AA296" s="240"/>
      <c r="AC296" s="152"/>
      <c r="AE296" s="146">
        <f t="shared" si="108"/>
        <v>1.2530000000000001</v>
      </c>
      <c r="AF296" s="146">
        <f t="shared" si="109"/>
        <v>0</v>
      </c>
      <c r="AH296" s="255"/>
      <c r="AI296" s="255"/>
    </row>
    <row r="297" spans="2:35" ht="20.149999999999999" customHeight="1" x14ac:dyDescent="0.35">
      <c r="B297" s="403">
        <v>141</v>
      </c>
      <c r="C297" s="133" t="s">
        <v>504</v>
      </c>
      <c r="D297" s="240">
        <v>1</v>
      </c>
      <c r="E297" s="240">
        <v>1.895</v>
      </c>
      <c r="F297" s="240">
        <v>0.2</v>
      </c>
      <c r="G297" s="240">
        <v>0.6</v>
      </c>
      <c r="H297" s="152">
        <f t="shared" si="103"/>
        <v>0.22739999999999999</v>
      </c>
      <c r="I297" s="152">
        <f t="shared" si="104"/>
        <v>0.379</v>
      </c>
      <c r="J297" s="152">
        <f t="shared" si="110"/>
        <v>2.274</v>
      </c>
      <c r="K297" s="404"/>
      <c r="L297" s="404">
        <f t="shared" si="111"/>
        <v>0.6</v>
      </c>
      <c r="M297" s="404">
        <f t="shared" si="105"/>
        <v>1.137</v>
      </c>
      <c r="N297" s="404"/>
      <c r="O297" s="240">
        <f t="shared" si="112"/>
        <v>0.6</v>
      </c>
      <c r="P297" s="240">
        <f t="shared" si="106"/>
        <v>1.137</v>
      </c>
      <c r="Q297" s="240"/>
      <c r="R297" s="240"/>
      <c r="S297" s="240">
        <f t="shared" si="107"/>
        <v>0</v>
      </c>
      <c r="T297" s="240"/>
      <c r="U297" s="240"/>
      <c r="V297" s="240"/>
      <c r="W297" s="240"/>
      <c r="X297" s="240"/>
      <c r="Y297" s="240"/>
      <c r="Z297" s="240">
        <f t="shared" si="113"/>
        <v>0</v>
      </c>
      <c r="AA297" s="240"/>
      <c r="AC297" s="152"/>
      <c r="AE297" s="146">
        <f t="shared" si="108"/>
        <v>2.653</v>
      </c>
      <c r="AF297" s="146">
        <f t="shared" si="109"/>
        <v>0</v>
      </c>
      <c r="AH297" s="255"/>
      <c r="AI297" s="255"/>
    </row>
    <row r="298" spans="2:35" ht="20.149999999999999" customHeight="1" x14ac:dyDescent="0.35">
      <c r="B298" s="403">
        <v>142</v>
      </c>
      <c r="C298" s="133" t="s">
        <v>505</v>
      </c>
      <c r="D298" s="240">
        <v>1</v>
      </c>
      <c r="E298" s="240">
        <v>0.9</v>
      </c>
      <c r="F298" s="240">
        <v>0.2</v>
      </c>
      <c r="G298" s="240">
        <v>0.6</v>
      </c>
      <c r="H298" s="152">
        <f t="shared" si="103"/>
        <v>0.10800000000000001</v>
      </c>
      <c r="I298" s="152">
        <f t="shared" si="104"/>
        <v>0.18000000000000002</v>
      </c>
      <c r="J298" s="152">
        <f t="shared" si="110"/>
        <v>1.08</v>
      </c>
      <c r="K298" s="404"/>
      <c r="L298" s="404">
        <f t="shared" si="111"/>
        <v>0.6</v>
      </c>
      <c r="M298" s="404">
        <f t="shared" si="105"/>
        <v>0.54</v>
      </c>
      <c r="N298" s="404"/>
      <c r="O298" s="240">
        <f t="shared" si="112"/>
        <v>0.6</v>
      </c>
      <c r="P298" s="240">
        <f t="shared" si="106"/>
        <v>0.54</v>
      </c>
      <c r="Q298" s="240"/>
      <c r="R298" s="240"/>
      <c r="S298" s="240">
        <f t="shared" si="107"/>
        <v>0</v>
      </c>
      <c r="T298" s="240"/>
      <c r="U298" s="240"/>
      <c r="V298" s="240"/>
      <c r="W298" s="240"/>
      <c r="X298" s="240"/>
      <c r="Y298" s="240"/>
      <c r="Z298" s="240">
        <f t="shared" si="113"/>
        <v>0</v>
      </c>
      <c r="AA298" s="240"/>
      <c r="AC298" s="152"/>
      <c r="AE298" s="146">
        <f t="shared" si="108"/>
        <v>1.26</v>
      </c>
      <c r="AF298" s="146">
        <f t="shared" si="109"/>
        <v>0</v>
      </c>
      <c r="AH298" s="255"/>
      <c r="AI298" s="255"/>
    </row>
    <row r="299" spans="2:35" ht="20.149999999999999" customHeight="1" x14ac:dyDescent="0.35">
      <c r="B299" s="403">
        <v>143</v>
      </c>
      <c r="C299" s="133" t="s">
        <v>506</v>
      </c>
      <c r="D299" s="240">
        <v>1</v>
      </c>
      <c r="E299" s="240">
        <v>1</v>
      </c>
      <c r="F299" s="240">
        <v>0.2</v>
      </c>
      <c r="G299" s="240">
        <v>0.6</v>
      </c>
      <c r="H299" s="152">
        <f t="shared" si="103"/>
        <v>0.12</v>
      </c>
      <c r="I299" s="152">
        <f t="shared" si="104"/>
        <v>0.2</v>
      </c>
      <c r="J299" s="152">
        <f t="shared" si="110"/>
        <v>1.2</v>
      </c>
      <c r="K299" s="404"/>
      <c r="L299" s="404">
        <f t="shared" si="111"/>
        <v>0.6</v>
      </c>
      <c r="M299" s="404">
        <f t="shared" si="105"/>
        <v>0.6</v>
      </c>
      <c r="N299" s="404"/>
      <c r="O299" s="240">
        <f t="shared" si="112"/>
        <v>0.6</v>
      </c>
      <c r="P299" s="240">
        <f t="shared" si="106"/>
        <v>0.6</v>
      </c>
      <c r="Q299" s="240"/>
      <c r="R299" s="240"/>
      <c r="S299" s="240">
        <f t="shared" si="107"/>
        <v>0</v>
      </c>
      <c r="T299" s="240"/>
      <c r="U299" s="240"/>
      <c r="V299" s="240"/>
      <c r="W299" s="240"/>
      <c r="X299" s="240"/>
      <c r="Y299" s="240"/>
      <c r="Z299" s="240">
        <f t="shared" si="113"/>
        <v>0</v>
      </c>
      <c r="AA299" s="240"/>
      <c r="AC299" s="152"/>
      <c r="AE299" s="146">
        <f t="shared" si="108"/>
        <v>1.4</v>
      </c>
      <c r="AF299" s="146">
        <f t="shared" si="109"/>
        <v>0</v>
      </c>
      <c r="AH299" s="255"/>
      <c r="AI299" s="255"/>
    </row>
    <row r="300" spans="2:35" ht="20.149999999999999" customHeight="1" x14ac:dyDescent="0.35">
      <c r="B300" s="403">
        <v>144</v>
      </c>
      <c r="C300" s="133" t="s">
        <v>507</v>
      </c>
      <c r="D300" s="240">
        <v>1</v>
      </c>
      <c r="E300" s="240">
        <v>1</v>
      </c>
      <c r="F300" s="240">
        <v>0.2</v>
      </c>
      <c r="G300" s="240">
        <v>0.6</v>
      </c>
      <c r="H300" s="152">
        <f t="shared" si="103"/>
        <v>0.12</v>
      </c>
      <c r="I300" s="152">
        <f t="shared" si="104"/>
        <v>0.2</v>
      </c>
      <c r="J300" s="152">
        <f t="shared" si="110"/>
        <v>1.2</v>
      </c>
      <c r="K300" s="404"/>
      <c r="L300" s="404">
        <f t="shared" si="111"/>
        <v>0.6</v>
      </c>
      <c r="M300" s="404">
        <f t="shared" si="105"/>
        <v>0.6</v>
      </c>
      <c r="N300" s="404"/>
      <c r="O300" s="240">
        <f t="shared" si="112"/>
        <v>0.6</v>
      </c>
      <c r="P300" s="240">
        <f t="shared" si="106"/>
        <v>0.6</v>
      </c>
      <c r="Q300" s="240"/>
      <c r="R300" s="240"/>
      <c r="S300" s="240">
        <f t="shared" si="107"/>
        <v>0</v>
      </c>
      <c r="T300" s="240"/>
      <c r="U300" s="240"/>
      <c r="V300" s="240"/>
      <c r="W300" s="240"/>
      <c r="X300" s="240"/>
      <c r="Y300" s="240"/>
      <c r="Z300" s="240">
        <f t="shared" si="113"/>
        <v>0</v>
      </c>
      <c r="AA300" s="240"/>
      <c r="AC300" s="152"/>
      <c r="AE300" s="146">
        <f t="shared" si="108"/>
        <v>1.4</v>
      </c>
      <c r="AF300" s="146">
        <f t="shared" si="109"/>
        <v>0</v>
      </c>
      <c r="AH300" s="255"/>
      <c r="AI300" s="255"/>
    </row>
    <row r="301" spans="2:35" ht="20.149999999999999" customHeight="1" x14ac:dyDescent="0.35">
      <c r="B301" s="403">
        <v>145</v>
      </c>
      <c r="C301" s="133" t="s">
        <v>508</v>
      </c>
      <c r="D301" s="240">
        <v>1</v>
      </c>
      <c r="E301" s="240">
        <v>1</v>
      </c>
      <c r="F301" s="240">
        <v>0.2</v>
      </c>
      <c r="G301" s="240">
        <v>0.6</v>
      </c>
      <c r="H301" s="152">
        <f t="shared" si="103"/>
        <v>0.12</v>
      </c>
      <c r="I301" s="152">
        <f t="shared" si="104"/>
        <v>0.2</v>
      </c>
      <c r="J301" s="152">
        <f t="shared" si="110"/>
        <v>1.2</v>
      </c>
      <c r="K301" s="404"/>
      <c r="L301" s="404">
        <f t="shared" si="111"/>
        <v>0.6</v>
      </c>
      <c r="M301" s="404">
        <f t="shared" si="105"/>
        <v>0.6</v>
      </c>
      <c r="N301" s="404"/>
      <c r="O301" s="240">
        <f t="shared" si="112"/>
        <v>0.6</v>
      </c>
      <c r="P301" s="240">
        <f t="shared" si="106"/>
        <v>0.6</v>
      </c>
      <c r="Q301" s="240"/>
      <c r="R301" s="240"/>
      <c r="S301" s="240">
        <f t="shared" si="107"/>
        <v>0</v>
      </c>
      <c r="T301" s="240"/>
      <c r="U301" s="240"/>
      <c r="V301" s="240"/>
      <c r="W301" s="240"/>
      <c r="X301" s="240"/>
      <c r="Y301" s="240"/>
      <c r="Z301" s="240">
        <f t="shared" si="113"/>
        <v>0</v>
      </c>
      <c r="AA301" s="240"/>
      <c r="AC301" s="152"/>
      <c r="AE301" s="146">
        <f t="shared" si="108"/>
        <v>1.4</v>
      </c>
      <c r="AF301" s="146">
        <f t="shared" si="109"/>
        <v>0</v>
      </c>
      <c r="AH301" s="255"/>
      <c r="AI301" s="255"/>
    </row>
    <row r="302" spans="2:35" ht="20.149999999999999" customHeight="1" x14ac:dyDescent="0.35">
      <c r="B302" s="403">
        <v>146</v>
      </c>
      <c r="C302" s="133" t="s">
        <v>509</v>
      </c>
      <c r="D302" s="240">
        <v>1</v>
      </c>
      <c r="E302" s="240">
        <v>2.5249999999999999</v>
      </c>
      <c r="F302" s="240">
        <v>0.2</v>
      </c>
      <c r="G302" s="240">
        <v>0.6</v>
      </c>
      <c r="H302" s="152">
        <f t="shared" si="103"/>
        <v>0.30299999999999999</v>
      </c>
      <c r="I302" s="152">
        <f t="shared" si="104"/>
        <v>0.505</v>
      </c>
      <c r="J302" s="152">
        <f t="shared" si="110"/>
        <v>3.03</v>
      </c>
      <c r="K302" s="404"/>
      <c r="L302" s="404">
        <f t="shared" si="111"/>
        <v>0.6</v>
      </c>
      <c r="M302" s="404">
        <f t="shared" si="105"/>
        <v>1.5149999999999999</v>
      </c>
      <c r="N302" s="404"/>
      <c r="O302" s="240">
        <f t="shared" si="112"/>
        <v>0.6</v>
      </c>
      <c r="P302" s="240">
        <f t="shared" si="106"/>
        <v>1.5149999999999999</v>
      </c>
      <c r="Q302" s="240"/>
      <c r="R302" s="240"/>
      <c r="S302" s="240">
        <f t="shared" si="107"/>
        <v>0</v>
      </c>
      <c r="T302" s="240"/>
      <c r="U302" s="240"/>
      <c r="V302" s="240"/>
      <c r="W302" s="240"/>
      <c r="X302" s="240"/>
      <c r="Y302" s="240"/>
      <c r="Z302" s="240">
        <f t="shared" si="113"/>
        <v>0</v>
      </c>
      <c r="AA302" s="240"/>
      <c r="AC302" s="152"/>
      <c r="AE302" s="146">
        <f t="shared" si="108"/>
        <v>3.5349999999999997</v>
      </c>
      <c r="AF302" s="146">
        <f t="shared" si="109"/>
        <v>0</v>
      </c>
      <c r="AH302" s="255"/>
      <c r="AI302" s="255"/>
    </row>
    <row r="303" spans="2:35" ht="20.149999999999999" customHeight="1" x14ac:dyDescent="0.35">
      <c r="B303" s="403">
        <v>147</v>
      </c>
      <c r="C303" s="133" t="s">
        <v>510</v>
      </c>
      <c r="D303" s="240">
        <v>1</v>
      </c>
      <c r="E303" s="240">
        <v>1</v>
      </c>
      <c r="F303" s="240">
        <v>0.2</v>
      </c>
      <c r="G303" s="240">
        <v>0.6</v>
      </c>
      <c r="H303" s="152">
        <f t="shared" si="103"/>
        <v>0.12</v>
      </c>
      <c r="I303" s="152">
        <f t="shared" si="104"/>
        <v>0.2</v>
      </c>
      <c r="J303" s="152">
        <f t="shared" si="110"/>
        <v>1.2</v>
      </c>
      <c r="K303" s="404"/>
      <c r="L303" s="404">
        <f t="shared" si="111"/>
        <v>0.6</v>
      </c>
      <c r="M303" s="404">
        <f t="shared" si="105"/>
        <v>0.6</v>
      </c>
      <c r="N303" s="404"/>
      <c r="O303" s="240">
        <f t="shared" si="112"/>
        <v>0.6</v>
      </c>
      <c r="P303" s="240">
        <f t="shared" si="106"/>
        <v>0.6</v>
      </c>
      <c r="Q303" s="240"/>
      <c r="R303" s="240"/>
      <c r="S303" s="240">
        <f t="shared" si="107"/>
        <v>0</v>
      </c>
      <c r="T303" s="240"/>
      <c r="U303" s="240"/>
      <c r="V303" s="240"/>
      <c r="W303" s="240"/>
      <c r="X303" s="240"/>
      <c r="Y303" s="240"/>
      <c r="Z303" s="240">
        <f t="shared" si="113"/>
        <v>0</v>
      </c>
      <c r="AA303" s="240"/>
      <c r="AC303" s="152"/>
      <c r="AE303" s="146">
        <f t="shared" si="108"/>
        <v>1.4</v>
      </c>
      <c r="AF303" s="146">
        <f t="shared" si="109"/>
        <v>0</v>
      </c>
      <c r="AH303" s="255"/>
      <c r="AI303" s="255"/>
    </row>
    <row r="304" spans="2:35" ht="19.5" customHeight="1" x14ac:dyDescent="0.35">
      <c r="B304" s="403">
        <v>148</v>
      </c>
      <c r="C304" s="133" t="s">
        <v>511</v>
      </c>
      <c r="D304" s="240">
        <v>1</v>
      </c>
      <c r="E304" s="240">
        <v>1</v>
      </c>
      <c r="F304" s="240">
        <v>0.2</v>
      </c>
      <c r="G304" s="240">
        <v>0.6</v>
      </c>
      <c r="H304" s="152">
        <f t="shared" si="103"/>
        <v>0.12</v>
      </c>
      <c r="I304" s="152">
        <f t="shared" si="104"/>
        <v>0.2</v>
      </c>
      <c r="J304" s="152">
        <f t="shared" si="110"/>
        <v>1.2</v>
      </c>
      <c r="K304" s="404"/>
      <c r="L304" s="404">
        <f t="shared" si="111"/>
        <v>0.6</v>
      </c>
      <c r="M304" s="404">
        <f t="shared" si="105"/>
        <v>0.6</v>
      </c>
      <c r="N304" s="404"/>
      <c r="O304" s="240">
        <f t="shared" si="112"/>
        <v>0.6</v>
      </c>
      <c r="P304" s="240">
        <f t="shared" si="106"/>
        <v>0.6</v>
      </c>
      <c r="Q304" s="240"/>
      <c r="R304" s="240"/>
      <c r="S304" s="240">
        <f t="shared" si="107"/>
        <v>0</v>
      </c>
      <c r="T304" s="240"/>
      <c r="U304" s="240"/>
      <c r="V304" s="240"/>
      <c r="W304" s="240"/>
      <c r="X304" s="240"/>
      <c r="Y304" s="240"/>
      <c r="Z304" s="240">
        <f t="shared" si="113"/>
        <v>0</v>
      </c>
      <c r="AA304" s="240"/>
      <c r="AC304" s="152"/>
      <c r="AE304" s="146">
        <f t="shared" si="108"/>
        <v>1.4</v>
      </c>
      <c r="AF304" s="146">
        <f t="shared" si="109"/>
        <v>0</v>
      </c>
      <c r="AH304" s="255"/>
      <c r="AI304" s="255"/>
    </row>
    <row r="305" spans="2:35" ht="20.149999999999999" customHeight="1" x14ac:dyDescent="0.35">
      <c r="B305" s="403">
        <v>149</v>
      </c>
      <c r="C305" s="133" t="s">
        <v>512</v>
      </c>
      <c r="D305" s="240">
        <v>1</v>
      </c>
      <c r="E305" s="240">
        <v>1</v>
      </c>
      <c r="F305" s="240">
        <v>0.2</v>
      </c>
      <c r="G305" s="240">
        <v>0.6</v>
      </c>
      <c r="H305" s="152">
        <f t="shared" si="103"/>
        <v>0.12</v>
      </c>
      <c r="I305" s="152">
        <f t="shared" si="104"/>
        <v>0.2</v>
      </c>
      <c r="J305" s="152">
        <f t="shared" si="110"/>
        <v>1.2</v>
      </c>
      <c r="K305" s="404"/>
      <c r="L305" s="404">
        <f t="shared" si="111"/>
        <v>0.6</v>
      </c>
      <c r="M305" s="404">
        <f t="shared" si="105"/>
        <v>0.6</v>
      </c>
      <c r="N305" s="404"/>
      <c r="O305" s="240">
        <f t="shared" si="112"/>
        <v>0.6</v>
      </c>
      <c r="P305" s="240">
        <f t="shared" si="106"/>
        <v>0.6</v>
      </c>
      <c r="Q305" s="240"/>
      <c r="R305" s="240"/>
      <c r="S305" s="240">
        <f t="shared" si="107"/>
        <v>0</v>
      </c>
      <c r="T305" s="240"/>
      <c r="U305" s="240"/>
      <c r="V305" s="240"/>
      <c r="W305" s="240"/>
      <c r="X305" s="240"/>
      <c r="Y305" s="240"/>
      <c r="Z305" s="240">
        <f t="shared" si="113"/>
        <v>0</v>
      </c>
      <c r="AA305" s="240"/>
      <c r="AC305" s="152"/>
      <c r="AE305" s="146">
        <f t="shared" si="108"/>
        <v>1.4</v>
      </c>
      <c r="AF305" s="146">
        <f t="shared" si="109"/>
        <v>0</v>
      </c>
      <c r="AH305" s="255"/>
      <c r="AI305" s="255"/>
    </row>
    <row r="306" spans="2:35" ht="20.149999999999999" customHeight="1" x14ac:dyDescent="0.35">
      <c r="B306" s="403">
        <v>150</v>
      </c>
      <c r="C306" s="133" t="s">
        <v>513</v>
      </c>
      <c r="D306" s="240">
        <v>1</v>
      </c>
      <c r="E306" s="240">
        <v>0.95</v>
      </c>
      <c r="F306" s="240">
        <v>0.2</v>
      </c>
      <c r="G306" s="240">
        <v>0.6</v>
      </c>
      <c r="H306" s="152">
        <f t="shared" si="103"/>
        <v>0.11399999999999999</v>
      </c>
      <c r="I306" s="152">
        <f t="shared" si="104"/>
        <v>0.19</v>
      </c>
      <c r="J306" s="152">
        <f t="shared" si="110"/>
        <v>1.1399999999999999</v>
      </c>
      <c r="K306" s="404"/>
      <c r="L306" s="404">
        <f t="shared" si="111"/>
        <v>0.6</v>
      </c>
      <c r="M306" s="404">
        <f t="shared" si="105"/>
        <v>0.56999999999999995</v>
      </c>
      <c r="N306" s="404"/>
      <c r="O306" s="240">
        <f t="shared" si="112"/>
        <v>0.6</v>
      </c>
      <c r="P306" s="240">
        <f t="shared" si="106"/>
        <v>0.56999999999999995</v>
      </c>
      <c r="Q306" s="240"/>
      <c r="R306" s="240"/>
      <c r="S306" s="240">
        <f t="shared" si="107"/>
        <v>0</v>
      </c>
      <c r="T306" s="240"/>
      <c r="U306" s="240"/>
      <c r="V306" s="240"/>
      <c r="W306" s="240"/>
      <c r="X306" s="240"/>
      <c r="Y306" s="240"/>
      <c r="Z306" s="240">
        <f t="shared" si="113"/>
        <v>0</v>
      </c>
      <c r="AA306" s="240"/>
      <c r="AC306" s="152"/>
      <c r="AE306" s="146">
        <f t="shared" si="108"/>
        <v>1.3299999999999998</v>
      </c>
      <c r="AF306" s="146">
        <f t="shared" si="109"/>
        <v>0</v>
      </c>
      <c r="AH306" s="255"/>
      <c r="AI306" s="255"/>
    </row>
    <row r="307" spans="2:35" ht="20.149999999999999" customHeight="1" x14ac:dyDescent="0.35">
      <c r="B307" s="403">
        <v>151</v>
      </c>
      <c r="C307" s="133" t="s">
        <v>516</v>
      </c>
      <c r="D307" s="240">
        <v>1</v>
      </c>
      <c r="E307" s="240">
        <v>1.0089999999999999</v>
      </c>
      <c r="F307" s="240">
        <v>0.2</v>
      </c>
      <c r="G307" s="240">
        <v>0.6</v>
      </c>
      <c r="H307" s="152">
        <f t="shared" si="103"/>
        <v>0.12107999999999998</v>
      </c>
      <c r="I307" s="152">
        <f t="shared" si="104"/>
        <v>0.20179999999999998</v>
      </c>
      <c r="J307" s="152">
        <f t="shared" si="110"/>
        <v>1.2107999999999999</v>
      </c>
      <c r="K307" s="404"/>
      <c r="L307" s="404">
        <f t="shared" si="111"/>
        <v>0.6</v>
      </c>
      <c r="M307" s="404">
        <f t="shared" si="105"/>
        <v>0.60539999999999994</v>
      </c>
      <c r="N307" s="404"/>
      <c r="O307" s="240">
        <f t="shared" si="112"/>
        <v>0.6</v>
      </c>
      <c r="P307" s="240">
        <f t="shared" si="106"/>
        <v>0.60539999999999994</v>
      </c>
      <c r="Q307" s="240"/>
      <c r="R307" s="240"/>
      <c r="S307" s="240">
        <f t="shared" si="107"/>
        <v>0</v>
      </c>
      <c r="T307" s="240"/>
      <c r="U307" s="240"/>
      <c r="V307" s="240"/>
      <c r="W307" s="240"/>
      <c r="X307" s="240"/>
      <c r="Y307" s="240"/>
      <c r="Z307" s="240">
        <f t="shared" si="113"/>
        <v>0</v>
      </c>
      <c r="AA307" s="240"/>
      <c r="AC307" s="152"/>
      <c r="AE307" s="146">
        <f t="shared" si="108"/>
        <v>1.4125999999999999</v>
      </c>
      <c r="AF307" s="146">
        <f t="shared" si="109"/>
        <v>0</v>
      </c>
      <c r="AH307" s="255"/>
      <c r="AI307" s="255"/>
    </row>
    <row r="308" spans="2:35" ht="20.149999999999999" customHeight="1" x14ac:dyDescent="0.35">
      <c r="B308" s="403">
        <v>152</v>
      </c>
      <c r="C308" s="133" t="s">
        <v>517</v>
      </c>
      <c r="D308" s="240">
        <v>1</v>
      </c>
      <c r="E308" s="240">
        <v>1</v>
      </c>
      <c r="F308" s="240">
        <v>0.2</v>
      </c>
      <c r="G308" s="240">
        <v>0.6</v>
      </c>
      <c r="H308" s="152">
        <f t="shared" si="103"/>
        <v>0.12</v>
      </c>
      <c r="I308" s="152">
        <f t="shared" si="104"/>
        <v>0.2</v>
      </c>
      <c r="J308" s="152">
        <f t="shared" si="110"/>
        <v>1.2</v>
      </c>
      <c r="K308" s="404"/>
      <c r="L308" s="404">
        <f t="shared" si="111"/>
        <v>0.6</v>
      </c>
      <c r="M308" s="404">
        <f t="shared" si="105"/>
        <v>0.6</v>
      </c>
      <c r="N308" s="404"/>
      <c r="O308" s="240">
        <f t="shared" si="112"/>
        <v>0.6</v>
      </c>
      <c r="P308" s="240">
        <f t="shared" si="106"/>
        <v>0.6</v>
      </c>
      <c r="Q308" s="240"/>
      <c r="R308" s="240"/>
      <c r="S308" s="240">
        <f t="shared" si="107"/>
        <v>0</v>
      </c>
      <c r="T308" s="240"/>
      <c r="U308" s="240"/>
      <c r="V308" s="240"/>
      <c r="W308" s="240"/>
      <c r="X308" s="240"/>
      <c r="Y308" s="240"/>
      <c r="Z308" s="240">
        <f t="shared" si="113"/>
        <v>0</v>
      </c>
      <c r="AA308" s="240"/>
      <c r="AC308" s="152"/>
      <c r="AE308" s="146">
        <f t="shared" si="108"/>
        <v>1.4</v>
      </c>
      <c r="AF308" s="146">
        <f t="shared" si="109"/>
        <v>0</v>
      </c>
      <c r="AH308" s="255"/>
      <c r="AI308" s="255"/>
    </row>
    <row r="309" spans="2:35" ht="20.149999999999999" customHeight="1" x14ac:dyDescent="0.35">
      <c r="B309" s="403">
        <v>153</v>
      </c>
      <c r="C309" s="133" t="s">
        <v>518</v>
      </c>
      <c r="D309" s="240">
        <v>1</v>
      </c>
      <c r="E309" s="240">
        <v>1</v>
      </c>
      <c r="F309" s="240">
        <v>0.2</v>
      </c>
      <c r="G309" s="240">
        <v>0.6</v>
      </c>
      <c r="H309" s="152">
        <f t="shared" si="103"/>
        <v>0.12</v>
      </c>
      <c r="I309" s="152">
        <f t="shared" si="104"/>
        <v>0.2</v>
      </c>
      <c r="J309" s="152">
        <f t="shared" si="110"/>
        <v>1.2</v>
      </c>
      <c r="K309" s="404"/>
      <c r="L309" s="404">
        <f t="shared" si="111"/>
        <v>0.6</v>
      </c>
      <c r="M309" s="404">
        <f t="shared" si="105"/>
        <v>0.6</v>
      </c>
      <c r="N309" s="404"/>
      <c r="O309" s="240">
        <f t="shared" si="112"/>
        <v>0.6</v>
      </c>
      <c r="P309" s="240">
        <f t="shared" si="106"/>
        <v>0.6</v>
      </c>
      <c r="Q309" s="240"/>
      <c r="R309" s="240"/>
      <c r="S309" s="240">
        <f t="shared" si="107"/>
        <v>0</v>
      </c>
      <c r="T309" s="240"/>
      <c r="U309" s="240"/>
      <c r="V309" s="240"/>
      <c r="W309" s="240"/>
      <c r="X309" s="240"/>
      <c r="Y309" s="240"/>
      <c r="Z309" s="240">
        <f t="shared" si="113"/>
        <v>0</v>
      </c>
      <c r="AA309" s="240"/>
      <c r="AC309" s="152"/>
      <c r="AE309" s="146">
        <f t="shared" si="108"/>
        <v>1.4</v>
      </c>
      <c r="AF309" s="146">
        <f t="shared" si="109"/>
        <v>0</v>
      </c>
      <c r="AH309" s="255"/>
      <c r="AI309" s="255"/>
    </row>
    <row r="310" spans="2:35" ht="20.149999999999999" customHeight="1" x14ac:dyDescent="0.35">
      <c r="B310" s="403">
        <v>154</v>
      </c>
      <c r="C310" s="133" t="s">
        <v>519</v>
      </c>
      <c r="D310" s="240">
        <v>1</v>
      </c>
      <c r="E310" s="240">
        <v>0.44800000000000001</v>
      </c>
      <c r="F310" s="240">
        <v>0.2</v>
      </c>
      <c r="G310" s="240">
        <v>0.6</v>
      </c>
      <c r="H310" s="152">
        <f t="shared" si="103"/>
        <v>5.3760000000000009E-2</v>
      </c>
      <c r="I310" s="152">
        <f t="shared" si="104"/>
        <v>8.9600000000000013E-2</v>
      </c>
      <c r="J310" s="152">
        <f t="shared" si="110"/>
        <v>0.53759999999999997</v>
      </c>
      <c r="K310" s="404"/>
      <c r="L310" s="404">
        <f t="shared" si="111"/>
        <v>0.6</v>
      </c>
      <c r="M310" s="404">
        <f t="shared" si="105"/>
        <v>0.26879999999999998</v>
      </c>
      <c r="N310" s="404"/>
      <c r="O310" s="240">
        <f t="shared" si="112"/>
        <v>0.6</v>
      </c>
      <c r="P310" s="240">
        <f t="shared" si="106"/>
        <v>0.26879999999999998</v>
      </c>
      <c r="Q310" s="240"/>
      <c r="R310" s="240"/>
      <c r="S310" s="240">
        <f t="shared" si="107"/>
        <v>0</v>
      </c>
      <c r="T310" s="240"/>
      <c r="U310" s="240"/>
      <c r="V310" s="240"/>
      <c r="W310" s="240"/>
      <c r="X310" s="240"/>
      <c r="Y310" s="240"/>
      <c r="Z310" s="240">
        <f t="shared" si="113"/>
        <v>0</v>
      </c>
      <c r="AA310" s="240"/>
      <c r="AC310" s="152"/>
      <c r="AE310" s="146">
        <f t="shared" si="108"/>
        <v>0.62719999999999998</v>
      </c>
      <c r="AF310" s="146">
        <f t="shared" si="109"/>
        <v>0</v>
      </c>
      <c r="AH310" s="255"/>
      <c r="AI310" s="255"/>
    </row>
    <row r="311" spans="2:35" ht="20.149999999999999" customHeight="1" x14ac:dyDescent="0.35">
      <c r="B311" s="403">
        <v>155</v>
      </c>
      <c r="C311" s="133" t="s">
        <v>515</v>
      </c>
      <c r="D311" s="240">
        <v>1</v>
      </c>
      <c r="E311" s="240">
        <v>1.2</v>
      </c>
      <c r="F311" s="240">
        <v>0.2</v>
      </c>
      <c r="G311" s="240">
        <v>0.6</v>
      </c>
      <c r="H311" s="152">
        <f t="shared" ref="H311:H322" si="114">+PRODUCT(D311:G311)</f>
        <v>0.14399999999999999</v>
      </c>
      <c r="I311" s="152">
        <f t="shared" ref="I311:I322" si="115">PRODUCT(D311,E311,F311)</f>
        <v>0.24</v>
      </c>
      <c r="J311" s="152">
        <f t="shared" ref="J311:J322" si="116">+M311+P311</f>
        <v>1.44</v>
      </c>
      <c r="K311" s="404"/>
      <c r="L311" s="404">
        <f t="shared" ref="L311:L322" si="117">+G311-K311</f>
        <v>0.6</v>
      </c>
      <c r="M311" s="404">
        <f t="shared" ref="M311:M322" si="118">+PRODUCT(D311,E311,L311)</f>
        <v>0.72</v>
      </c>
      <c r="N311" s="404"/>
      <c r="O311" s="240">
        <f t="shared" ref="O311:O322" si="119">+G311-N311</f>
        <v>0.6</v>
      </c>
      <c r="P311" s="240">
        <f t="shared" ref="P311:P322" si="120">+PRODUCT(D311:E311,O311)</f>
        <v>0.72</v>
      </c>
      <c r="Q311" s="240"/>
      <c r="R311" s="240"/>
      <c r="S311" s="240">
        <f t="shared" ref="S311:S322" si="121">+SUM(Q311:R311)*(L311+O311)/2*2</f>
        <v>0</v>
      </c>
      <c r="T311" s="240"/>
      <c r="U311" s="240"/>
      <c r="V311" s="240"/>
      <c r="W311" s="240"/>
      <c r="X311" s="240"/>
      <c r="Y311" s="240"/>
      <c r="Z311" s="240">
        <f t="shared" si="113"/>
        <v>0</v>
      </c>
      <c r="AA311" s="240"/>
      <c r="AC311" s="152"/>
      <c r="AE311" s="146">
        <f t="shared" ref="AE311:AE322" si="122">+IF(G311&lt;0.75,(I311+J311),0)</f>
        <v>1.68</v>
      </c>
      <c r="AF311" s="146">
        <f t="shared" ref="AF311:AF322" si="123">+IF(G311&lt;0.75,0,(I311+J311))</f>
        <v>0</v>
      </c>
      <c r="AH311" s="255"/>
      <c r="AI311" s="255"/>
    </row>
    <row r="312" spans="2:35" ht="20.149999999999999" customHeight="1" x14ac:dyDescent="0.35">
      <c r="B312" s="403">
        <v>156</v>
      </c>
      <c r="C312" s="133" t="s">
        <v>514</v>
      </c>
      <c r="D312" s="240">
        <v>1</v>
      </c>
      <c r="E312" s="240">
        <v>0.44800000000000001</v>
      </c>
      <c r="F312" s="240">
        <v>0.2</v>
      </c>
      <c r="G312" s="240">
        <v>0.6</v>
      </c>
      <c r="H312" s="152">
        <f t="shared" si="114"/>
        <v>5.3760000000000009E-2</v>
      </c>
      <c r="I312" s="152">
        <f t="shared" si="115"/>
        <v>8.9600000000000013E-2</v>
      </c>
      <c r="J312" s="152">
        <f t="shared" si="116"/>
        <v>0.53759999999999997</v>
      </c>
      <c r="K312" s="404"/>
      <c r="L312" s="404">
        <f t="shared" si="117"/>
        <v>0.6</v>
      </c>
      <c r="M312" s="404">
        <f t="shared" si="118"/>
        <v>0.26879999999999998</v>
      </c>
      <c r="N312" s="404"/>
      <c r="O312" s="240">
        <f t="shared" si="119"/>
        <v>0.6</v>
      </c>
      <c r="P312" s="240">
        <f t="shared" si="120"/>
        <v>0.26879999999999998</v>
      </c>
      <c r="Q312" s="240"/>
      <c r="R312" s="240"/>
      <c r="S312" s="240">
        <f t="shared" si="121"/>
        <v>0</v>
      </c>
      <c r="T312" s="240"/>
      <c r="U312" s="240"/>
      <c r="V312" s="240"/>
      <c r="W312" s="240"/>
      <c r="X312" s="240"/>
      <c r="Y312" s="240"/>
      <c r="Z312" s="240">
        <f t="shared" si="113"/>
        <v>0</v>
      </c>
      <c r="AA312" s="240"/>
      <c r="AC312" s="152"/>
      <c r="AE312" s="146">
        <f t="shared" si="122"/>
        <v>0.62719999999999998</v>
      </c>
      <c r="AF312" s="146">
        <f t="shared" si="123"/>
        <v>0</v>
      </c>
      <c r="AH312" s="255"/>
      <c r="AI312" s="255"/>
    </row>
    <row r="313" spans="2:35" ht="20.149999999999999" customHeight="1" x14ac:dyDescent="0.35">
      <c r="B313" s="403">
        <v>157</v>
      </c>
      <c r="C313" s="133" t="s">
        <v>520</v>
      </c>
      <c r="D313" s="240">
        <v>1</v>
      </c>
      <c r="E313" s="240">
        <v>0.65100000000000002</v>
      </c>
      <c r="F313" s="240">
        <v>0.2</v>
      </c>
      <c r="G313" s="240">
        <v>0.6</v>
      </c>
      <c r="H313" s="152">
        <f t="shared" si="114"/>
        <v>7.8120000000000009E-2</v>
      </c>
      <c r="I313" s="152">
        <f t="shared" si="115"/>
        <v>0.13020000000000001</v>
      </c>
      <c r="J313" s="152">
        <f t="shared" si="116"/>
        <v>0.78120000000000001</v>
      </c>
      <c r="K313" s="404"/>
      <c r="L313" s="404">
        <f t="shared" si="117"/>
        <v>0.6</v>
      </c>
      <c r="M313" s="404">
        <f t="shared" si="118"/>
        <v>0.3906</v>
      </c>
      <c r="N313" s="404"/>
      <c r="O313" s="240">
        <f t="shared" si="119"/>
        <v>0.6</v>
      </c>
      <c r="P313" s="240">
        <f t="shared" si="120"/>
        <v>0.3906</v>
      </c>
      <c r="Q313" s="240"/>
      <c r="R313" s="240"/>
      <c r="S313" s="240">
        <f t="shared" si="121"/>
        <v>0</v>
      </c>
      <c r="T313" s="240"/>
      <c r="U313" s="240"/>
      <c r="V313" s="240"/>
      <c r="W313" s="240"/>
      <c r="X313" s="240"/>
      <c r="Y313" s="240"/>
      <c r="Z313" s="240">
        <f t="shared" si="113"/>
        <v>0</v>
      </c>
      <c r="AA313" s="240"/>
      <c r="AC313" s="152"/>
      <c r="AE313" s="146">
        <f t="shared" si="122"/>
        <v>0.91139999999999999</v>
      </c>
      <c r="AF313" s="146">
        <f t="shared" si="123"/>
        <v>0</v>
      </c>
      <c r="AH313" s="255"/>
      <c r="AI313" s="255"/>
    </row>
    <row r="314" spans="2:35" ht="20.149999999999999" customHeight="1" x14ac:dyDescent="0.35">
      <c r="B314" s="403">
        <v>158</v>
      </c>
      <c r="C314" s="133" t="s">
        <v>521</v>
      </c>
      <c r="D314" s="240">
        <v>1</v>
      </c>
      <c r="E314" s="240">
        <v>0.65100000000000002</v>
      </c>
      <c r="F314" s="240">
        <v>0.2</v>
      </c>
      <c r="G314" s="240">
        <v>0.6</v>
      </c>
      <c r="H314" s="152">
        <f t="shared" si="114"/>
        <v>7.8120000000000009E-2</v>
      </c>
      <c r="I314" s="152">
        <f t="shared" si="115"/>
        <v>0.13020000000000001</v>
      </c>
      <c r="J314" s="152">
        <f t="shared" si="116"/>
        <v>0.78120000000000001</v>
      </c>
      <c r="K314" s="404"/>
      <c r="L314" s="404">
        <f t="shared" si="117"/>
        <v>0.6</v>
      </c>
      <c r="M314" s="404">
        <f t="shared" si="118"/>
        <v>0.3906</v>
      </c>
      <c r="N314" s="404"/>
      <c r="O314" s="240">
        <f t="shared" si="119"/>
        <v>0.6</v>
      </c>
      <c r="P314" s="240">
        <f t="shared" si="120"/>
        <v>0.3906</v>
      </c>
      <c r="Q314" s="240"/>
      <c r="R314" s="240"/>
      <c r="S314" s="240">
        <f t="shared" si="121"/>
        <v>0</v>
      </c>
      <c r="T314" s="240"/>
      <c r="U314" s="240"/>
      <c r="V314" s="240"/>
      <c r="W314" s="240"/>
      <c r="X314" s="240"/>
      <c r="Y314" s="240"/>
      <c r="Z314" s="240">
        <f t="shared" si="113"/>
        <v>0</v>
      </c>
      <c r="AA314" s="240"/>
      <c r="AC314" s="152"/>
      <c r="AE314" s="146">
        <f t="shared" si="122"/>
        <v>0.91139999999999999</v>
      </c>
      <c r="AF314" s="146">
        <f t="shared" si="123"/>
        <v>0</v>
      </c>
      <c r="AH314" s="255"/>
      <c r="AI314" s="255"/>
    </row>
    <row r="315" spans="2:35" ht="20.149999999999999" customHeight="1" x14ac:dyDescent="0.35">
      <c r="B315" s="403">
        <v>159</v>
      </c>
      <c r="C315" s="133" t="s">
        <v>522</v>
      </c>
      <c r="D315" s="240">
        <v>1</v>
      </c>
      <c r="E315" s="240">
        <v>0.65100000000000002</v>
      </c>
      <c r="F315" s="240">
        <v>0.2</v>
      </c>
      <c r="G315" s="240">
        <v>0.6</v>
      </c>
      <c r="H315" s="152">
        <f t="shared" si="114"/>
        <v>7.8120000000000009E-2</v>
      </c>
      <c r="I315" s="152">
        <f t="shared" si="115"/>
        <v>0.13020000000000001</v>
      </c>
      <c r="J315" s="152">
        <f t="shared" si="116"/>
        <v>0.78120000000000001</v>
      </c>
      <c r="K315" s="404"/>
      <c r="L315" s="404">
        <f t="shared" si="117"/>
        <v>0.6</v>
      </c>
      <c r="M315" s="404">
        <f t="shared" si="118"/>
        <v>0.3906</v>
      </c>
      <c r="N315" s="404"/>
      <c r="O315" s="240">
        <f t="shared" si="119"/>
        <v>0.6</v>
      </c>
      <c r="P315" s="240">
        <f t="shared" si="120"/>
        <v>0.3906</v>
      </c>
      <c r="Q315" s="240"/>
      <c r="R315" s="240"/>
      <c r="S315" s="240">
        <f t="shared" si="121"/>
        <v>0</v>
      </c>
      <c r="T315" s="240"/>
      <c r="U315" s="240"/>
      <c r="V315" s="240"/>
      <c r="W315" s="240"/>
      <c r="X315" s="240"/>
      <c r="Y315" s="240"/>
      <c r="Z315" s="240">
        <f t="shared" si="113"/>
        <v>0</v>
      </c>
      <c r="AA315" s="240"/>
      <c r="AC315" s="152"/>
      <c r="AE315" s="146">
        <f t="shared" si="122"/>
        <v>0.91139999999999999</v>
      </c>
      <c r="AF315" s="146">
        <f t="shared" si="123"/>
        <v>0</v>
      </c>
      <c r="AH315" s="255"/>
      <c r="AI315" s="255"/>
    </row>
    <row r="316" spans="2:35" ht="20.149999999999999" customHeight="1" x14ac:dyDescent="0.35">
      <c r="B316" s="403">
        <v>160</v>
      </c>
      <c r="C316" s="133" t="s">
        <v>523</v>
      </c>
      <c r="D316" s="240">
        <v>1</v>
      </c>
      <c r="E316" s="240">
        <v>0.45100000000000001</v>
      </c>
      <c r="F316" s="240">
        <v>0.2</v>
      </c>
      <c r="G316" s="240">
        <v>0.6</v>
      </c>
      <c r="H316" s="152">
        <f t="shared" si="114"/>
        <v>5.4120000000000001E-2</v>
      </c>
      <c r="I316" s="152">
        <f t="shared" si="115"/>
        <v>9.0200000000000002E-2</v>
      </c>
      <c r="J316" s="152">
        <f t="shared" si="116"/>
        <v>0.54120000000000001</v>
      </c>
      <c r="K316" s="404"/>
      <c r="L316" s="404">
        <f t="shared" si="117"/>
        <v>0.6</v>
      </c>
      <c r="M316" s="404">
        <f t="shared" si="118"/>
        <v>0.27060000000000001</v>
      </c>
      <c r="N316" s="404"/>
      <c r="O316" s="240">
        <f t="shared" si="119"/>
        <v>0.6</v>
      </c>
      <c r="P316" s="240">
        <f t="shared" si="120"/>
        <v>0.27060000000000001</v>
      </c>
      <c r="Q316" s="240"/>
      <c r="R316" s="240"/>
      <c r="S316" s="240">
        <f t="shared" si="121"/>
        <v>0</v>
      </c>
      <c r="T316" s="240"/>
      <c r="U316" s="240"/>
      <c r="V316" s="240"/>
      <c r="W316" s="240"/>
      <c r="X316" s="240"/>
      <c r="Y316" s="240"/>
      <c r="Z316" s="240">
        <f t="shared" si="113"/>
        <v>0</v>
      </c>
      <c r="AA316" s="240"/>
      <c r="AC316" s="152"/>
      <c r="AE316" s="146">
        <f t="shared" si="122"/>
        <v>0.63139999999999996</v>
      </c>
      <c r="AF316" s="146">
        <f t="shared" si="123"/>
        <v>0</v>
      </c>
      <c r="AH316" s="255"/>
      <c r="AI316" s="255"/>
    </row>
    <row r="317" spans="2:35" ht="20.149999999999999" customHeight="1" x14ac:dyDescent="0.35">
      <c r="B317" s="403">
        <v>161</v>
      </c>
      <c r="C317" s="133" t="s">
        <v>524</v>
      </c>
      <c r="D317" s="240">
        <v>1</v>
      </c>
      <c r="E317" s="240">
        <v>1.4</v>
      </c>
      <c r="F317" s="240">
        <v>0.2</v>
      </c>
      <c r="G317" s="240">
        <v>0.6</v>
      </c>
      <c r="H317" s="152">
        <f t="shared" si="114"/>
        <v>0.16799999999999998</v>
      </c>
      <c r="I317" s="152">
        <f t="shared" si="115"/>
        <v>0.27999999999999997</v>
      </c>
      <c r="J317" s="152">
        <f t="shared" si="116"/>
        <v>1.68</v>
      </c>
      <c r="K317" s="404"/>
      <c r="L317" s="404">
        <f t="shared" si="117"/>
        <v>0.6</v>
      </c>
      <c r="M317" s="404">
        <f t="shared" si="118"/>
        <v>0.84</v>
      </c>
      <c r="N317" s="404"/>
      <c r="O317" s="240">
        <f t="shared" si="119"/>
        <v>0.6</v>
      </c>
      <c r="P317" s="240">
        <f t="shared" si="120"/>
        <v>0.84</v>
      </c>
      <c r="Q317" s="240"/>
      <c r="R317" s="240"/>
      <c r="S317" s="240">
        <f t="shared" si="121"/>
        <v>0</v>
      </c>
      <c r="T317" s="240"/>
      <c r="U317" s="240"/>
      <c r="V317" s="240"/>
      <c r="W317" s="240"/>
      <c r="X317" s="240"/>
      <c r="Y317" s="240"/>
      <c r="Z317" s="240">
        <f t="shared" ref="Z317:Z323" si="124">IFERROR(VLOOKUP(T317,$C$47:$G$688,4,FALSE)*VLOOKUP(T317,$C$47:$G$688,5,FALSE),)+IFERROR(VLOOKUP(U317,$C$47:$G$688,4,FALSE)*VLOOKUP(U317,$C$47:$G$688,5,FALSE),)+IFERROR(VLOOKUP(V317,$C$47:$G$9916,4,FALSE)*VLOOKUP(V317,$C$47:$G$688,5,FALSE),)+IFERROR(VLOOKUP(W317,$C$47:$G$688,4,FALSE)*VLOOKUP(W317,$C$47:$G$688,5,FALSE),)+IFERROR(VLOOKUP(X317,$C$47:$G$688,4,FALSE)*VLOOKUP(X317,$C$47:$G$688,5,FALSE),)+IFERROR(VLOOKUP(Y317,$C$47:$G$688,4,FALSE)*VLOOKUP(Y317,$C$47:$G$688,5,FALSE),)</f>
        <v>0</v>
      </c>
      <c r="AA317" s="240"/>
      <c r="AC317" s="152"/>
      <c r="AE317" s="146">
        <f t="shared" si="122"/>
        <v>1.96</v>
      </c>
      <c r="AF317" s="146">
        <f t="shared" si="123"/>
        <v>0</v>
      </c>
      <c r="AH317" s="255"/>
      <c r="AI317" s="255"/>
    </row>
    <row r="318" spans="2:35" ht="20.149999999999999" customHeight="1" x14ac:dyDescent="0.35">
      <c r="B318" s="403">
        <v>162</v>
      </c>
      <c r="C318" s="133" t="s">
        <v>525</v>
      </c>
      <c r="D318" s="240">
        <v>1</v>
      </c>
      <c r="E318" s="240">
        <v>0.45100000000000001</v>
      </c>
      <c r="F318" s="240">
        <v>0.2</v>
      </c>
      <c r="G318" s="240">
        <v>0.6</v>
      </c>
      <c r="H318" s="152">
        <f t="shared" si="114"/>
        <v>5.4120000000000001E-2</v>
      </c>
      <c r="I318" s="152">
        <f t="shared" si="115"/>
        <v>9.0200000000000002E-2</v>
      </c>
      <c r="J318" s="152">
        <f t="shared" si="116"/>
        <v>0.54120000000000001</v>
      </c>
      <c r="K318" s="404"/>
      <c r="L318" s="404">
        <f t="shared" si="117"/>
        <v>0.6</v>
      </c>
      <c r="M318" s="404">
        <f t="shared" si="118"/>
        <v>0.27060000000000001</v>
      </c>
      <c r="N318" s="404"/>
      <c r="O318" s="240">
        <f t="shared" si="119"/>
        <v>0.6</v>
      </c>
      <c r="P318" s="240">
        <f t="shared" si="120"/>
        <v>0.27060000000000001</v>
      </c>
      <c r="Q318" s="240"/>
      <c r="R318" s="240"/>
      <c r="S318" s="240">
        <f t="shared" si="121"/>
        <v>0</v>
      </c>
      <c r="T318" s="240"/>
      <c r="U318" s="240"/>
      <c r="V318" s="240"/>
      <c r="W318" s="240"/>
      <c r="X318" s="240"/>
      <c r="Y318" s="240"/>
      <c r="Z318" s="240">
        <f t="shared" si="124"/>
        <v>0</v>
      </c>
      <c r="AA318" s="240"/>
      <c r="AC318" s="152"/>
      <c r="AE318" s="146">
        <f t="shared" si="122"/>
        <v>0.63139999999999996</v>
      </c>
      <c r="AF318" s="146">
        <f t="shared" si="123"/>
        <v>0</v>
      </c>
      <c r="AH318" s="255"/>
      <c r="AI318" s="255"/>
    </row>
    <row r="319" spans="2:35" ht="20.149999999999999" customHeight="1" x14ac:dyDescent="0.35">
      <c r="B319" s="403">
        <v>163</v>
      </c>
      <c r="C319" s="133" t="s">
        <v>526</v>
      </c>
      <c r="D319" s="240">
        <v>1</v>
      </c>
      <c r="E319" s="240">
        <v>0.65200000000000002</v>
      </c>
      <c r="F319" s="240">
        <v>0.2</v>
      </c>
      <c r="G319" s="240">
        <v>0.6</v>
      </c>
      <c r="H319" s="152">
        <f t="shared" si="114"/>
        <v>7.8240000000000004E-2</v>
      </c>
      <c r="I319" s="152">
        <f t="shared" si="115"/>
        <v>0.13040000000000002</v>
      </c>
      <c r="J319" s="152">
        <f t="shared" si="116"/>
        <v>0.78239999999999998</v>
      </c>
      <c r="K319" s="404"/>
      <c r="L319" s="404">
        <f t="shared" si="117"/>
        <v>0.6</v>
      </c>
      <c r="M319" s="404">
        <f t="shared" si="118"/>
        <v>0.39119999999999999</v>
      </c>
      <c r="N319" s="404"/>
      <c r="O319" s="240">
        <f t="shared" si="119"/>
        <v>0.6</v>
      </c>
      <c r="P319" s="240">
        <f t="shared" si="120"/>
        <v>0.39119999999999999</v>
      </c>
      <c r="Q319" s="240"/>
      <c r="R319" s="240"/>
      <c r="S319" s="240">
        <f t="shared" si="121"/>
        <v>0</v>
      </c>
      <c r="T319" s="240"/>
      <c r="U319" s="240"/>
      <c r="V319" s="240"/>
      <c r="W319" s="240"/>
      <c r="X319" s="240"/>
      <c r="Y319" s="240"/>
      <c r="Z319" s="240">
        <f t="shared" si="124"/>
        <v>0</v>
      </c>
      <c r="AA319" s="240"/>
      <c r="AC319" s="152"/>
      <c r="AE319" s="146">
        <f t="shared" si="122"/>
        <v>0.91280000000000006</v>
      </c>
      <c r="AF319" s="146">
        <f t="shared" si="123"/>
        <v>0</v>
      </c>
      <c r="AH319" s="255"/>
      <c r="AI319" s="255"/>
    </row>
    <row r="320" spans="2:35" ht="20.149999999999999" customHeight="1" x14ac:dyDescent="0.35">
      <c r="B320" s="403">
        <v>164</v>
      </c>
      <c r="C320" s="133" t="s">
        <v>527</v>
      </c>
      <c r="D320" s="240">
        <v>1</v>
      </c>
      <c r="E320" s="240">
        <v>0.65200000000000002</v>
      </c>
      <c r="F320" s="240">
        <v>0.2</v>
      </c>
      <c r="G320" s="240">
        <v>0.6</v>
      </c>
      <c r="H320" s="152">
        <f t="shared" si="114"/>
        <v>7.8240000000000004E-2</v>
      </c>
      <c r="I320" s="152">
        <f t="shared" si="115"/>
        <v>0.13040000000000002</v>
      </c>
      <c r="J320" s="152">
        <f t="shared" si="116"/>
        <v>0.78239999999999998</v>
      </c>
      <c r="K320" s="404"/>
      <c r="L320" s="404">
        <f t="shared" si="117"/>
        <v>0.6</v>
      </c>
      <c r="M320" s="404">
        <f t="shared" si="118"/>
        <v>0.39119999999999999</v>
      </c>
      <c r="N320" s="404"/>
      <c r="O320" s="240">
        <f t="shared" si="119"/>
        <v>0.6</v>
      </c>
      <c r="P320" s="240">
        <f t="shared" si="120"/>
        <v>0.39119999999999999</v>
      </c>
      <c r="Q320" s="240"/>
      <c r="R320" s="240"/>
      <c r="S320" s="240">
        <f t="shared" si="121"/>
        <v>0</v>
      </c>
      <c r="T320" s="240"/>
      <c r="U320" s="240"/>
      <c r="V320" s="240"/>
      <c r="W320" s="240"/>
      <c r="X320" s="240"/>
      <c r="Y320" s="240"/>
      <c r="Z320" s="240">
        <f t="shared" si="124"/>
        <v>0</v>
      </c>
      <c r="AA320" s="240"/>
      <c r="AC320" s="152"/>
      <c r="AE320" s="146">
        <f t="shared" si="122"/>
        <v>0.91280000000000006</v>
      </c>
      <c r="AF320" s="146">
        <f t="shared" si="123"/>
        <v>0</v>
      </c>
      <c r="AH320" s="255"/>
      <c r="AI320" s="255"/>
    </row>
    <row r="321" spans="1:35" ht="19.5" customHeight="1" x14ac:dyDescent="0.35">
      <c r="B321" s="403">
        <v>165</v>
      </c>
      <c r="C321" s="133" t="s">
        <v>528</v>
      </c>
      <c r="D321" s="240">
        <v>1</v>
      </c>
      <c r="E321" s="240">
        <v>0.65200000000000002</v>
      </c>
      <c r="F321" s="240">
        <v>0.2</v>
      </c>
      <c r="G321" s="240">
        <v>0.6</v>
      </c>
      <c r="H321" s="152">
        <f t="shared" si="114"/>
        <v>7.8240000000000004E-2</v>
      </c>
      <c r="I321" s="152">
        <f t="shared" si="115"/>
        <v>0.13040000000000002</v>
      </c>
      <c r="J321" s="152">
        <f t="shared" si="116"/>
        <v>0.78239999999999998</v>
      </c>
      <c r="K321" s="404"/>
      <c r="L321" s="404">
        <f t="shared" si="117"/>
        <v>0.6</v>
      </c>
      <c r="M321" s="404">
        <f t="shared" si="118"/>
        <v>0.39119999999999999</v>
      </c>
      <c r="N321" s="404"/>
      <c r="O321" s="240">
        <f t="shared" si="119"/>
        <v>0.6</v>
      </c>
      <c r="P321" s="240">
        <f t="shared" si="120"/>
        <v>0.39119999999999999</v>
      </c>
      <c r="Q321" s="240"/>
      <c r="R321" s="240"/>
      <c r="S321" s="240">
        <f t="shared" si="121"/>
        <v>0</v>
      </c>
      <c r="T321" s="240"/>
      <c r="U321" s="240"/>
      <c r="V321" s="240"/>
      <c r="W321" s="240"/>
      <c r="X321" s="240"/>
      <c r="Y321" s="240"/>
      <c r="Z321" s="240">
        <f t="shared" si="124"/>
        <v>0</v>
      </c>
      <c r="AA321" s="240"/>
      <c r="AC321" s="152"/>
      <c r="AE321" s="146">
        <f t="shared" si="122"/>
        <v>0.91280000000000006</v>
      </c>
      <c r="AF321" s="146">
        <f t="shared" si="123"/>
        <v>0</v>
      </c>
      <c r="AH321" s="255"/>
      <c r="AI321" s="255"/>
    </row>
    <row r="322" spans="1:35" ht="20.149999999999999" customHeight="1" x14ac:dyDescent="0.35">
      <c r="B322" s="403">
        <v>166</v>
      </c>
      <c r="C322" s="133" t="s">
        <v>529</v>
      </c>
      <c r="D322" s="240">
        <v>1</v>
      </c>
      <c r="E322" s="240">
        <v>0.65200000000000002</v>
      </c>
      <c r="F322" s="240">
        <v>0.2</v>
      </c>
      <c r="G322" s="240">
        <v>0.6</v>
      </c>
      <c r="H322" s="152">
        <f t="shared" si="114"/>
        <v>7.8240000000000004E-2</v>
      </c>
      <c r="I322" s="152">
        <f t="shared" si="115"/>
        <v>0.13040000000000002</v>
      </c>
      <c r="J322" s="152">
        <f t="shared" si="116"/>
        <v>0.78239999999999998</v>
      </c>
      <c r="K322" s="404"/>
      <c r="L322" s="404">
        <f t="shared" si="117"/>
        <v>0.6</v>
      </c>
      <c r="M322" s="404">
        <f t="shared" si="118"/>
        <v>0.39119999999999999</v>
      </c>
      <c r="N322" s="404"/>
      <c r="O322" s="240">
        <f t="shared" si="119"/>
        <v>0.6</v>
      </c>
      <c r="P322" s="240">
        <f t="shared" si="120"/>
        <v>0.39119999999999999</v>
      </c>
      <c r="Q322" s="240"/>
      <c r="R322" s="240"/>
      <c r="S322" s="240">
        <f t="shared" si="121"/>
        <v>0</v>
      </c>
      <c r="T322" s="240"/>
      <c r="U322" s="240"/>
      <c r="V322" s="240"/>
      <c r="W322" s="240"/>
      <c r="X322" s="240"/>
      <c r="Y322" s="240"/>
      <c r="Z322" s="240">
        <f t="shared" si="124"/>
        <v>0</v>
      </c>
      <c r="AA322" s="240"/>
      <c r="AC322" s="152"/>
      <c r="AE322" s="146">
        <f t="shared" si="122"/>
        <v>0.91280000000000006</v>
      </c>
      <c r="AF322" s="146">
        <f t="shared" si="123"/>
        <v>0</v>
      </c>
      <c r="AH322" s="255"/>
      <c r="AI322" s="255"/>
    </row>
    <row r="323" spans="1:35" ht="20.149999999999999" customHeight="1" x14ac:dyDescent="0.35">
      <c r="B323" s="403">
        <v>166</v>
      </c>
      <c r="C323" s="133" t="s">
        <v>530</v>
      </c>
      <c r="D323" s="240">
        <v>1</v>
      </c>
      <c r="E323" s="240">
        <v>0.65200000000000002</v>
      </c>
      <c r="F323" s="240">
        <v>0.2</v>
      </c>
      <c r="G323" s="240">
        <v>0.6</v>
      </c>
      <c r="H323" s="152">
        <f t="shared" ref="H323" si="125">+PRODUCT(D323:G323)</f>
        <v>7.8240000000000004E-2</v>
      </c>
      <c r="I323" s="152">
        <f t="shared" ref="I323" si="126">PRODUCT(D323,E323,F323)</f>
        <v>0.13040000000000002</v>
      </c>
      <c r="J323" s="152">
        <f t="shared" ref="J323" si="127">+M323+P323</f>
        <v>0.78239999999999998</v>
      </c>
      <c r="K323" s="404"/>
      <c r="L323" s="404">
        <f t="shared" ref="L323" si="128">+G323-K323</f>
        <v>0.6</v>
      </c>
      <c r="M323" s="404">
        <f t="shared" ref="M323" si="129">+PRODUCT(D323,E323,L323)</f>
        <v>0.39119999999999999</v>
      </c>
      <c r="N323" s="404"/>
      <c r="O323" s="240">
        <f t="shared" ref="O323" si="130">+G323-N323</f>
        <v>0.6</v>
      </c>
      <c r="P323" s="240">
        <f t="shared" ref="P323" si="131">+PRODUCT(D323:E323,O323)</f>
        <v>0.39119999999999999</v>
      </c>
      <c r="Q323" s="240"/>
      <c r="R323" s="240"/>
      <c r="S323" s="240">
        <f t="shared" ref="S323" si="132">+SUM(Q323:R323)*(L323+O323)/2*2</f>
        <v>0</v>
      </c>
      <c r="T323" s="240"/>
      <c r="U323" s="240"/>
      <c r="V323" s="240"/>
      <c r="W323" s="240"/>
      <c r="X323" s="240"/>
      <c r="Y323" s="240"/>
      <c r="Z323" s="240">
        <f t="shared" si="124"/>
        <v>0</v>
      </c>
      <c r="AA323" s="240"/>
      <c r="AC323" s="152"/>
      <c r="AE323" s="146">
        <f t="shared" ref="AE323" si="133">+IF(G323&lt;0.75,(I323+J323),0)</f>
        <v>0.91280000000000006</v>
      </c>
      <c r="AF323" s="146">
        <f t="shared" ref="AF323" si="134">+IF(G323&lt;0.75,0,(I323+J323))</f>
        <v>0</v>
      </c>
      <c r="AH323" s="255"/>
      <c r="AI323" s="255"/>
    </row>
    <row r="324" spans="1:35" s="417" customFormat="1" ht="20.149999999999999" customHeight="1" x14ac:dyDescent="0.35">
      <c r="A324" s="418"/>
      <c r="B324" s="600" t="str">
        <f>+CONCATENATE(A155," Total")</f>
        <v>Ground Floor Beam Total</v>
      </c>
      <c r="C324" s="601"/>
      <c r="D324" s="407">
        <f>SUM(D157:D323)</f>
        <v>167</v>
      </c>
      <c r="E324" s="407">
        <f>SUM(E157:E323)</f>
        <v>481.19709999999969</v>
      </c>
      <c r="F324" s="408">
        <f>+SUMPRODUCT(E157:E323,F157:F323)/SUM(E157:E323)</f>
        <v>0.26865315688727204</v>
      </c>
      <c r="G324" s="409">
        <f>+SUMPRODUCT(E157:E323,G157:G323)/SUM(E157:E323)</f>
        <v>0.70758834581505337</v>
      </c>
      <c r="H324" s="407">
        <f>SUM(H157:H323)</f>
        <v>94.551452000000225</v>
      </c>
      <c r="I324" s="407">
        <f>SUM(I157:I323)</f>
        <v>129.27512000000024</v>
      </c>
      <c r="J324" s="407">
        <f>SUM(J157:J323)</f>
        <v>586.91059000000098</v>
      </c>
      <c r="K324" s="409">
        <f>IFERROR(AVERAGE(K157:K323),0)</f>
        <v>0.1051948051948053</v>
      </c>
      <c r="L324" s="409">
        <f>IFERROR(AVERAGE(L157:L323),0)</f>
        <v>0.59880239520957901</v>
      </c>
      <c r="M324" s="410">
        <f>SUM(M157:M323)</f>
        <v>298.25679500000064</v>
      </c>
      <c r="N324" s="409">
        <f>IFERROR(AVERAGE(N157:N323),0)</f>
        <v>0.12467532467532483</v>
      </c>
      <c r="O324" s="411">
        <f>IFERROR(AVERAGE(O157:O323),0)</f>
        <v>0.58982035928143539</v>
      </c>
      <c r="P324" s="407">
        <f>SUM(P157:P323)</f>
        <v>288.65379500000046</v>
      </c>
      <c r="Q324" s="407"/>
      <c r="R324" s="412"/>
      <c r="S324" s="407">
        <f>SUM(S157:S323)</f>
        <v>0</v>
      </c>
      <c r="T324" s="413"/>
      <c r="U324" s="413"/>
      <c r="V324" s="413"/>
      <c r="W324" s="413"/>
      <c r="X324" s="413"/>
      <c r="Y324" s="413"/>
      <c r="Z324" s="407">
        <f>SUM(Z157:Z323)</f>
        <v>14.319999999999993</v>
      </c>
      <c r="AA324" s="407"/>
      <c r="AB324" s="414"/>
      <c r="AC324" s="407"/>
      <c r="AD324" s="415"/>
      <c r="AE324" s="407">
        <f>SUM(AE157:AE264)</f>
        <v>167.22616000000005</v>
      </c>
      <c r="AF324" s="407">
        <f>SUM(AF157:AF264)</f>
        <v>474.5103499999999</v>
      </c>
      <c r="AG324" s="407">
        <f>SUM(AG157:AG264)</f>
        <v>0</v>
      </c>
      <c r="AH324" s="407">
        <f>SUM(AH157:AH264)</f>
        <v>0</v>
      </c>
      <c r="AI324" s="416"/>
    </row>
    <row r="325" spans="1:35" s="426" customFormat="1" ht="20.149999999999999" customHeight="1" x14ac:dyDescent="0.35">
      <c r="A325" s="418"/>
      <c r="B325" s="420"/>
      <c r="C325" s="420"/>
      <c r="D325" s="421"/>
      <c r="E325" s="421"/>
      <c r="F325" s="430"/>
      <c r="G325" s="422"/>
      <c r="H325" s="421"/>
      <c r="I325" s="421"/>
      <c r="J325" s="421"/>
      <c r="K325" s="422"/>
      <c r="L325" s="422"/>
      <c r="M325" s="423"/>
      <c r="N325" s="422"/>
      <c r="O325" s="424"/>
      <c r="P325" s="421"/>
      <c r="Q325" s="421"/>
      <c r="R325" s="421"/>
      <c r="S325" s="421"/>
      <c r="T325" s="425"/>
      <c r="U325" s="425"/>
      <c r="V325" s="425"/>
      <c r="W325" s="425"/>
      <c r="X325" s="425"/>
      <c r="Y325" s="425"/>
      <c r="Z325" s="421"/>
      <c r="AA325" s="421"/>
      <c r="AC325" s="421"/>
      <c r="AE325" s="421"/>
      <c r="AF325" s="421"/>
      <c r="AG325" s="421"/>
      <c r="AH325" s="421"/>
      <c r="AI325" s="427"/>
    </row>
    <row r="326" spans="1:35" s="395" customFormat="1" ht="20.149999999999999" customHeight="1" x14ac:dyDescent="0.35">
      <c r="A326" s="598" t="s">
        <v>643</v>
      </c>
      <c r="B326" s="598"/>
      <c r="C326" s="598"/>
      <c r="D326" s="598"/>
      <c r="E326" s="598"/>
      <c r="F326" s="393"/>
      <c r="G326" s="393"/>
      <c r="H326" s="393"/>
      <c r="I326" s="393"/>
      <c r="J326" s="397"/>
      <c r="K326" s="394"/>
      <c r="L326" s="394"/>
      <c r="M326" s="394"/>
      <c r="N326" s="394"/>
      <c r="T326" s="396"/>
      <c r="U326" s="396"/>
      <c r="V326" s="396"/>
      <c r="W326" s="396"/>
      <c r="X326" s="396"/>
      <c r="Y326" s="396"/>
      <c r="AE326" s="599" t="s">
        <v>364</v>
      </c>
      <c r="AF326" s="599"/>
      <c r="AG326" s="599" t="s">
        <v>357</v>
      </c>
      <c r="AH326" s="599"/>
    </row>
    <row r="327" spans="1:35" s="398" customFormat="1" ht="20.149999999999999" customHeight="1" x14ac:dyDescent="0.35">
      <c r="B327" s="399"/>
      <c r="C327" s="399"/>
      <c r="D327" s="400"/>
      <c r="E327" s="400"/>
      <c r="F327" s="400"/>
      <c r="G327" s="400"/>
      <c r="H327" s="400"/>
      <c r="I327" s="400"/>
      <c r="J327" s="400"/>
      <c r="K327" s="401"/>
      <c r="L327" s="401"/>
      <c r="M327" s="401"/>
      <c r="N327" s="401"/>
      <c r="O327" s="399"/>
      <c r="P327" s="399"/>
      <c r="Q327" s="399"/>
      <c r="R327" s="399"/>
      <c r="S327" s="399"/>
      <c r="T327" s="399"/>
      <c r="U327" s="399"/>
      <c r="V327" s="399"/>
      <c r="W327" s="399"/>
      <c r="X327" s="399"/>
      <c r="Y327" s="399"/>
      <c r="Z327" s="399"/>
      <c r="AA327" s="399"/>
      <c r="AB327" s="399"/>
      <c r="AC327" s="400"/>
      <c r="AD327" s="402"/>
      <c r="AE327" s="398" t="s">
        <v>365</v>
      </c>
      <c r="AF327" s="398" t="s">
        <v>366</v>
      </c>
      <c r="AG327" s="398" t="s">
        <v>365</v>
      </c>
      <c r="AH327" s="398" t="s">
        <v>366</v>
      </c>
    </row>
    <row r="328" spans="1:35" ht="20.149999999999999" customHeight="1" x14ac:dyDescent="0.35">
      <c r="B328" s="403">
        <v>1</v>
      </c>
      <c r="C328" s="133" t="s">
        <v>644</v>
      </c>
      <c r="D328" s="240">
        <v>1</v>
      </c>
      <c r="E328" s="240">
        <v>6.55</v>
      </c>
      <c r="F328" s="240">
        <v>0.3</v>
      </c>
      <c r="G328" s="240">
        <v>0.8</v>
      </c>
      <c r="H328" s="152">
        <f t="shared" ref="H328:H391" si="135">+PRODUCT(D328:G328)</f>
        <v>1.5720000000000001</v>
      </c>
      <c r="I328" s="152">
        <f t="shared" ref="I328:I391" si="136">PRODUCT(D328,E328,F328)</f>
        <v>1.9649999999999999</v>
      </c>
      <c r="J328" s="152">
        <f>+M328+P328</f>
        <v>9.4975000000000005</v>
      </c>
      <c r="K328" s="404">
        <v>0</v>
      </c>
      <c r="L328" s="404">
        <f t="shared" ref="L328:L334" si="137">+G328-K328</f>
        <v>0.8</v>
      </c>
      <c r="M328" s="404">
        <f t="shared" ref="M328:M391" si="138">+PRODUCT(D328,E328,L328)</f>
        <v>5.24</v>
      </c>
      <c r="N328" s="404">
        <v>0.15</v>
      </c>
      <c r="O328" s="240">
        <f t="shared" ref="O328:O334" si="139">+G328-N328</f>
        <v>0.65</v>
      </c>
      <c r="P328" s="240">
        <f t="shared" ref="P328:P391" si="140">+PRODUCT(D328:E328,O328)</f>
        <v>4.2575000000000003</v>
      </c>
      <c r="Q328" s="240"/>
      <c r="R328" s="240"/>
      <c r="S328" s="240">
        <f t="shared" ref="S328:S391" si="141">+SUM(Q328:R328)*(L328+O328)/2*2</f>
        <v>0</v>
      </c>
      <c r="T328" s="240" t="s">
        <v>738</v>
      </c>
      <c r="U328" s="240" t="s">
        <v>739</v>
      </c>
      <c r="V328" s="240" t="s">
        <v>740</v>
      </c>
      <c r="W328" s="240" t="s">
        <v>653</v>
      </c>
      <c r="X328" s="240" t="s">
        <v>823</v>
      </c>
      <c r="Y328" s="240" t="s">
        <v>823</v>
      </c>
      <c r="Z328" s="240">
        <f t="shared" ref="Z328:Z359" si="142">IFERROR(VLOOKUP(T328,$C$47:$G$688,4,FALSE)*VLOOKUP(T328,$C$47:$G$688,5,FALSE),)+IFERROR(VLOOKUP(U328,$C$47:$G$688,4,FALSE)*VLOOKUP(U328,$C$47:$G$688,5,FALSE),)+IFERROR(VLOOKUP(V328,$C$47:$G$9916,4,FALSE)*VLOOKUP(V328,$C$47:$G$688,5,FALSE),)+IFERROR(VLOOKUP(W328,$C$47:$G$688,4,FALSE)*VLOOKUP(W328,$C$47:$G$688,5,FALSE),)+IFERROR(VLOOKUP(X328,$C$47:$G$688,4,FALSE)*VLOOKUP(X328,$C$47:$G$688,5,FALSE),)+IFERROR(VLOOKUP(Y328,$C$47:$G$688,4,FALSE)*VLOOKUP(Y328,$C$47:$G$688,5,FALSE),)</f>
        <v>0.48</v>
      </c>
      <c r="AA328" s="240"/>
      <c r="AC328" s="152"/>
      <c r="AE328" s="146">
        <f t="shared" ref="AE328:AE391" si="143">+IF(G328&lt;0.75,(I328+J328),0)</f>
        <v>0</v>
      </c>
      <c r="AF328" s="146">
        <f t="shared" ref="AF328:AF391" si="144">+IF(G328&lt;0.75,0,(I328+J328))</f>
        <v>11.4625</v>
      </c>
      <c r="AH328" s="146"/>
      <c r="AI328" s="255"/>
    </row>
    <row r="329" spans="1:35" ht="20.149999999999999" customHeight="1" x14ac:dyDescent="0.35">
      <c r="B329" s="403">
        <v>2</v>
      </c>
      <c r="C329" s="133" t="s">
        <v>645</v>
      </c>
      <c r="D329" s="240">
        <v>1</v>
      </c>
      <c r="E329" s="240">
        <v>6.6529999999999996</v>
      </c>
      <c r="F329" s="240">
        <v>0.3</v>
      </c>
      <c r="G329" s="240">
        <v>0.8</v>
      </c>
      <c r="H329" s="152">
        <f t="shared" si="135"/>
        <v>1.5967199999999999</v>
      </c>
      <c r="I329" s="152">
        <f t="shared" si="136"/>
        <v>1.9958999999999998</v>
      </c>
      <c r="J329" s="152">
        <f t="shared" ref="J329:J392" si="145">+M329+P329</f>
        <v>9.6468500000000006</v>
      </c>
      <c r="K329" s="404">
        <v>0</v>
      </c>
      <c r="L329" s="404">
        <f t="shared" si="137"/>
        <v>0.8</v>
      </c>
      <c r="M329" s="404">
        <f t="shared" si="138"/>
        <v>5.3224</v>
      </c>
      <c r="N329" s="404">
        <v>0.15</v>
      </c>
      <c r="O329" s="240">
        <f t="shared" si="139"/>
        <v>0.65</v>
      </c>
      <c r="P329" s="240">
        <f t="shared" si="140"/>
        <v>4.3244499999999997</v>
      </c>
      <c r="Q329" s="240"/>
      <c r="R329" s="240"/>
      <c r="S329" s="240">
        <f t="shared" si="141"/>
        <v>0</v>
      </c>
      <c r="T329" s="240" t="s">
        <v>744</v>
      </c>
      <c r="U329" s="240" t="s">
        <v>745</v>
      </c>
      <c r="V329" s="240" t="s">
        <v>746</v>
      </c>
      <c r="W329" s="240" t="s">
        <v>657</v>
      </c>
      <c r="X329" s="240" t="s">
        <v>823</v>
      </c>
      <c r="Y329" s="240" t="s">
        <v>823</v>
      </c>
      <c r="Z329" s="240">
        <f t="shared" si="142"/>
        <v>0.48</v>
      </c>
      <c r="AA329" s="240"/>
      <c r="AC329" s="152"/>
      <c r="AE329" s="146">
        <f t="shared" si="143"/>
        <v>0</v>
      </c>
      <c r="AF329" s="146">
        <f t="shared" si="144"/>
        <v>11.642749999999999</v>
      </c>
      <c r="AH329" s="255"/>
      <c r="AI329" s="255"/>
    </row>
    <row r="330" spans="1:35" ht="20.149999999999999" customHeight="1" x14ac:dyDescent="0.35">
      <c r="B330" s="403">
        <v>3</v>
      </c>
      <c r="C330" s="133" t="s">
        <v>646</v>
      </c>
      <c r="D330" s="240">
        <v>1</v>
      </c>
      <c r="E330" s="240">
        <v>6.7</v>
      </c>
      <c r="F330" s="240">
        <v>0.3</v>
      </c>
      <c r="G330" s="240">
        <v>0.8</v>
      </c>
      <c r="H330" s="152">
        <f t="shared" si="135"/>
        <v>1.6079999999999999</v>
      </c>
      <c r="I330" s="152">
        <f t="shared" si="136"/>
        <v>2.0099999999999998</v>
      </c>
      <c r="J330" s="152">
        <f t="shared" si="145"/>
        <v>9.7149999999999999</v>
      </c>
      <c r="K330" s="404">
        <v>0</v>
      </c>
      <c r="L330" s="404">
        <f t="shared" si="137"/>
        <v>0.8</v>
      </c>
      <c r="M330" s="404">
        <f t="shared" si="138"/>
        <v>5.36</v>
      </c>
      <c r="N330" s="404">
        <v>0.15</v>
      </c>
      <c r="O330" s="240">
        <f t="shared" si="139"/>
        <v>0.65</v>
      </c>
      <c r="P330" s="240">
        <f t="shared" si="140"/>
        <v>4.3550000000000004</v>
      </c>
      <c r="Q330" s="240"/>
      <c r="R330" s="240"/>
      <c r="S330" s="240">
        <f t="shared" si="141"/>
        <v>0</v>
      </c>
      <c r="T330" s="240" t="s">
        <v>749</v>
      </c>
      <c r="U330" s="240" t="s">
        <v>750</v>
      </c>
      <c r="V330" s="240" t="s">
        <v>751</v>
      </c>
      <c r="W330" s="240" t="s">
        <v>663</v>
      </c>
      <c r="X330" s="240" t="s">
        <v>823</v>
      </c>
      <c r="Y330" s="240" t="s">
        <v>823</v>
      </c>
      <c r="Z330" s="240">
        <f t="shared" si="142"/>
        <v>0.48</v>
      </c>
      <c r="AA330" s="240"/>
      <c r="AC330" s="152"/>
      <c r="AE330" s="146">
        <f t="shared" si="143"/>
        <v>0</v>
      </c>
      <c r="AF330" s="146">
        <f t="shared" si="144"/>
        <v>11.725</v>
      </c>
      <c r="AH330" s="255"/>
      <c r="AI330" s="255"/>
    </row>
    <row r="331" spans="1:35" ht="20.149999999999999" customHeight="1" x14ac:dyDescent="0.35">
      <c r="B331" s="403">
        <v>4</v>
      </c>
      <c r="C331" s="133" t="s">
        <v>647</v>
      </c>
      <c r="D331" s="240">
        <v>1</v>
      </c>
      <c r="E331" s="240">
        <v>5.4749999999999996</v>
      </c>
      <c r="F331" s="240">
        <v>0.3</v>
      </c>
      <c r="G331" s="240">
        <v>0.8</v>
      </c>
      <c r="H331" s="152">
        <f t="shared" si="135"/>
        <v>1.3140000000000001</v>
      </c>
      <c r="I331" s="152">
        <f t="shared" si="136"/>
        <v>1.6424999999999998</v>
      </c>
      <c r="J331" s="152">
        <f t="shared" si="145"/>
        <v>7.9387499999999998</v>
      </c>
      <c r="K331" s="404">
        <v>0</v>
      </c>
      <c r="L331" s="404">
        <f t="shared" si="137"/>
        <v>0.8</v>
      </c>
      <c r="M331" s="404">
        <f t="shared" si="138"/>
        <v>4.38</v>
      </c>
      <c r="N331" s="404">
        <v>0.15</v>
      </c>
      <c r="O331" s="240">
        <f t="shared" si="139"/>
        <v>0.65</v>
      </c>
      <c r="P331" s="240">
        <f t="shared" si="140"/>
        <v>3.5587499999999999</v>
      </c>
      <c r="Q331" s="240"/>
      <c r="R331" s="240"/>
      <c r="S331" s="240">
        <f t="shared" si="141"/>
        <v>0</v>
      </c>
      <c r="T331" s="240" t="s">
        <v>823</v>
      </c>
      <c r="U331" s="240" t="s">
        <v>823</v>
      </c>
      <c r="V331" s="240" t="s">
        <v>823</v>
      </c>
      <c r="W331" s="240" t="s">
        <v>823</v>
      </c>
      <c r="X331" s="240" t="s">
        <v>823</v>
      </c>
      <c r="Y331" s="240" t="s">
        <v>823</v>
      </c>
      <c r="Z331" s="240">
        <f t="shared" si="142"/>
        <v>0</v>
      </c>
      <c r="AA331" s="240"/>
      <c r="AC331" s="152"/>
      <c r="AE331" s="146">
        <f t="shared" si="143"/>
        <v>0</v>
      </c>
      <c r="AF331" s="146">
        <f t="shared" si="144"/>
        <v>9.5812499999999989</v>
      </c>
      <c r="AH331" s="255"/>
      <c r="AI331" s="255"/>
    </row>
    <row r="332" spans="1:35" ht="20.149999999999999" customHeight="1" x14ac:dyDescent="0.35">
      <c r="B332" s="403">
        <v>5</v>
      </c>
      <c r="C332" s="133" t="s">
        <v>648</v>
      </c>
      <c r="D332" s="240">
        <v>1</v>
      </c>
      <c r="E332" s="240">
        <v>6.55</v>
      </c>
      <c r="F332" s="240">
        <v>0.3</v>
      </c>
      <c r="G332" s="240">
        <v>0.8</v>
      </c>
      <c r="H332" s="152">
        <f t="shared" si="135"/>
        <v>1.5720000000000001</v>
      </c>
      <c r="I332" s="152">
        <f t="shared" si="136"/>
        <v>1.9649999999999999</v>
      </c>
      <c r="J332" s="152">
        <f t="shared" si="145"/>
        <v>9.4975000000000005</v>
      </c>
      <c r="K332" s="404">
        <v>0</v>
      </c>
      <c r="L332" s="404">
        <f t="shared" si="137"/>
        <v>0.8</v>
      </c>
      <c r="M332" s="404">
        <f t="shared" si="138"/>
        <v>5.24</v>
      </c>
      <c r="N332" s="404">
        <v>0.15</v>
      </c>
      <c r="O332" s="240">
        <f t="shared" si="139"/>
        <v>0.65</v>
      </c>
      <c r="P332" s="240">
        <f t="shared" si="140"/>
        <v>4.2575000000000003</v>
      </c>
      <c r="Q332" s="240"/>
      <c r="R332" s="240"/>
      <c r="S332" s="240">
        <f t="shared" si="141"/>
        <v>0</v>
      </c>
      <c r="T332" s="240" t="s">
        <v>754</v>
      </c>
      <c r="U332" s="240" t="s">
        <v>755</v>
      </c>
      <c r="V332" s="240" t="s">
        <v>756</v>
      </c>
      <c r="W332" s="240" t="s">
        <v>668</v>
      </c>
      <c r="X332" s="240" t="s">
        <v>823</v>
      </c>
      <c r="Y332" s="240" t="s">
        <v>823</v>
      </c>
      <c r="Z332" s="240">
        <f t="shared" si="142"/>
        <v>0.48</v>
      </c>
      <c r="AA332" s="240"/>
      <c r="AC332" s="152"/>
      <c r="AE332" s="146">
        <f t="shared" si="143"/>
        <v>0</v>
      </c>
      <c r="AF332" s="146">
        <f t="shared" si="144"/>
        <v>11.4625</v>
      </c>
      <c r="AH332" s="255"/>
      <c r="AI332" s="255"/>
    </row>
    <row r="333" spans="1:35" ht="20.149999999999999" customHeight="1" x14ac:dyDescent="0.35">
      <c r="B333" s="403">
        <v>6</v>
      </c>
      <c r="C333" s="133" t="s">
        <v>649</v>
      </c>
      <c r="D333" s="240">
        <v>1</v>
      </c>
      <c r="E333" s="240">
        <v>6.5990000000000002</v>
      </c>
      <c r="F333" s="240">
        <v>0.3</v>
      </c>
      <c r="G333" s="240">
        <v>0.8</v>
      </c>
      <c r="H333" s="152">
        <f t="shared" si="135"/>
        <v>1.5837600000000001</v>
      </c>
      <c r="I333" s="152">
        <f t="shared" si="136"/>
        <v>1.9797</v>
      </c>
      <c r="J333" s="152">
        <f t="shared" si="145"/>
        <v>9.5685500000000019</v>
      </c>
      <c r="K333" s="404">
        <v>0</v>
      </c>
      <c r="L333" s="404">
        <f t="shared" si="137"/>
        <v>0.8</v>
      </c>
      <c r="M333" s="404">
        <f t="shared" si="138"/>
        <v>5.2792000000000003</v>
      </c>
      <c r="N333" s="404">
        <v>0.15</v>
      </c>
      <c r="O333" s="240">
        <f t="shared" si="139"/>
        <v>0.65</v>
      </c>
      <c r="P333" s="240">
        <f t="shared" si="140"/>
        <v>4.2893500000000007</v>
      </c>
      <c r="Q333" s="240"/>
      <c r="R333" s="240"/>
      <c r="S333" s="240">
        <f t="shared" si="141"/>
        <v>0</v>
      </c>
      <c r="T333" s="240" t="s">
        <v>759</v>
      </c>
      <c r="U333" s="240" t="s">
        <v>760</v>
      </c>
      <c r="V333" s="240" t="s">
        <v>761</v>
      </c>
      <c r="W333" s="240" t="s">
        <v>674</v>
      </c>
      <c r="X333" s="240" t="s">
        <v>823</v>
      </c>
      <c r="Y333" s="240" t="s">
        <v>823</v>
      </c>
      <c r="Z333" s="240">
        <f t="shared" si="142"/>
        <v>0.48</v>
      </c>
      <c r="AA333" s="240"/>
      <c r="AC333" s="152"/>
      <c r="AE333" s="146">
        <f t="shared" si="143"/>
        <v>0</v>
      </c>
      <c r="AF333" s="146">
        <f t="shared" si="144"/>
        <v>11.548250000000001</v>
      </c>
      <c r="AH333" s="255"/>
      <c r="AI333" s="255"/>
    </row>
    <row r="334" spans="1:35" ht="20.149999999999999" customHeight="1" x14ac:dyDescent="0.35">
      <c r="B334" s="403">
        <v>7</v>
      </c>
      <c r="C334" s="133" t="s">
        <v>650</v>
      </c>
      <c r="D334" s="240">
        <v>1</v>
      </c>
      <c r="E334" s="240">
        <v>6.5490000000000004</v>
      </c>
      <c r="F334" s="240">
        <v>0.3</v>
      </c>
      <c r="G334" s="240">
        <v>0.8</v>
      </c>
      <c r="H334" s="152">
        <f t="shared" si="135"/>
        <v>1.5717600000000003</v>
      </c>
      <c r="I334" s="152">
        <f t="shared" si="136"/>
        <v>1.9647000000000001</v>
      </c>
      <c r="J334" s="152">
        <f t="shared" si="145"/>
        <v>9.4960500000000003</v>
      </c>
      <c r="K334" s="404">
        <v>0</v>
      </c>
      <c r="L334" s="404">
        <f t="shared" si="137"/>
        <v>0.8</v>
      </c>
      <c r="M334" s="404">
        <f t="shared" si="138"/>
        <v>5.2392000000000003</v>
      </c>
      <c r="N334" s="404">
        <v>0.15</v>
      </c>
      <c r="O334" s="240">
        <f t="shared" si="139"/>
        <v>0.65</v>
      </c>
      <c r="P334" s="240">
        <f t="shared" si="140"/>
        <v>4.25685</v>
      </c>
      <c r="Q334" s="240"/>
      <c r="R334" s="240"/>
      <c r="S334" s="240">
        <f t="shared" si="141"/>
        <v>0</v>
      </c>
      <c r="T334" s="240" t="s">
        <v>764</v>
      </c>
      <c r="U334" s="240" t="s">
        <v>765</v>
      </c>
      <c r="V334" s="240" t="s">
        <v>766</v>
      </c>
      <c r="W334" s="240" t="s">
        <v>676</v>
      </c>
      <c r="X334" s="240" t="s">
        <v>823</v>
      </c>
      <c r="Y334" s="240" t="s">
        <v>823</v>
      </c>
      <c r="Z334" s="240">
        <f t="shared" si="142"/>
        <v>0.48</v>
      </c>
      <c r="AA334" s="240"/>
      <c r="AC334" s="152"/>
      <c r="AE334" s="146">
        <f t="shared" si="143"/>
        <v>0</v>
      </c>
      <c r="AF334" s="146">
        <f t="shared" si="144"/>
        <v>11.460750000000001</v>
      </c>
      <c r="AH334" s="255"/>
      <c r="AI334" s="255"/>
    </row>
    <row r="335" spans="1:35" ht="20.149999999999999" customHeight="1" x14ac:dyDescent="0.35">
      <c r="B335" s="403">
        <v>8</v>
      </c>
      <c r="C335" s="133" t="s">
        <v>651</v>
      </c>
      <c r="D335" s="240">
        <v>1</v>
      </c>
      <c r="E335" s="240">
        <v>8.202</v>
      </c>
      <c r="F335" s="240">
        <v>0.3</v>
      </c>
      <c r="G335" s="240">
        <v>0.8</v>
      </c>
      <c r="H335" s="152">
        <f t="shared" si="135"/>
        <v>1.96848</v>
      </c>
      <c r="I335" s="152">
        <f t="shared" si="136"/>
        <v>2.4605999999999999</v>
      </c>
      <c r="J335" s="152">
        <f t="shared" si="145"/>
        <v>11.892900000000001</v>
      </c>
      <c r="K335" s="404">
        <v>0</v>
      </c>
      <c r="L335" s="404">
        <f>+G335-K335</f>
        <v>0.8</v>
      </c>
      <c r="M335" s="404">
        <f t="shared" si="138"/>
        <v>6.5616000000000003</v>
      </c>
      <c r="N335" s="404">
        <v>0.15</v>
      </c>
      <c r="O335" s="240">
        <f>+G335-N335</f>
        <v>0.65</v>
      </c>
      <c r="P335" s="240">
        <f t="shared" si="140"/>
        <v>5.3313000000000006</v>
      </c>
      <c r="Q335" s="240"/>
      <c r="R335" s="240"/>
      <c r="S335" s="240">
        <f t="shared" si="141"/>
        <v>0</v>
      </c>
      <c r="T335" s="240" t="s">
        <v>652</v>
      </c>
      <c r="U335" s="240" t="s">
        <v>680</v>
      </c>
      <c r="V335" s="240" t="s">
        <v>823</v>
      </c>
      <c r="W335" s="240" t="s">
        <v>823</v>
      </c>
      <c r="X335" s="240" t="s">
        <v>823</v>
      </c>
      <c r="Y335" s="240" t="s">
        <v>823</v>
      </c>
      <c r="Z335" s="240">
        <f t="shared" si="142"/>
        <v>0.36</v>
      </c>
      <c r="AA335" s="240"/>
      <c r="AC335" s="152"/>
      <c r="AE335" s="146">
        <f t="shared" si="143"/>
        <v>0</v>
      </c>
      <c r="AF335" s="146">
        <f t="shared" si="144"/>
        <v>14.3535</v>
      </c>
      <c r="AH335" s="255"/>
      <c r="AI335" s="255"/>
    </row>
    <row r="336" spans="1:35" ht="20.149999999999999" customHeight="1" x14ac:dyDescent="0.35">
      <c r="B336" s="403">
        <v>9</v>
      </c>
      <c r="C336" s="133" t="s">
        <v>652</v>
      </c>
      <c r="D336" s="240">
        <v>1</v>
      </c>
      <c r="E336" s="240">
        <v>4.4000000000000004</v>
      </c>
      <c r="F336" s="240">
        <v>0.2</v>
      </c>
      <c r="G336" s="240">
        <v>0.6</v>
      </c>
      <c r="H336" s="152">
        <f t="shared" si="135"/>
        <v>0.52800000000000002</v>
      </c>
      <c r="I336" s="152">
        <f t="shared" si="136"/>
        <v>0.88000000000000012</v>
      </c>
      <c r="J336" s="152">
        <f t="shared" si="145"/>
        <v>3.96</v>
      </c>
      <c r="K336" s="404">
        <v>0.15</v>
      </c>
      <c r="L336" s="404">
        <f t="shared" ref="L336:L399" si="146">+G336-K336</f>
        <v>0.44999999999999996</v>
      </c>
      <c r="M336" s="404">
        <f t="shared" si="138"/>
        <v>1.98</v>
      </c>
      <c r="N336" s="404">
        <v>0.15</v>
      </c>
      <c r="O336" s="240">
        <f t="shared" ref="O336:O399" si="147">+G336-N336</f>
        <v>0.44999999999999996</v>
      </c>
      <c r="P336" s="240">
        <f t="shared" si="140"/>
        <v>1.98</v>
      </c>
      <c r="Q336" s="240"/>
      <c r="R336" s="240"/>
      <c r="S336" s="240">
        <f t="shared" si="141"/>
        <v>0</v>
      </c>
      <c r="T336" s="240" t="s">
        <v>823</v>
      </c>
      <c r="U336" s="240" t="s">
        <v>823</v>
      </c>
      <c r="V336" s="240" t="s">
        <v>823</v>
      </c>
      <c r="W336" s="240" t="s">
        <v>823</v>
      </c>
      <c r="X336" s="240" t="s">
        <v>823</v>
      </c>
      <c r="Y336" s="240" t="s">
        <v>823</v>
      </c>
      <c r="Z336" s="240">
        <f t="shared" si="142"/>
        <v>0</v>
      </c>
      <c r="AA336" s="240"/>
      <c r="AC336" s="152"/>
      <c r="AE336" s="146">
        <f t="shared" si="143"/>
        <v>4.84</v>
      </c>
      <c r="AF336" s="146">
        <f t="shared" si="144"/>
        <v>0</v>
      </c>
      <c r="AH336" s="255"/>
      <c r="AI336" s="255"/>
    </row>
    <row r="337" spans="2:35" ht="20.149999999999999" customHeight="1" x14ac:dyDescent="0.35">
      <c r="B337" s="403">
        <v>10</v>
      </c>
      <c r="C337" s="133" t="s">
        <v>653</v>
      </c>
      <c r="D337" s="240">
        <v>1</v>
      </c>
      <c r="E337" s="240">
        <v>6</v>
      </c>
      <c r="F337" s="240">
        <v>0.2</v>
      </c>
      <c r="G337" s="240">
        <v>0.6</v>
      </c>
      <c r="H337" s="152">
        <f t="shared" si="135"/>
        <v>0.72000000000000008</v>
      </c>
      <c r="I337" s="152">
        <f t="shared" si="136"/>
        <v>1.2000000000000002</v>
      </c>
      <c r="J337" s="152">
        <f t="shared" si="145"/>
        <v>5.3999999999999995</v>
      </c>
      <c r="K337" s="404">
        <v>0.15</v>
      </c>
      <c r="L337" s="404">
        <f t="shared" si="146"/>
        <v>0.44999999999999996</v>
      </c>
      <c r="M337" s="404">
        <f t="shared" si="138"/>
        <v>2.6999999999999997</v>
      </c>
      <c r="N337" s="404">
        <v>0.15</v>
      </c>
      <c r="O337" s="240">
        <f t="shared" si="147"/>
        <v>0.44999999999999996</v>
      </c>
      <c r="P337" s="240">
        <f t="shared" si="140"/>
        <v>2.6999999999999997</v>
      </c>
      <c r="Q337" s="240"/>
      <c r="R337" s="240"/>
      <c r="S337" s="240">
        <f t="shared" si="141"/>
        <v>0</v>
      </c>
      <c r="T337" s="240" t="s">
        <v>652</v>
      </c>
      <c r="U337" s="240" t="s">
        <v>654</v>
      </c>
      <c r="V337" s="240" t="s">
        <v>823</v>
      </c>
      <c r="W337" s="240" t="s">
        <v>823</v>
      </c>
      <c r="X337" s="240" t="s">
        <v>823</v>
      </c>
      <c r="Y337" s="240" t="s">
        <v>823</v>
      </c>
      <c r="Z337" s="240">
        <f t="shared" si="142"/>
        <v>0.24</v>
      </c>
      <c r="AA337" s="240"/>
      <c r="AC337" s="152"/>
      <c r="AE337" s="146">
        <f t="shared" si="143"/>
        <v>6.6</v>
      </c>
      <c r="AF337" s="146">
        <f t="shared" si="144"/>
        <v>0</v>
      </c>
      <c r="AH337" s="255"/>
      <c r="AI337" s="255"/>
    </row>
    <row r="338" spans="2:35" ht="20.149999999999999" customHeight="1" x14ac:dyDescent="0.35">
      <c r="B338" s="403">
        <v>11</v>
      </c>
      <c r="C338" s="133" t="s">
        <v>654</v>
      </c>
      <c r="D338" s="240">
        <v>1</v>
      </c>
      <c r="E338" s="240">
        <v>1.95</v>
      </c>
      <c r="F338" s="240">
        <v>0.2</v>
      </c>
      <c r="G338" s="240">
        <v>0.6</v>
      </c>
      <c r="H338" s="152">
        <f t="shared" si="135"/>
        <v>0.23399999999999999</v>
      </c>
      <c r="I338" s="152">
        <f t="shared" si="136"/>
        <v>0.39</v>
      </c>
      <c r="J338" s="152">
        <f t="shared" si="145"/>
        <v>1.7549999999999999</v>
      </c>
      <c r="K338" s="404">
        <v>0.15</v>
      </c>
      <c r="L338" s="404">
        <f t="shared" si="146"/>
        <v>0.44999999999999996</v>
      </c>
      <c r="M338" s="404">
        <f t="shared" si="138"/>
        <v>0.87749999999999995</v>
      </c>
      <c r="N338" s="404">
        <v>0.15</v>
      </c>
      <c r="O338" s="240">
        <f t="shared" si="147"/>
        <v>0.44999999999999996</v>
      </c>
      <c r="P338" s="240">
        <f t="shared" si="140"/>
        <v>0.87749999999999995</v>
      </c>
      <c r="Q338" s="240"/>
      <c r="R338" s="240"/>
      <c r="S338" s="240">
        <f t="shared" si="141"/>
        <v>0</v>
      </c>
      <c r="T338" s="240" t="s">
        <v>823</v>
      </c>
      <c r="U338" s="240" t="s">
        <v>823</v>
      </c>
      <c r="V338" s="240" t="s">
        <v>823</v>
      </c>
      <c r="W338" s="240" t="s">
        <v>823</v>
      </c>
      <c r="X338" s="240" t="s">
        <v>823</v>
      </c>
      <c r="Y338" s="240" t="s">
        <v>823</v>
      </c>
      <c r="Z338" s="240">
        <f t="shared" si="142"/>
        <v>0</v>
      </c>
      <c r="AA338" s="240"/>
      <c r="AC338" s="152"/>
      <c r="AE338" s="146">
        <f t="shared" si="143"/>
        <v>2.145</v>
      </c>
      <c r="AF338" s="146">
        <f t="shared" si="144"/>
        <v>0</v>
      </c>
      <c r="AH338" s="255"/>
      <c r="AI338" s="255"/>
    </row>
    <row r="339" spans="2:35" ht="20.149999999999999" customHeight="1" x14ac:dyDescent="0.35">
      <c r="B339" s="403">
        <v>12</v>
      </c>
      <c r="C339" s="133" t="s">
        <v>655</v>
      </c>
      <c r="D339" s="240">
        <v>1</v>
      </c>
      <c r="E339" s="240">
        <v>8.202</v>
      </c>
      <c r="F339" s="240">
        <v>0.3</v>
      </c>
      <c r="G339" s="240">
        <v>0.8</v>
      </c>
      <c r="H339" s="152">
        <f t="shared" si="135"/>
        <v>1.96848</v>
      </c>
      <c r="I339" s="152">
        <f t="shared" si="136"/>
        <v>2.4605999999999999</v>
      </c>
      <c r="J339" s="152">
        <f t="shared" si="145"/>
        <v>10.662600000000001</v>
      </c>
      <c r="K339" s="404">
        <v>0.15</v>
      </c>
      <c r="L339" s="404">
        <f t="shared" si="146"/>
        <v>0.65</v>
      </c>
      <c r="M339" s="404">
        <f t="shared" si="138"/>
        <v>5.3313000000000006</v>
      </c>
      <c r="N339" s="404">
        <v>0.15</v>
      </c>
      <c r="O339" s="240">
        <f t="shared" si="147"/>
        <v>0.65</v>
      </c>
      <c r="P339" s="240">
        <f t="shared" si="140"/>
        <v>5.3313000000000006</v>
      </c>
      <c r="Q339" s="240"/>
      <c r="R339" s="240"/>
      <c r="S339" s="240">
        <f t="shared" si="141"/>
        <v>0</v>
      </c>
      <c r="T339" s="240" t="s">
        <v>654</v>
      </c>
      <c r="U339" s="240" t="s">
        <v>656</v>
      </c>
      <c r="V339" s="240" t="s">
        <v>680</v>
      </c>
      <c r="W339" s="240" t="s">
        <v>682</v>
      </c>
      <c r="X339" s="240" t="s">
        <v>823</v>
      </c>
      <c r="Y339" s="240" t="s">
        <v>823</v>
      </c>
      <c r="Z339" s="240">
        <f t="shared" si="142"/>
        <v>0.72</v>
      </c>
      <c r="AA339" s="240"/>
      <c r="AC339" s="152"/>
      <c r="AE339" s="146">
        <f t="shared" si="143"/>
        <v>0</v>
      </c>
      <c r="AF339" s="146">
        <f t="shared" si="144"/>
        <v>13.123200000000001</v>
      </c>
      <c r="AH339" s="255"/>
      <c r="AI339" s="255"/>
    </row>
    <row r="340" spans="2:35" ht="20.149999999999999" customHeight="1" x14ac:dyDescent="0.35">
      <c r="B340" s="403">
        <v>13</v>
      </c>
      <c r="C340" s="133" t="s">
        <v>656</v>
      </c>
      <c r="D340" s="240">
        <v>1</v>
      </c>
      <c r="E340" s="240">
        <v>1.95</v>
      </c>
      <c r="F340" s="240">
        <v>0.2</v>
      </c>
      <c r="G340" s="240">
        <v>0.6</v>
      </c>
      <c r="H340" s="152">
        <f t="shared" si="135"/>
        <v>0.23399999999999999</v>
      </c>
      <c r="I340" s="152">
        <f t="shared" si="136"/>
        <v>0.39</v>
      </c>
      <c r="J340" s="152">
        <f t="shared" si="145"/>
        <v>1.7549999999999999</v>
      </c>
      <c r="K340" s="404">
        <v>0.15</v>
      </c>
      <c r="L340" s="404">
        <f t="shared" si="146"/>
        <v>0.44999999999999996</v>
      </c>
      <c r="M340" s="404">
        <f t="shared" si="138"/>
        <v>0.87749999999999995</v>
      </c>
      <c r="N340" s="404">
        <v>0.15</v>
      </c>
      <c r="O340" s="240">
        <f t="shared" si="147"/>
        <v>0.44999999999999996</v>
      </c>
      <c r="P340" s="240">
        <f t="shared" si="140"/>
        <v>0.87749999999999995</v>
      </c>
      <c r="Q340" s="240"/>
      <c r="R340" s="240"/>
      <c r="S340" s="240">
        <f t="shared" si="141"/>
        <v>0</v>
      </c>
      <c r="T340" s="240" t="s">
        <v>823</v>
      </c>
      <c r="U340" s="240" t="s">
        <v>823</v>
      </c>
      <c r="V340" s="240" t="s">
        <v>823</v>
      </c>
      <c r="W340" s="240" t="s">
        <v>823</v>
      </c>
      <c r="X340" s="240" t="s">
        <v>823</v>
      </c>
      <c r="Y340" s="240" t="s">
        <v>823</v>
      </c>
      <c r="Z340" s="240">
        <f t="shared" si="142"/>
        <v>0</v>
      </c>
      <c r="AA340" s="240"/>
      <c r="AC340" s="152"/>
      <c r="AE340" s="146">
        <f t="shared" si="143"/>
        <v>2.145</v>
      </c>
      <c r="AF340" s="146">
        <f t="shared" si="144"/>
        <v>0</v>
      </c>
      <c r="AH340" s="255"/>
      <c r="AI340" s="255"/>
    </row>
    <row r="341" spans="2:35" ht="20.149999999999999" customHeight="1" x14ac:dyDescent="0.35">
      <c r="B341" s="403">
        <v>14</v>
      </c>
      <c r="C341" s="133" t="s">
        <v>657</v>
      </c>
      <c r="D341" s="240">
        <v>1</v>
      </c>
      <c r="E341" s="240">
        <v>6</v>
      </c>
      <c r="F341" s="240">
        <v>0.2</v>
      </c>
      <c r="G341" s="240">
        <v>0.6</v>
      </c>
      <c r="H341" s="152">
        <f t="shared" si="135"/>
        <v>0.72000000000000008</v>
      </c>
      <c r="I341" s="152">
        <f t="shared" si="136"/>
        <v>1.2000000000000002</v>
      </c>
      <c r="J341" s="152">
        <f t="shared" si="145"/>
        <v>5.3999999999999995</v>
      </c>
      <c r="K341" s="404">
        <v>0.15</v>
      </c>
      <c r="L341" s="404">
        <f t="shared" si="146"/>
        <v>0.44999999999999996</v>
      </c>
      <c r="M341" s="404">
        <f t="shared" si="138"/>
        <v>2.6999999999999997</v>
      </c>
      <c r="N341" s="404">
        <v>0.15</v>
      </c>
      <c r="O341" s="240">
        <f t="shared" si="147"/>
        <v>0.44999999999999996</v>
      </c>
      <c r="P341" s="240">
        <f t="shared" si="140"/>
        <v>2.6999999999999997</v>
      </c>
      <c r="Q341" s="240"/>
      <c r="R341" s="240"/>
      <c r="S341" s="240">
        <f t="shared" si="141"/>
        <v>0</v>
      </c>
      <c r="T341" s="240" t="s">
        <v>656</v>
      </c>
      <c r="U341" s="240"/>
      <c r="V341" s="240" t="s">
        <v>658</v>
      </c>
      <c r="W341" s="240" t="s">
        <v>823</v>
      </c>
      <c r="X341" s="240" t="s">
        <v>823</v>
      </c>
      <c r="Y341" s="240" t="s">
        <v>823</v>
      </c>
      <c r="Z341" s="240">
        <f t="shared" si="142"/>
        <v>0.24</v>
      </c>
      <c r="AA341" s="240"/>
      <c r="AC341" s="152"/>
      <c r="AE341" s="146">
        <f t="shared" si="143"/>
        <v>6.6</v>
      </c>
      <c r="AF341" s="146">
        <f t="shared" si="144"/>
        <v>0</v>
      </c>
      <c r="AH341" s="255"/>
      <c r="AI341" s="255"/>
    </row>
    <row r="342" spans="2:35" ht="20.149999999999999" customHeight="1" x14ac:dyDescent="0.35">
      <c r="B342" s="403">
        <v>15</v>
      </c>
      <c r="C342" s="133" t="s">
        <v>658</v>
      </c>
      <c r="D342" s="240">
        <v>1</v>
      </c>
      <c r="E342" s="240">
        <v>4.5</v>
      </c>
      <c r="F342" s="240">
        <v>0.2</v>
      </c>
      <c r="G342" s="240">
        <v>0.6</v>
      </c>
      <c r="H342" s="152">
        <f t="shared" si="135"/>
        <v>0.54</v>
      </c>
      <c r="I342" s="152">
        <f t="shared" si="136"/>
        <v>0.9</v>
      </c>
      <c r="J342" s="152">
        <f t="shared" si="145"/>
        <v>4.05</v>
      </c>
      <c r="K342" s="404">
        <v>0.15</v>
      </c>
      <c r="L342" s="404">
        <f t="shared" si="146"/>
        <v>0.44999999999999996</v>
      </c>
      <c r="M342" s="404">
        <f t="shared" si="138"/>
        <v>2.0249999999999999</v>
      </c>
      <c r="N342" s="404">
        <v>0.15</v>
      </c>
      <c r="O342" s="240">
        <f t="shared" si="147"/>
        <v>0.44999999999999996</v>
      </c>
      <c r="P342" s="240">
        <f t="shared" si="140"/>
        <v>2.0249999999999999</v>
      </c>
      <c r="Q342" s="240"/>
      <c r="R342" s="240"/>
      <c r="S342" s="240">
        <f t="shared" si="141"/>
        <v>0</v>
      </c>
      <c r="T342" s="240" t="s">
        <v>823</v>
      </c>
      <c r="U342" s="240" t="s">
        <v>823</v>
      </c>
      <c r="V342" s="240" t="s">
        <v>823</v>
      </c>
      <c r="W342" s="240" t="s">
        <v>823</v>
      </c>
      <c r="X342" s="240" t="s">
        <v>823</v>
      </c>
      <c r="Y342" s="240" t="s">
        <v>823</v>
      </c>
      <c r="Z342" s="240">
        <f t="shared" si="142"/>
        <v>0</v>
      </c>
      <c r="AA342" s="240"/>
      <c r="AC342" s="152"/>
      <c r="AE342" s="146">
        <f t="shared" si="143"/>
        <v>4.95</v>
      </c>
      <c r="AF342" s="146">
        <f t="shared" si="144"/>
        <v>0</v>
      </c>
      <c r="AH342" s="146"/>
      <c r="AI342" s="255"/>
    </row>
    <row r="343" spans="2:35" ht="20.149999999999999" customHeight="1" x14ac:dyDescent="0.35">
      <c r="B343" s="403">
        <v>16</v>
      </c>
      <c r="C343" s="133" t="s">
        <v>659</v>
      </c>
      <c r="D343" s="240">
        <v>1</v>
      </c>
      <c r="E343" s="240">
        <v>8.202</v>
      </c>
      <c r="F343" s="240">
        <v>0.3</v>
      </c>
      <c r="G343" s="240">
        <v>0.8</v>
      </c>
      <c r="H343" s="152">
        <f t="shared" si="135"/>
        <v>1.96848</v>
      </c>
      <c r="I343" s="152">
        <f t="shared" si="136"/>
        <v>2.4605999999999999</v>
      </c>
      <c r="J343" s="152">
        <f t="shared" si="145"/>
        <v>10.662600000000001</v>
      </c>
      <c r="K343" s="404">
        <v>0.15</v>
      </c>
      <c r="L343" s="404">
        <f t="shared" si="146"/>
        <v>0.65</v>
      </c>
      <c r="M343" s="404">
        <f t="shared" si="138"/>
        <v>5.3313000000000006</v>
      </c>
      <c r="N343" s="404">
        <v>0.15</v>
      </c>
      <c r="O343" s="240">
        <f t="shared" si="147"/>
        <v>0.65</v>
      </c>
      <c r="P343" s="240">
        <f t="shared" si="140"/>
        <v>5.3313000000000006</v>
      </c>
      <c r="Q343" s="240"/>
      <c r="R343" s="240"/>
      <c r="S343" s="240">
        <f t="shared" si="141"/>
        <v>0</v>
      </c>
      <c r="T343" s="240" t="s">
        <v>658</v>
      </c>
      <c r="U343" s="240" t="s">
        <v>660</v>
      </c>
      <c r="V343" s="240" t="s">
        <v>661</v>
      </c>
      <c r="W343" s="240" t="s">
        <v>682</v>
      </c>
      <c r="X343" s="240" t="s">
        <v>684</v>
      </c>
      <c r="Y343" s="240" t="s">
        <v>823</v>
      </c>
      <c r="Z343" s="240">
        <f t="shared" si="142"/>
        <v>0.84</v>
      </c>
      <c r="AA343" s="240"/>
      <c r="AC343" s="152"/>
      <c r="AE343" s="146">
        <f t="shared" si="143"/>
        <v>0</v>
      </c>
      <c r="AF343" s="146">
        <f t="shared" si="144"/>
        <v>13.123200000000001</v>
      </c>
      <c r="AH343" s="255"/>
      <c r="AI343" s="255"/>
    </row>
    <row r="344" spans="2:35" ht="20.149999999999999" customHeight="1" x14ac:dyDescent="0.35">
      <c r="B344" s="403">
        <v>17</v>
      </c>
      <c r="C344" s="133" t="s">
        <v>660</v>
      </c>
      <c r="D344" s="240">
        <v>1</v>
      </c>
      <c r="E344" s="240">
        <v>2</v>
      </c>
      <c r="F344" s="240">
        <v>0.2</v>
      </c>
      <c r="G344" s="240">
        <v>0.6</v>
      </c>
      <c r="H344" s="152">
        <f t="shared" si="135"/>
        <v>0.24</v>
      </c>
      <c r="I344" s="152">
        <f t="shared" si="136"/>
        <v>0.4</v>
      </c>
      <c r="J344" s="152">
        <f t="shared" si="145"/>
        <v>1.7999999999999998</v>
      </c>
      <c r="K344" s="404">
        <v>0.15</v>
      </c>
      <c r="L344" s="404">
        <f t="shared" si="146"/>
        <v>0.44999999999999996</v>
      </c>
      <c r="M344" s="404">
        <f t="shared" si="138"/>
        <v>0.89999999999999991</v>
      </c>
      <c r="N344" s="404">
        <v>0.15</v>
      </c>
      <c r="O344" s="240">
        <f t="shared" si="147"/>
        <v>0.44999999999999996</v>
      </c>
      <c r="P344" s="240">
        <f t="shared" si="140"/>
        <v>0.89999999999999991</v>
      </c>
      <c r="Q344" s="240"/>
      <c r="R344" s="240"/>
      <c r="S344" s="240">
        <f t="shared" si="141"/>
        <v>0</v>
      </c>
      <c r="T344" s="240" t="s">
        <v>823</v>
      </c>
      <c r="U344" s="240" t="s">
        <v>823</v>
      </c>
      <c r="V344" s="240" t="s">
        <v>823</v>
      </c>
      <c r="W344" s="240" t="s">
        <v>823</v>
      </c>
      <c r="X344" s="240" t="s">
        <v>823</v>
      </c>
      <c r="Y344" s="240" t="s">
        <v>823</v>
      </c>
      <c r="Z344" s="240">
        <f t="shared" si="142"/>
        <v>0</v>
      </c>
      <c r="AA344" s="240"/>
      <c r="AC344" s="152"/>
      <c r="AE344" s="146">
        <f t="shared" si="143"/>
        <v>2.1999999999999997</v>
      </c>
      <c r="AF344" s="146">
        <f t="shared" si="144"/>
        <v>0</v>
      </c>
      <c r="AH344" s="255"/>
      <c r="AI344" s="255"/>
    </row>
    <row r="345" spans="2:35" ht="20.149999999999999" customHeight="1" x14ac:dyDescent="0.35">
      <c r="B345" s="403">
        <v>18</v>
      </c>
      <c r="C345" s="133" t="s">
        <v>661</v>
      </c>
      <c r="D345" s="240">
        <v>1</v>
      </c>
      <c r="E345" s="240">
        <v>2</v>
      </c>
      <c r="F345" s="240">
        <v>0.2</v>
      </c>
      <c r="G345" s="240">
        <v>0.6</v>
      </c>
      <c r="H345" s="152">
        <f t="shared" si="135"/>
        <v>0.24</v>
      </c>
      <c r="I345" s="152">
        <f t="shared" si="136"/>
        <v>0.4</v>
      </c>
      <c r="J345" s="152">
        <f t="shared" si="145"/>
        <v>1.7999999999999998</v>
      </c>
      <c r="K345" s="404">
        <v>0.15</v>
      </c>
      <c r="L345" s="404">
        <f t="shared" si="146"/>
        <v>0.44999999999999996</v>
      </c>
      <c r="M345" s="404">
        <f t="shared" si="138"/>
        <v>0.89999999999999991</v>
      </c>
      <c r="N345" s="404">
        <v>0.15</v>
      </c>
      <c r="O345" s="240">
        <f t="shared" si="147"/>
        <v>0.44999999999999996</v>
      </c>
      <c r="P345" s="240">
        <f t="shared" si="140"/>
        <v>0.89999999999999991</v>
      </c>
      <c r="Q345" s="240"/>
      <c r="R345" s="240"/>
      <c r="S345" s="240">
        <f t="shared" si="141"/>
        <v>0</v>
      </c>
      <c r="T345" s="240" t="s">
        <v>662</v>
      </c>
      <c r="U345" s="240" t="s">
        <v>823</v>
      </c>
      <c r="V345" s="240" t="s">
        <v>823</v>
      </c>
      <c r="W345" s="240" t="s">
        <v>823</v>
      </c>
      <c r="X345" s="240" t="s">
        <v>823</v>
      </c>
      <c r="Y345" s="240" t="s">
        <v>823</v>
      </c>
      <c r="Z345" s="240">
        <f t="shared" si="142"/>
        <v>0.12</v>
      </c>
      <c r="AA345" s="240"/>
      <c r="AC345" s="152"/>
      <c r="AE345" s="146">
        <f t="shared" si="143"/>
        <v>2.1999999999999997</v>
      </c>
      <c r="AF345" s="146">
        <f t="shared" si="144"/>
        <v>0</v>
      </c>
      <c r="AH345" s="255"/>
      <c r="AI345" s="255"/>
    </row>
    <row r="346" spans="2:35" ht="20.149999999999999" customHeight="1" x14ac:dyDescent="0.35">
      <c r="B346" s="403">
        <v>19</v>
      </c>
      <c r="C346" s="133" t="s">
        <v>662</v>
      </c>
      <c r="D346" s="240">
        <v>1</v>
      </c>
      <c r="E346" s="240">
        <v>1.1000000000000001</v>
      </c>
      <c r="F346" s="240">
        <v>0.2</v>
      </c>
      <c r="G346" s="240">
        <v>0.6</v>
      </c>
      <c r="H346" s="152">
        <f t="shared" si="135"/>
        <v>0.13200000000000001</v>
      </c>
      <c r="I346" s="152">
        <f t="shared" si="136"/>
        <v>0.22000000000000003</v>
      </c>
      <c r="J346" s="152">
        <f t="shared" si="145"/>
        <v>0.99</v>
      </c>
      <c r="K346" s="404">
        <v>0.15</v>
      </c>
      <c r="L346" s="404">
        <f t="shared" si="146"/>
        <v>0.44999999999999996</v>
      </c>
      <c r="M346" s="404">
        <f t="shared" si="138"/>
        <v>0.495</v>
      </c>
      <c r="N346" s="404">
        <v>0.15</v>
      </c>
      <c r="O346" s="240">
        <f t="shared" si="147"/>
        <v>0.44999999999999996</v>
      </c>
      <c r="P346" s="240">
        <f t="shared" si="140"/>
        <v>0.495</v>
      </c>
      <c r="Q346" s="240"/>
      <c r="R346" s="240"/>
      <c r="S346" s="240">
        <f t="shared" si="141"/>
        <v>0</v>
      </c>
      <c r="T346" s="240" t="s">
        <v>823</v>
      </c>
      <c r="U346" s="240" t="s">
        <v>823</v>
      </c>
      <c r="V346" s="240" t="s">
        <v>823</v>
      </c>
      <c r="W346" s="240" t="s">
        <v>823</v>
      </c>
      <c r="X346" s="240" t="s">
        <v>823</v>
      </c>
      <c r="Y346" s="240" t="s">
        <v>823</v>
      </c>
      <c r="Z346" s="240">
        <f t="shared" si="142"/>
        <v>0</v>
      </c>
      <c r="AA346" s="240"/>
      <c r="AC346" s="152"/>
      <c r="AE346" s="146">
        <f t="shared" si="143"/>
        <v>1.21</v>
      </c>
      <c r="AF346" s="146">
        <f t="shared" si="144"/>
        <v>0</v>
      </c>
      <c r="AH346" s="255"/>
      <c r="AI346" s="255"/>
    </row>
    <row r="347" spans="2:35" ht="20.149999999999999" customHeight="1" x14ac:dyDescent="0.35">
      <c r="B347" s="403">
        <v>20</v>
      </c>
      <c r="C347" s="133" t="s">
        <v>663</v>
      </c>
      <c r="D347" s="240">
        <v>1</v>
      </c>
      <c r="E347" s="240">
        <v>6</v>
      </c>
      <c r="F347" s="240">
        <v>0.2</v>
      </c>
      <c r="G347" s="240">
        <v>0.6</v>
      </c>
      <c r="H347" s="152">
        <f t="shared" si="135"/>
        <v>0.72000000000000008</v>
      </c>
      <c r="I347" s="152">
        <f t="shared" si="136"/>
        <v>1.2000000000000002</v>
      </c>
      <c r="J347" s="152">
        <f t="shared" si="145"/>
        <v>5.3999999999999995</v>
      </c>
      <c r="K347" s="404">
        <v>0.15</v>
      </c>
      <c r="L347" s="404">
        <f t="shared" si="146"/>
        <v>0.44999999999999996</v>
      </c>
      <c r="M347" s="404">
        <f t="shared" si="138"/>
        <v>2.6999999999999997</v>
      </c>
      <c r="N347" s="404">
        <v>0.15</v>
      </c>
      <c r="O347" s="240">
        <f t="shared" si="147"/>
        <v>0.44999999999999996</v>
      </c>
      <c r="P347" s="240">
        <f t="shared" si="140"/>
        <v>2.6999999999999997</v>
      </c>
      <c r="Q347" s="240"/>
      <c r="R347" s="240"/>
      <c r="S347" s="240">
        <f t="shared" si="141"/>
        <v>0</v>
      </c>
      <c r="T347" s="240" t="s">
        <v>660</v>
      </c>
      <c r="U347" s="240" t="s">
        <v>661</v>
      </c>
      <c r="V347" s="240"/>
      <c r="W347" s="240"/>
      <c r="X347" s="240" t="s">
        <v>664</v>
      </c>
      <c r="Y347" s="240" t="s">
        <v>823</v>
      </c>
      <c r="Z347" s="240">
        <f t="shared" si="142"/>
        <v>0.36</v>
      </c>
      <c r="AA347" s="240"/>
      <c r="AC347" s="152"/>
      <c r="AE347" s="146">
        <f t="shared" si="143"/>
        <v>6.6</v>
      </c>
      <c r="AF347" s="146">
        <f t="shared" si="144"/>
        <v>0</v>
      </c>
      <c r="AH347" s="255"/>
      <c r="AI347" s="255"/>
    </row>
    <row r="348" spans="2:35" ht="20.149999999999999" customHeight="1" x14ac:dyDescent="0.35">
      <c r="B348" s="403">
        <v>21</v>
      </c>
      <c r="C348" s="133" t="s">
        <v>664</v>
      </c>
      <c r="D348" s="240">
        <v>1</v>
      </c>
      <c r="E348" s="240">
        <v>4.5</v>
      </c>
      <c r="F348" s="240">
        <v>0.2</v>
      </c>
      <c r="G348" s="240">
        <v>0.6</v>
      </c>
      <c r="H348" s="152">
        <f t="shared" si="135"/>
        <v>0.54</v>
      </c>
      <c r="I348" s="152">
        <f t="shared" si="136"/>
        <v>0.9</v>
      </c>
      <c r="J348" s="152">
        <f t="shared" si="145"/>
        <v>4.05</v>
      </c>
      <c r="K348" s="404">
        <v>0.15</v>
      </c>
      <c r="L348" s="404">
        <f t="shared" si="146"/>
        <v>0.44999999999999996</v>
      </c>
      <c r="M348" s="404">
        <f t="shared" si="138"/>
        <v>2.0249999999999999</v>
      </c>
      <c r="N348" s="404">
        <v>0.15</v>
      </c>
      <c r="O348" s="240">
        <f t="shared" si="147"/>
        <v>0.44999999999999996</v>
      </c>
      <c r="P348" s="240">
        <f t="shared" si="140"/>
        <v>2.0249999999999999</v>
      </c>
      <c r="Q348" s="240"/>
      <c r="R348" s="240"/>
      <c r="S348" s="240">
        <f t="shared" si="141"/>
        <v>0</v>
      </c>
      <c r="T348" s="240" t="s">
        <v>823</v>
      </c>
      <c r="U348" s="240" t="s">
        <v>823</v>
      </c>
      <c r="V348" s="240" t="s">
        <v>823</v>
      </c>
      <c r="W348" s="240" t="s">
        <v>823</v>
      </c>
      <c r="X348" s="240" t="s">
        <v>823</v>
      </c>
      <c r="Y348" s="240" t="s">
        <v>823</v>
      </c>
      <c r="Z348" s="240">
        <f t="shared" si="142"/>
        <v>0</v>
      </c>
      <c r="AA348" s="240"/>
      <c r="AC348" s="152"/>
      <c r="AE348" s="146">
        <f t="shared" si="143"/>
        <v>4.95</v>
      </c>
      <c r="AF348" s="146">
        <f t="shared" si="144"/>
        <v>0</v>
      </c>
      <c r="AH348" s="255"/>
      <c r="AI348" s="255"/>
    </row>
    <row r="349" spans="2:35" ht="20.149999999999999" customHeight="1" x14ac:dyDescent="0.35">
      <c r="B349" s="403">
        <v>22</v>
      </c>
      <c r="C349" s="133" t="s">
        <v>665</v>
      </c>
      <c r="D349" s="240">
        <v>1</v>
      </c>
      <c r="E349" s="240">
        <v>8.202</v>
      </c>
      <c r="F349" s="240">
        <v>0.3</v>
      </c>
      <c r="G349" s="240">
        <v>0.8</v>
      </c>
      <c r="H349" s="152">
        <f t="shared" si="135"/>
        <v>1.96848</v>
      </c>
      <c r="I349" s="152">
        <f t="shared" si="136"/>
        <v>2.4605999999999999</v>
      </c>
      <c r="J349" s="152">
        <f t="shared" si="145"/>
        <v>10.662600000000001</v>
      </c>
      <c r="K349" s="404">
        <v>0.15</v>
      </c>
      <c r="L349" s="404">
        <f t="shared" si="146"/>
        <v>0.65</v>
      </c>
      <c r="M349" s="404">
        <f t="shared" si="138"/>
        <v>5.3313000000000006</v>
      </c>
      <c r="N349" s="404">
        <v>0.15</v>
      </c>
      <c r="O349" s="240">
        <f t="shared" si="147"/>
        <v>0.65</v>
      </c>
      <c r="P349" s="240">
        <f t="shared" si="140"/>
        <v>5.3313000000000006</v>
      </c>
      <c r="Q349" s="240"/>
      <c r="R349" s="240"/>
      <c r="S349" s="240">
        <f t="shared" si="141"/>
        <v>0</v>
      </c>
      <c r="T349" s="240" t="s">
        <v>664</v>
      </c>
      <c r="U349" s="240" t="s">
        <v>684</v>
      </c>
      <c r="V349" s="240" t="s">
        <v>686</v>
      </c>
      <c r="W349" s="240" t="s">
        <v>823</v>
      </c>
      <c r="X349" s="240" t="s">
        <v>823</v>
      </c>
      <c r="Y349" s="240" t="s">
        <v>823</v>
      </c>
      <c r="Z349" s="240">
        <f t="shared" si="142"/>
        <v>0.6</v>
      </c>
      <c r="AA349" s="240"/>
      <c r="AC349" s="152"/>
      <c r="AE349" s="146">
        <f t="shared" si="143"/>
        <v>0</v>
      </c>
      <c r="AF349" s="146">
        <f t="shared" si="144"/>
        <v>13.123200000000001</v>
      </c>
      <c r="AH349" s="255"/>
      <c r="AI349" s="255"/>
    </row>
    <row r="350" spans="2:35" ht="20.149999999999999" customHeight="1" x14ac:dyDescent="0.35">
      <c r="B350" s="403">
        <v>23</v>
      </c>
      <c r="C350" s="133" t="s">
        <v>666</v>
      </c>
      <c r="D350" s="240">
        <v>1</v>
      </c>
      <c r="E350" s="240">
        <v>8.202</v>
      </c>
      <c r="F350" s="240">
        <v>0.3</v>
      </c>
      <c r="G350" s="240">
        <v>0.8</v>
      </c>
      <c r="H350" s="152">
        <f t="shared" si="135"/>
        <v>1.96848</v>
      </c>
      <c r="I350" s="152">
        <f t="shared" si="136"/>
        <v>2.4605999999999999</v>
      </c>
      <c r="J350" s="152">
        <f t="shared" si="145"/>
        <v>10.662600000000001</v>
      </c>
      <c r="K350" s="404">
        <v>0.15</v>
      </c>
      <c r="L350" s="404">
        <f t="shared" si="146"/>
        <v>0.65</v>
      </c>
      <c r="M350" s="404">
        <f t="shared" si="138"/>
        <v>5.3313000000000006</v>
      </c>
      <c r="N350" s="404">
        <v>0.15</v>
      </c>
      <c r="O350" s="240">
        <f t="shared" si="147"/>
        <v>0.65</v>
      </c>
      <c r="P350" s="240">
        <f t="shared" si="140"/>
        <v>5.3313000000000006</v>
      </c>
      <c r="Q350" s="240"/>
      <c r="R350" s="240"/>
      <c r="S350" s="240">
        <f t="shared" si="141"/>
        <v>0</v>
      </c>
      <c r="T350" s="240" t="s">
        <v>667</v>
      </c>
      <c r="U350" s="240" t="s">
        <v>686</v>
      </c>
      <c r="V350" s="240" t="s">
        <v>688</v>
      </c>
      <c r="W350" s="240" t="s">
        <v>823</v>
      </c>
      <c r="X350" s="240" t="s">
        <v>823</v>
      </c>
      <c r="Y350" s="240" t="s">
        <v>823</v>
      </c>
      <c r="Z350" s="240">
        <f t="shared" si="142"/>
        <v>0.6</v>
      </c>
      <c r="AA350" s="240"/>
      <c r="AC350" s="152"/>
      <c r="AE350" s="146">
        <f t="shared" si="143"/>
        <v>0</v>
      </c>
      <c r="AF350" s="146">
        <f t="shared" si="144"/>
        <v>13.123200000000001</v>
      </c>
      <c r="AH350" s="255"/>
      <c r="AI350" s="255"/>
    </row>
    <row r="351" spans="2:35" ht="20.149999999999999" customHeight="1" x14ac:dyDescent="0.35">
      <c r="B351" s="403">
        <v>24</v>
      </c>
      <c r="C351" s="133" t="s">
        <v>667</v>
      </c>
      <c r="D351" s="240">
        <v>1</v>
      </c>
      <c r="E351" s="240">
        <v>1.9</v>
      </c>
      <c r="F351" s="240">
        <v>0.2</v>
      </c>
      <c r="G351" s="240">
        <v>0.6</v>
      </c>
      <c r="H351" s="152">
        <f t="shared" si="135"/>
        <v>0.22799999999999998</v>
      </c>
      <c r="I351" s="152">
        <f t="shared" si="136"/>
        <v>0.38</v>
      </c>
      <c r="J351" s="152">
        <f t="shared" si="145"/>
        <v>1.7099999999999997</v>
      </c>
      <c r="K351" s="404">
        <v>0.15</v>
      </c>
      <c r="L351" s="404">
        <f t="shared" si="146"/>
        <v>0.44999999999999996</v>
      </c>
      <c r="M351" s="404">
        <f t="shared" si="138"/>
        <v>0.85499999999999987</v>
      </c>
      <c r="N351" s="404">
        <v>0.15</v>
      </c>
      <c r="O351" s="240">
        <f t="shared" si="147"/>
        <v>0.44999999999999996</v>
      </c>
      <c r="P351" s="240">
        <f t="shared" si="140"/>
        <v>0.85499999999999987</v>
      </c>
      <c r="Q351" s="240"/>
      <c r="R351" s="240"/>
      <c r="S351" s="240">
        <f t="shared" si="141"/>
        <v>0</v>
      </c>
      <c r="T351" s="240" t="s">
        <v>823</v>
      </c>
      <c r="U351" s="240" t="s">
        <v>823</v>
      </c>
      <c r="V351" s="240" t="s">
        <v>823</v>
      </c>
      <c r="W351" s="240" t="s">
        <v>823</v>
      </c>
      <c r="X351" s="240" t="s">
        <v>823</v>
      </c>
      <c r="Y351" s="240" t="s">
        <v>823</v>
      </c>
      <c r="Z351" s="240">
        <f t="shared" si="142"/>
        <v>0</v>
      </c>
      <c r="AA351" s="240"/>
      <c r="AC351" s="152"/>
      <c r="AE351" s="146">
        <f t="shared" si="143"/>
        <v>2.09</v>
      </c>
      <c r="AF351" s="146">
        <f t="shared" si="144"/>
        <v>0</v>
      </c>
      <c r="AH351" s="255"/>
      <c r="AI351" s="255"/>
    </row>
    <row r="352" spans="2:35" ht="20.149999999999999" customHeight="1" x14ac:dyDescent="0.35">
      <c r="B352" s="403">
        <v>25</v>
      </c>
      <c r="C352" s="133" t="s">
        <v>668</v>
      </c>
      <c r="D352" s="240">
        <v>1</v>
      </c>
      <c r="E352" s="240">
        <v>6</v>
      </c>
      <c r="F352" s="240">
        <v>0.2</v>
      </c>
      <c r="G352" s="240">
        <v>0.6</v>
      </c>
      <c r="H352" s="152">
        <f t="shared" si="135"/>
        <v>0.72000000000000008</v>
      </c>
      <c r="I352" s="152">
        <f t="shared" si="136"/>
        <v>1.2000000000000002</v>
      </c>
      <c r="J352" s="152">
        <f t="shared" si="145"/>
        <v>5.3999999999999995</v>
      </c>
      <c r="K352" s="404">
        <v>0.15</v>
      </c>
      <c r="L352" s="404">
        <f t="shared" si="146"/>
        <v>0.44999999999999996</v>
      </c>
      <c r="M352" s="404">
        <f t="shared" si="138"/>
        <v>2.6999999999999997</v>
      </c>
      <c r="N352" s="404">
        <v>0.15</v>
      </c>
      <c r="O352" s="240">
        <f t="shared" si="147"/>
        <v>0.44999999999999996</v>
      </c>
      <c r="P352" s="240">
        <f t="shared" si="140"/>
        <v>2.6999999999999997</v>
      </c>
      <c r="Q352" s="240"/>
      <c r="R352" s="240"/>
      <c r="S352" s="240">
        <f t="shared" si="141"/>
        <v>0</v>
      </c>
      <c r="T352" s="240" t="s">
        <v>667</v>
      </c>
      <c r="U352" s="240" t="s">
        <v>669</v>
      </c>
      <c r="V352" s="240" t="s">
        <v>823</v>
      </c>
      <c r="W352" s="240" t="s">
        <v>823</v>
      </c>
      <c r="X352" s="240" t="s">
        <v>823</v>
      </c>
      <c r="Y352" s="240" t="s">
        <v>823</v>
      </c>
      <c r="Z352" s="240">
        <f t="shared" si="142"/>
        <v>0.24</v>
      </c>
      <c r="AA352" s="240"/>
      <c r="AC352" s="152"/>
      <c r="AE352" s="146">
        <f t="shared" si="143"/>
        <v>6.6</v>
      </c>
      <c r="AF352" s="146">
        <f t="shared" si="144"/>
        <v>0</v>
      </c>
      <c r="AH352" s="255"/>
      <c r="AI352" s="255"/>
    </row>
    <row r="353" spans="2:35" ht="20.149999999999999" customHeight="1" x14ac:dyDescent="0.35">
      <c r="B353" s="403">
        <v>26</v>
      </c>
      <c r="C353" s="133" t="s">
        <v>669</v>
      </c>
      <c r="D353" s="240">
        <v>1</v>
      </c>
      <c r="E353" s="240">
        <v>4.45</v>
      </c>
      <c r="F353" s="240">
        <v>0.2</v>
      </c>
      <c r="G353" s="240">
        <v>0.6</v>
      </c>
      <c r="H353" s="152">
        <f t="shared" si="135"/>
        <v>0.53400000000000003</v>
      </c>
      <c r="I353" s="152">
        <f t="shared" si="136"/>
        <v>0.89000000000000012</v>
      </c>
      <c r="J353" s="152">
        <f t="shared" si="145"/>
        <v>4.0049999999999999</v>
      </c>
      <c r="K353" s="404">
        <v>0.15</v>
      </c>
      <c r="L353" s="404">
        <f t="shared" si="146"/>
        <v>0.44999999999999996</v>
      </c>
      <c r="M353" s="404">
        <f t="shared" si="138"/>
        <v>2.0024999999999999</v>
      </c>
      <c r="N353" s="404">
        <v>0.15</v>
      </c>
      <c r="O353" s="240">
        <f t="shared" si="147"/>
        <v>0.44999999999999996</v>
      </c>
      <c r="P353" s="240">
        <f t="shared" si="140"/>
        <v>2.0024999999999999</v>
      </c>
      <c r="Q353" s="240"/>
      <c r="R353" s="240"/>
      <c r="S353" s="240">
        <f t="shared" si="141"/>
        <v>0</v>
      </c>
      <c r="T353" s="240" t="s">
        <v>823</v>
      </c>
      <c r="U353" s="240" t="s">
        <v>823</v>
      </c>
      <c r="V353" s="240" t="s">
        <v>823</v>
      </c>
      <c r="W353" s="240" t="s">
        <v>823</v>
      </c>
      <c r="X353" s="240" t="s">
        <v>823</v>
      </c>
      <c r="Y353" s="240" t="s">
        <v>823</v>
      </c>
      <c r="Z353" s="240">
        <f t="shared" si="142"/>
        <v>0</v>
      </c>
      <c r="AA353" s="240"/>
      <c r="AC353" s="152"/>
      <c r="AE353" s="146">
        <f t="shared" si="143"/>
        <v>4.8949999999999996</v>
      </c>
      <c r="AF353" s="146">
        <f t="shared" si="144"/>
        <v>0</v>
      </c>
      <c r="AH353" s="255"/>
      <c r="AI353" s="255"/>
    </row>
    <row r="354" spans="2:35" ht="20.149999999999999" customHeight="1" x14ac:dyDescent="0.35">
      <c r="B354" s="403">
        <v>27</v>
      </c>
      <c r="C354" s="133" t="s">
        <v>670</v>
      </c>
      <c r="D354" s="240">
        <v>1</v>
      </c>
      <c r="E354" s="240">
        <v>8.202</v>
      </c>
      <c r="F354" s="240">
        <v>0.3</v>
      </c>
      <c r="G354" s="240">
        <v>0.8</v>
      </c>
      <c r="H354" s="152">
        <f t="shared" si="135"/>
        <v>1.96848</v>
      </c>
      <c r="I354" s="152">
        <f t="shared" si="136"/>
        <v>2.4605999999999999</v>
      </c>
      <c r="J354" s="152">
        <f t="shared" si="145"/>
        <v>10.662600000000001</v>
      </c>
      <c r="K354" s="404">
        <v>0.15</v>
      </c>
      <c r="L354" s="404">
        <f t="shared" si="146"/>
        <v>0.65</v>
      </c>
      <c r="M354" s="404">
        <f t="shared" si="138"/>
        <v>5.3313000000000006</v>
      </c>
      <c r="N354" s="404">
        <v>0.15</v>
      </c>
      <c r="O354" s="240">
        <f t="shared" si="147"/>
        <v>0.65</v>
      </c>
      <c r="P354" s="240">
        <f t="shared" si="140"/>
        <v>5.3313000000000006</v>
      </c>
      <c r="Q354" s="240"/>
      <c r="R354" s="240"/>
      <c r="S354" s="240">
        <f t="shared" si="141"/>
        <v>0</v>
      </c>
      <c r="T354" s="240" t="s">
        <v>669</v>
      </c>
      <c r="U354" s="240" t="s">
        <v>671</v>
      </c>
      <c r="V354" s="240" t="s">
        <v>688</v>
      </c>
      <c r="W354" s="240" t="s">
        <v>690</v>
      </c>
      <c r="X354" s="240" t="s">
        <v>823</v>
      </c>
      <c r="Y354" s="240" t="s">
        <v>823</v>
      </c>
      <c r="Z354" s="240">
        <f t="shared" si="142"/>
        <v>0.72</v>
      </c>
      <c r="AA354" s="240"/>
      <c r="AC354" s="152"/>
      <c r="AE354" s="146">
        <f t="shared" si="143"/>
        <v>0</v>
      </c>
      <c r="AF354" s="146">
        <f t="shared" si="144"/>
        <v>13.123200000000001</v>
      </c>
      <c r="AH354" s="255"/>
      <c r="AI354" s="255"/>
    </row>
    <row r="355" spans="2:35" ht="20.149999999999999" customHeight="1" x14ac:dyDescent="0.35">
      <c r="B355" s="403">
        <v>28</v>
      </c>
      <c r="C355" s="133" t="s">
        <v>671</v>
      </c>
      <c r="D355" s="240">
        <v>1</v>
      </c>
      <c r="E355" s="240">
        <v>4.45</v>
      </c>
      <c r="F355" s="240">
        <v>0.2</v>
      </c>
      <c r="G355" s="240">
        <v>0.6</v>
      </c>
      <c r="H355" s="152">
        <f t="shared" si="135"/>
        <v>0.53400000000000003</v>
      </c>
      <c r="I355" s="152">
        <f t="shared" si="136"/>
        <v>0.89000000000000012</v>
      </c>
      <c r="J355" s="152">
        <f t="shared" si="145"/>
        <v>4.0049999999999999</v>
      </c>
      <c r="K355" s="404">
        <v>0.15</v>
      </c>
      <c r="L355" s="404">
        <f t="shared" si="146"/>
        <v>0.44999999999999996</v>
      </c>
      <c r="M355" s="404">
        <f t="shared" si="138"/>
        <v>2.0024999999999999</v>
      </c>
      <c r="N355" s="404">
        <v>0.15</v>
      </c>
      <c r="O355" s="240">
        <f t="shared" si="147"/>
        <v>0.44999999999999996</v>
      </c>
      <c r="P355" s="240">
        <f t="shared" si="140"/>
        <v>2.0024999999999999</v>
      </c>
      <c r="Q355" s="240"/>
      <c r="R355" s="240"/>
      <c r="S355" s="240">
        <f t="shared" si="141"/>
        <v>0</v>
      </c>
      <c r="T355" s="240" t="s">
        <v>823</v>
      </c>
      <c r="U355" s="240" t="s">
        <v>823</v>
      </c>
      <c r="V355" s="240" t="s">
        <v>823</v>
      </c>
      <c r="W355" s="240" t="s">
        <v>823</v>
      </c>
      <c r="X355" s="240" t="s">
        <v>823</v>
      </c>
      <c r="Y355" s="240" t="s">
        <v>823</v>
      </c>
      <c r="Z355" s="240">
        <f t="shared" si="142"/>
        <v>0</v>
      </c>
      <c r="AA355" s="240"/>
      <c r="AC355" s="152"/>
      <c r="AE355" s="146">
        <f t="shared" si="143"/>
        <v>4.8949999999999996</v>
      </c>
      <c r="AF355" s="146">
        <f t="shared" si="144"/>
        <v>0</v>
      </c>
      <c r="AH355" s="255"/>
      <c r="AI355" s="255"/>
    </row>
    <row r="356" spans="2:35" ht="20.149999999999999" customHeight="1" x14ac:dyDescent="0.35">
      <c r="B356" s="403">
        <v>29</v>
      </c>
      <c r="C356" s="133" t="s">
        <v>672</v>
      </c>
      <c r="D356" s="240">
        <v>1</v>
      </c>
      <c r="E356" s="240">
        <v>1.95</v>
      </c>
      <c r="F356" s="240">
        <v>0.2</v>
      </c>
      <c r="G356" s="240">
        <v>0.6</v>
      </c>
      <c r="H356" s="152">
        <f t="shared" si="135"/>
        <v>0.23399999999999999</v>
      </c>
      <c r="I356" s="152">
        <f t="shared" si="136"/>
        <v>0.39</v>
      </c>
      <c r="J356" s="152">
        <f t="shared" si="145"/>
        <v>1.7549999999999999</v>
      </c>
      <c r="K356" s="404">
        <v>0.15</v>
      </c>
      <c r="L356" s="404">
        <f t="shared" si="146"/>
        <v>0.44999999999999996</v>
      </c>
      <c r="M356" s="404">
        <f t="shared" si="138"/>
        <v>0.87749999999999995</v>
      </c>
      <c r="N356" s="404">
        <v>0.15</v>
      </c>
      <c r="O356" s="240">
        <f t="shared" si="147"/>
        <v>0.44999999999999996</v>
      </c>
      <c r="P356" s="240">
        <f t="shared" si="140"/>
        <v>0.87749999999999995</v>
      </c>
      <c r="Q356" s="240"/>
      <c r="R356" s="240"/>
      <c r="S356" s="240">
        <f t="shared" si="141"/>
        <v>0</v>
      </c>
      <c r="T356" s="240" t="s">
        <v>823</v>
      </c>
      <c r="U356" s="240" t="s">
        <v>823</v>
      </c>
      <c r="V356" s="240" t="s">
        <v>823</v>
      </c>
      <c r="W356" s="240" t="s">
        <v>823</v>
      </c>
      <c r="X356" s="240" t="s">
        <v>823</v>
      </c>
      <c r="Y356" s="240" t="s">
        <v>823</v>
      </c>
      <c r="Z356" s="240">
        <f t="shared" si="142"/>
        <v>0</v>
      </c>
      <c r="AA356" s="240"/>
      <c r="AC356" s="152"/>
      <c r="AE356" s="146">
        <f t="shared" si="143"/>
        <v>2.145</v>
      </c>
      <c r="AF356" s="146">
        <f t="shared" si="144"/>
        <v>0</v>
      </c>
      <c r="AH356" s="255"/>
      <c r="AI356" s="255"/>
    </row>
    <row r="357" spans="2:35" ht="20.149999999999999" customHeight="1" x14ac:dyDescent="0.35">
      <c r="B357" s="403">
        <v>30</v>
      </c>
      <c r="C357" s="133" t="s">
        <v>673</v>
      </c>
      <c r="D357" s="240">
        <v>1</v>
      </c>
      <c r="E357" s="240">
        <v>1.95</v>
      </c>
      <c r="F357" s="240">
        <v>0.2</v>
      </c>
      <c r="G357" s="240">
        <v>0.6</v>
      </c>
      <c r="H357" s="152">
        <f t="shared" si="135"/>
        <v>0.23399999999999999</v>
      </c>
      <c r="I357" s="152">
        <f t="shared" si="136"/>
        <v>0.39</v>
      </c>
      <c r="J357" s="152">
        <f t="shared" si="145"/>
        <v>1.7549999999999999</v>
      </c>
      <c r="K357" s="404">
        <v>0.15</v>
      </c>
      <c r="L357" s="404">
        <f t="shared" si="146"/>
        <v>0.44999999999999996</v>
      </c>
      <c r="M357" s="404">
        <f t="shared" si="138"/>
        <v>0.87749999999999995</v>
      </c>
      <c r="N357" s="404">
        <v>0.15</v>
      </c>
      <c r="O357" s="240">
        <f t="shared" si="147"/>
        <v>0.44999999999999996</v>
      </c>
      <c r="P357" s="240">
        <f t="shared" si="140"/>
        <v>0.87749999999999995</v>
      </c>
      <c r="Q357" s="240"/>
      <c r="R357" s="240"/>
      <c r="S357" s="240">
        <f t="shared" si="141"/>
        <v>0</v>
      </c>
      <c r="T357" s="240" t="s">
        <v>823</v>
      </c>
      <c r="U357" s="240" t="s">
        <v>823</v>
      </c>
      <c r="V357" s="240" t="s">
        <v>823</v>
      </c>
      <c r="W357" s="240" t="s">
        <v>823</v>
      </c>
      <c r="X357" s="240" t="s">
        <v>823</v>
      </c>
      <c r="Y357" s="240" t="s">
        <v>823</v>
      </c>
      <c r="Z357" s="240">
        <f t="shared" si="142"/>
        <v>0</v>
      </c>
      <c r="AA357" s="240"/>
      <c r="AC357" s="152"/>
      <c r="AE357" s="146">
        <f t="shared" si="143"/>
        <v>2.145</v>
      </c>
      <c r="AF357" s="146">
        <f t="shared" si="144"/>
        <v>0</v>
      </c>
      <c r="AH357" s="255"/>
      <c r="AI357" s="255"/>
    </row>
    <row r="358" spans="2:35" ht="20.149999999999999" customHeight="1" x14ac:dyDescent="0.35">
      <c r="B358" s="403">
        <v>31</v>
      </c>
      <c r="C358" s="133" t="s">
        <v>674</v>
      </c>
      <c r="D358" s="240">
        <v>1</v>
      </c>
      <c r="E358" s="240">
        <v>6</v>
      </c>
      <c r="F358" s="240">
        <v>0.2</v>
      </c>
      <c r="G358" s="240">
        <v>0.6</v>
      </c>
      <c r="H358" s="152">
        <f t="shared" si="135"/>
        <v>0.72000000000000008</v>
      </c>
      <c r="I358" s="152">
        <f t="shared" si="136"/>
        <v>1.2000000000000002</v>
      </c>
      <c r="J358" s="152">
        <f t="shared" si="145"/>
        <v>5.3999999999999995</v>
      </c>
      <c r="K358" s="404">
        <v>0.15</v>
      </c>
      <c r="L358" s="404">
        <f t="shared" si="146"/>
        <v>0.44999999999999996</v>
      </c>
      <c r="M358" s="404">
        <f t="shared" si="138"/>
        <v>2.6999999999999997</v>
      </c>
      <c r="N358" s="404">
        <v>0.15</v>
      </c>
      <c r="O358" s="240">
        <f t="shared" si="147"/>
        <v>0.44999999999999996</v>
      </c>
      <c r="P358" s="240">
        <f t="shared" si="140"/>
        <v>2.6999999999999997</v>
      </c>
      <c r="Q358" s="240"/>
      <c r="R358" s="240"/>
      <c r="S358" s="240">
        <f t="shared" si="141"/>
        <v>0</v>
      </c>
      <c r="T358" s="240" t="s">
        <v>671</v>
      </c>
      <c r="U358" s="240" t="s">
        <v>672</v>
      </c>
      <c r="V358" s="240" t="s">
        <v>823</v>
      </c>
      <c r="W358" s="240" t="s">
        <v>823</v>
      </c>
      <c r="X358" s="240" t="s">
        <v>823</v>
      </c>
      <c r="Y358" s="240" t="s">
        <v>823</v>
      </c>
      <c r="Z358" s="240">
        <f t="shared" si="142"/>
        <v>0.24</v>
      </c>
      <c r="AA358" s="240"/>
      <c r="AC358" s="152"/>
      <c r="AE358" s="146">
        <f t="shared" si="143"/>
        <v>6.6</v>
      </c>
      <c r="AF358" s="146">
        <f t="shared" si="144"/>
        <v>0</v>
      </c>
      <c r="AH358" s="255"/>
      <c r="AI358" s="255"/>
    </row>
    <row r="359" spans="2:35" ht="20.149999999999999" customHeight="1" x14ac:dyDescent="0.35">
      <c r="B359" s="403">
        <v>32</v>
      </c>
      <c r="C359" s="133" t="s">
        <v>675</v>
      </c>
      <c r="D359" s="240">
        <v>1</v>
      </c>
      <c r="E359" s="240">
        <v>8.202</v>
      </c>
      <c r="F359" s="240">
        <v>0.3</v>
      </c>
      <c r="G359" s="240">
        <v>0.8</v>
      </c>
      <c r="H359" s="152">
        <f t="shared" si="135"/>
        <v>1.96848</v>
      </c>
      <c r="I359" s="152">
        <f t="shared" si="136"/>
        <v>2.4605999999999999</v>
      </c>
      <c r="J359" s="152">
        <f t="shared" si="145"/>
        <v>10.662600000000001</v>
      </c>
      <c r="K359" s="404">
        <v>0.15</v>
      </c>
      <c r="L359" s="404">
        <f t="shared" si="146"/>
        <v>0.65</v>
      </c>
      <c r="M359" s="404">
        <f t="shared" si="138"/>
        <v>5.3313000000000006</v>
      </c>
      <c r="N359" s="404">
        <v>0.15</v>
      </c>
      <c r="O359" s="240">
        <f t="shared" si="147"/>
        <v>0.65</v>
      </c>
      <c r="P359" s="240">
        <f t="shared" si="140"/>
        <v>5.3313000000000006</v>
      </c>
      <c r="Q359" s="240"/>
      <c r="R359" s="240"/>
      <c r="S359" s="240">
        <f t="shared" si="141"/>
        <v>0</v>
      </c>
      <c r="T359" s="240" t="s">
        <v>672</v>
      </c>
      <c r="U359" s="240" t="s">
        <v>673</v>
      </c>
      <c r="V359" s="240" t="s">
        <v>690</v>
      </c>
      <c r="W359" s="240" t="s">
        <v>692</v>
      </c>
      <c r="X359" s="240" t="s">
        <v>823</v>
      </c>
      <c r="Y359" s="240" t="s">
        <v>823</v>
      </c>
      <c r="Z359" s="240">
        <f t="shared" si="142"/>
        <v>0.72</v>
      </c>
      <c r="AA359" s="240"/>
      <c r="AC359" s="152"/>
      <c r="AE359" s="146">
        <f t="shared" si="143"/>
        <v>0</v>
      </c>
      <c r="AF359" s="146">
        <f t="shared" si="144"/>
        <v>13.123200000000001</v>
      </c>
      <c r="AH359" s="255"/>
      <c r="AI359" s="255"/>
    </row>
    <row r="360" spans="2:35" ht="20.149999999999999" customHeight="1" x14ac:dyDescent="0.35">
      <c r="B360" s="403">
        <v>33</v>
      </c>
      <c r="C360" s="133" t="s">
        <v>676</v>
      </c>
      <c r="D360" s="240">
        <v>1</v>
      </c>
      <c r="E360" s="240">
        <v>6</v>
      </c>
      <c r="F360" s="240">
        <v>0.2</v>
      </c>
      <c r="G360" s="240">
        <v>0.6</v>
      </c>
      <c r="H360" s="152">
        <f t="shared" si="135"/>
        <v>0.72000000000000008</v>
      </c>
      <c r="I360" s="152">
        <f t="shared" si="136"/>
        <v>1.2000000000000002</v>
      </c>
      <c r="J360" s="152">
        <f t="shared" si="145"/>
        <v>5.3999999999999995</v>
      </c>
      <c r="K360" s="404">
        <v>0.15</v>
      </c>
      <c r="L360" s="404">
        <f t="shared" si="146"/>
        <v>0.44999999999999996</v>
      </c>
      <c r="M360" s="404">
        <f t="shared" si="138"/>
        <v>2.6999999999999997</v>
      </c>
      <c r="N360" s="404">
        <v>0.15</v>
      </c>
      <c r="O360" s="240">
        <f t="shared" si="147"/>
        <v>0.44999999999999996</v>
      </c>
      <c r="P360" s="240">
        <f t="shared" si="140"/>
        <v>2.6999999999999997</v>
      </c>
      <c r="Q360" s="240"/>
      <c r="R360" s="240"/>
      <c r="S360" s="240">
        <f t="shared" si="141"/>
        <v>0</v>
      </c>
      <c r="T360" s="240" t="s">
        <v>673</v>
      </c>
      <c r="U360" s="240" t="s">
        <v>677</v>
      </c>
      <c r="V360" s="240" t="s">
        <v>823</v>
      </c>
      <c r="W360" s="240" t="s">
        <v>823</v>
      </c>
      <c r="X360" s="240" t="s">
        <v>823</v>
      </c>
      <c r="Y360" s="240" t="s">
        <v>823</v>
      </c>
      <c r="Z360" s="240">
        <f t="shared" ref="Z360:Z391" si="148">IFERROR(VLOOKUP(T360,$C$47:$G$688,4,FALSE)*VLOOKUP(T360,$C$47:$G$688,5,FALSE),)+IFERROR(VLOOKUP(U360,$C$47:$G$688,4,FALSE)*VLOOKUP(U360,$C$47:$G$688,5,FALSE),)+IFERROR(VLOOKUP(V360,$C$47:$G$9916,4,FALSE)*VLOOKUP(V360,$C$47:$G$688,5,FALSE),)+IFERROR(VLOOKUP(W360,$C$47:$G$688,4,FALSE)*VLOOKUP(W360,$C$47:$G$688,5,FALSE),)+IFERROR(VLOOKUP(X360,$C$47:$G$688,4,FALSE)*VLOOKUP(X360,$C$47:$G$688,5,FALSE),)+IFERROR(VLOOKUP(Y360,$C$47:$G$688,4,FALSE)*VLOOKUP(Y360,$C$47:$G$688,5,FALSE),)</f>
        <v>0.24</v>
      </c>
      <c r="AA360" s="240"/>
      <c r="AC360" s="152"/>
      <c r="AE360" s="146">
        <f t="shared" si="143"/>
        <v>6.6</v>
      </c>
      <c r="AF360" s="146">
        <f t="shared" si="144"/>
        <v>0</v>
      </c>
      <c r="AH360" s="255"/>
      <c r="AI360" s="255"/>
    </row>
    <row r="361" spans="2:35" ht="20.149999999999999" customHeight="1" x14ac:dyDescent="0.35">
      <c r="B361" s="403">
        <v>34</v>
      </c>
      <c r="C361" s="133" t="s">
        <v>677</v>
      </c>
      <c r="D361" s="240">
        <v>1</v>
      </c>
      <c r="E361" s="240">
        <v>4.4000000000000004</v>
      </c>
      <c r="F361" s="240">
        <v>0.2</v>
      </c>
      <c r="G361" s="240">
        <v>0.6</v>
      </c>
      <c r="H361" s="152">
        <f t="shared" si="135"/>
        <v>0.52800000000000002</v>
      </c>
      <c r="I361" s="152">
        <f t="shared" si="136"/>
        <v>0.88000000000000012</v>
      </c>
      <c r="J361" s="152">
        <f t="shared" si="145"/>
        <v>3.96</v>
      </c>
      <c r="K361" s="404">
        <v>0.15</v>
      </c>
      <c r="L361" s="404">
        <f t="shared" si="146"/>
        <v>0.44999999999999996</v>
      </c>
      <c r="M361" s="404">
        <f t="shared" si="138"/>
        <v>1.98</v>
      </c>
      <c r="N361" s="404">
        <v>0.15</v>
      </c>
      <c r="O361" s="240">
        <f t="shared" si="147"/>
        <v>0.44999999999999996</v>
      </c>
      <c r="P361" s="240">
        <f t="shared" si="140"/>
        <v>1.98</v>
      </c>
      <c r="Q361" s="240"/>
      <c r="R361" s="240"/>
      <c r="S361" s="240">
        <f t="shared" si="141"/>
        <v>0</v>
      </c>
      <c r="T361" s="240" t="s">
        <v>823</v>
      </c>
      <c r="U361" s="240" t="s">
        <v>823</v>
      </c>
      <c r="V361" s="240" t="s">
        <v>823</v>
      </c>
      <c r="W361" s="240" t="s">
        <v>823</v>
      </c>
      <c r="X361" s="240" t="s">
        <v>823</v>
      </c>
      <c r="Y361" s="240" t="s">
        <v>823</v>
      </c>
      <c r="Z361" s="240">
        <f t="shared" si="148"/>
        <v>0</v>
      </c>
      <c r="AA361" s="240"/>
      <c r="AC361" s="152"/>
      <c r="AE361" s="146">
        <f t="shared" si="143"/>
        <v>4.84</v>
      </c>
      <c r="AF361" s="146">
        <f t="shared" si="144"/>
        <v>0</v>
      </c>
      <c r="AH361" s="255"/>
      <c r="AI361" s="255"/>
    </row>
    <row r="362" spans="2:35" ht="20.149999999999999" customHeight="1" x14ac:dyDescent="0.35">
      <c r="B362" s="403">
        <v>35</v>
      </c>
      <c r="C362" s="133" t="s">
        <v>678</v>
      </c>
      <c r="D362" s="240">
        <v>1</v>
      </c>
      <c r="E362" s="240">
        <v>2.0499999999999998</v>
      </c>
      <c r="F362" s="240">
        <v>0.3</v>
      </c>
      <c r="G362" s="240">
        <v>0.8</v>
      </c>
      <c r="H362" s="152">
        <f t="shared" si="135"/>
        <v>0.49199999999999994</v>
      </c>
      <c r="I362" s="152">
        <f t="shared" si="136"/>
        <v>0.61499999999999988</v>
      </c>
      <c r="J362" s="152">
        <f t="shared" si="145"/>
        <v>2.9725000000000001</v>
      </c>
      <c r="K362" s="404">
        <v>0.15</v>
      </c>
      <c r="L362" s="404">
        <f t="shared" si="146"/>
        <v>0.65</v>
      </c>
      <c r="M362" s="404">
        <f t="shared" si="138"/>
        <v>1.3325</v>
      </c>
      <c r="N362" s="404">
        <v>0</v>
      </c>
      <c r="O362" s="240">
        <f t="shared" si="147"/>
        <v>0.8</v>
      </c>
      <c r="P362" s="240">
        <f t="shared" si="140"/>
        <v>1.64</v>
      </c>
      <c r="Q362" s="240"/>
      <c r="R362" s="240"/>
      <c r="S362" s="240">
        <f t="shared" si="141"/>
        <v>0</v>
      </c>
      <c r="T362" s="240" t="s">
        <v>823</v>
      </c>
      <c r="U362" s="240" t="s">
        <v>823</v>
      </c>
      <c r="V362" s="240" t="s">
        <v>823</v>
      </c>
      <c r="W362" s="240" t="s">
        <v>823</v>
      </c>
      <c r="X362" s="240" t="s">
        <v>823</v>
      </c>
      <c r="Y362" s="240" t="s">
        <v>823</v>
      </c>
      <c r="Z362" s="240">
        <f t="shared" si="148"/>
        <v>0</v>
      </c>
      <c r="AA362" s="240"/>
      <c r="AC362" s="152"/>
      <c r="AE362" s="146">
        <f t="shared" si="143"/>
        <v>0</v>
      </c>
      <c r="AF362" s="146">
        <f t="shared" si="144"/>
        <v>3.5874999999999999</v>
      </c>
      <c r="AH362" s="255"/>
      <c r="AI362" s="255"/>
    </row>
    <row r="363" spans="2:35" ht="20.149999999999999" customHeight="1" x14ac:dyDescent="0.35">
      <c r="B363" s="403">
        <v>36</v>
      </c>
      <c r="C363" s="133" t="s">
        <v>679</v>
      </c>
      <c r="D363" s="240">
        <v>1</v>
      </c>
      <c r="E363" s="240">
        <v>5.15</v>
      </c>
      <c r="F363" s="240">
        <v>0.3</v>
      </c>
      <c r="G363" s="240">
        <v>0.8</v>
      </c>
      <c r="H363" s="152">
        <f t="shared" si="135"/>
        <v>1.2360000000000002</v>
      </c>
      <c r="I363" s="152">
        <f t="shared" si="136"/>
        <v>1.5450000000000002</v>
      </c>
      <c r="J363" s="152">
        <f t="shared" si="145"/>
        <v>7.4675000000000002</v>
      </c>
      <c r="K363" s="404">
        <v>0.15</v>
      </c>
      <c r="L363" s="404">
        <f t="shared" si="146"/>
        <v>0.65</v>
      </c>
      <c r="M363" s="404">
        <f t="shared" si="138"/>
        <v>3.3475000000000001</v>
      </c>
      <c r="N363" s="404">
        <v>0</v>
      </c>
      <c r="O363" s="240">
        <f t="shared" si="147"/>
        <v>0.8</v>
      </c>
      <c r="P363" s="240">
        <f t="shared" si="140"/>
        <v>4.12</v>
      </c>
      <c r="Q363" s="240"/>
      <c r="R363" s="240"/>
      <c r="S363" s="240">
        <f t="shared" si="141"/>
        <v>0</v>
      </c>
      <c r="T363" s="240" t="s">
        <v>677</v>
      </c>
      <c r="U363" s="240" t="s">
        <v>692</v>
      </c>
      <c r="V363" s="240" t="s">
        <v>823</v>
      </c>
      <c r="W363" s="240" t="s">
        <v>823</v>
      </c>
      <c r="X363" s="240" t="s">
        <v>823</v>
      </c>
      <c r="Y363" s="240" t="s">
        <v>823</v>
      </c>
      <c r="Z363" s="240">
        <f t="shared" si="148"/>
        <v>0.36</v>
      </c>
      <c r="AA363" s="240"/>
      <c r="AC363" s="152"/>
      <c r="AE363" s="146">
        <f t="shared" si="143"/>
        <v>0</v>
      </c>
      <c r="AF363" s="146">
        <f t="shared" si="144"/>
        <v>9.0125000000000011</v>
      </c>
      <c r="AH363" s="255"/>
      <c r="AI363" s="255"/>
    </row>
    <row r="364" spans="2:35" ht="20.149999999999999" customHeight="1" x14ac:dyDescent="0.35">
      <c r="B364" s="403">
        <v>37</v>
      </c>
      <c r="C364" s="133" t="s">
        <v>680</v>
      </c>
      <c r="D364" s="240">
        <v>1</v>
      </c>
      <c r="E364" s="240">
        <v>6.55</v>
      </c>
      <c r="F364" s="240">
        <v>0.3</v>
      </c>
      <c r="G364" s="240">
        <v>0.8</v>
      </c>
      <c r="H364" s="152">
        <f t="shared" si="135"/>
        <v>1.5720000000000001</v>
      </c>
      <c r="I364" s="152">
        <f t="shared" si="136"/>
        <v>1.9649999999999999</v>
      </c>
      <c r="J364" s="152">
        <f t="shared" si="145"/>
        <v>8.5150000000000006</v>
      </c>
      <c r="K364" s="404">
        <v>0.15</v>
      </c>
      <c r="L364" s="404">
        <f t="shared" si="146"/>
        <v>0.65</v>
      </c>
      <c r="M364" s="404">
        <f t="shared" si="138"/>
        <v>4.2575000000000003</v>
      </c>
      <c r="N364" s="404">
        <v>0.15</v>
      </c>
      <c r="O364" s="240">
        <f t="shared" si="147"/>
        <v>0.65</v>
      </c>
      <c r="P364" s="240">
        <f t="shared" si="140"/>
        <v>4.2575000000000003</v>
      </c>
      <c r="Q364" s="240"/>
      <c r="R364" s="240"/>
      <c r="S364" s="240">
        <f t="shared" si="141"/>
        <v>0</v>
      </c>
      <c r="T364" s="240" t="s">
        <v>653</v>
      </c>
      <c r="U364" s="240" t="s">
        <v>823</v>
      </c>
      <c r="V364" s="240" t="s">
        <v>823</v>
      </c>
      <c r="W364" s="240" t="s">
        <v>823</v>
      </c>
      <c r="X364" s="240" t="s">
        <v>823</v>
      </c>
      <c r="Y364" s="240" t="s">
        <v>823</v>
      </c>
      <c r="Z364" s="240">
        <f t="shared" si="148"/>
        <v>0.12</v>
      </c>
      <c r="AA364" s="240"/>
      <c r="AC364" s="152"/>
      <c r="AE364" s="146">
        <f t="shared" si="143"/>
        <v>0</v>
      </c>
      <c r="AF364" s="146">
        <f t="shared" si="144"/>
        <v>10.48</v>
      </c>
      <c r="AH364" s="255"/>
      <c r="AI364" s="255"/>
    </row>
    <row r="365" spans="2:35" ht="20.149999999999999" customHeight="1" x14ac:dyDescent="0.35">
      <c r="B365" s="403">
        <v>38</v>
      </c>
      <c r="C365" s="133" t="s">
        <v>681</v>
      </c>
      <c r="D365" s="240">
        <v>1</v>
      </c>
      <c r="E365" s="240">
        <v>6.55</v>
      </c>
      <c r="F365" s="240">
        <v>0.3</v>
      </c>
      <c r="G365" s="240">
        <v>0.8</v>
      </c>
      <c r="H365" s="152">
        <f t="shared" si="135"/>
        <v>1.5720000000000001</v>
      </c>
      <c r="I365" s="152">
        <f t="shared" si="136"/>
        <v>1.9649999999999999</v>
      </c>
      <c r="J365" s="152">
        <f t="shared" si="145"/>
        <v>8.5150000000000006</v>
      </c>
      <c r="K365" s="404">
        <v>0.15</v>
      </c>
      <c r="L365" s="404">
        <f t="shared" si="146"/>
        <v>0.65</v>
      </c>
      <c r="M365" s="404">
        <f t="shared" si="138"/>
        <v>4.2575000000000003</v>
      </c>
      <c r="N365" s="404">
        <v>0.15</v>
      </c>
      <c r="O365" s="240">
        <f t="shared" si="147"/>
        <v>0.65</v>
      </c>
      <c r="P365" s="240">
        <f t="shared" si="140"/>
        <v>4.2575000000000003</v>
      </c>
      <c r="Q365" s="240"/>
      <c r="R365" s="240"/>
      <c r="S365" s="240">
        <f t="shared" si="141"/>
        <v>0</v>
      </c>
      <c r="T365" s="240" t="s">
        <v>701</v>
      </c>
      <c r="U365" s="240" t="s">
        <v>823</v>
      </c>
      <c r="V365" s="240" t="s">
        <v>823</v>
      </c>
      <c r="W365" s="240" t="s">
        <v>823</v>
      </c>
      <c r="X365" s="240" t="s">
        <v>823</v>
      </c>
      <c r="Y365" s="240" t="s">
        <v>823</v>
      </c>
      <c r="Z365" s="240">
        <f t="shared" si="148"/>
        <v>0.12</v>
      </c>
      <c r="AA365" s="240"/>
      <c r="AC365" s="152"/>
      <c r="AE365" s="146">
        <f t="shared" si="143"/>
        <v>0</v>
      </c>
      <c r="AF365" s="146">
        <f t="shared" si="144"/>
        <v>10.48</v>
      </c>
      <c r="AH365" s="255"/>
      <c r="AI365" s="255"/>
    </row>
    <row r="366" spans="2:35" ht="20.149999999999999" customHeight="1" x14ac:dyDescent="0.35">
      <c r="B366" s="403">
        <v>39</v>
      </c>
      <c r="C366" s="133" t="s">
        <v>682</v>
      </c>
      <c r="D366" s="240">
        <v>1</v>
      </c>
      <c r="E366" s="240">
        <v>6.65</v>
      </c>
      <c r="F366" s="240">
        <v>0.3</v>
      </c>
      <c r="G366" s="240">
        <v>0.8</v>
      </c>
      <c r="H366" s="152">
        <f t="shared" si="135"/>
        <v>1.5960000000000001</v>
      </c>
      <c r="I366" s="152">
        <f t="shared" si="136"/>
        <v>1.9950000000000001</v>
      </c>
      <c r="J366" s="152">
        <f t="shared" si="145"/>
        <v>8.6450000000000014</v>
      </c>
      <c r="K366" s="404">
        <v>0.15</v>
      </c>
      <c r="L366" s="404">
        <f t="shared" si="146"/>
        <v>0.65</v>
      </c>
      <c r="M366" s="404">
        <f t="shared" si="138"/>
        <v>4.3225000000000007</v>
      </c>
      <c r="N366" s="404">
        <v>0.15</v>
      </c>
      <c r="O366" s="240">
        <f t="shared" si="147"/>
        <v>0.65</v>
      </c>
      <c r="P366" s="240">
        <f t="shared" si="140"/>
        <v>4.3225000000000007</v>
      </c>
      <c r="Q366" s="240"/>
      <c r="R366" s="240"/>
      <c r="S366" s="240">
        <f t="shared" si="141"/>
        <v>0</v>
      </c>
      <c r="T366" s="240" t="s">
        <v>657</v>
      </c>
      <c r="U366" s="240" t="s">
        <v>823</v>
      </c>
      <c r="V366" s="240" t="s">
        <v>823</v>
      </c>
      <c r="W366" s="240" t="s">
        <v>823</v>
      </c>
      <c r="X366" s="240" t="s">
        <v>823</v>
      </c>
      <c r="Y366" s="240" t="s">
        <v>823</v>
      </c>
      <c r="Z366" s="240">
        <f t="shared" si="148"/>
        <v>0.12</v>
      </c>
      <c r="AA366" s="240"/>
      <c r="AC366" s="152"/>
      <c r="AE366" s="146">
        <f t="shared" si="143"/>
        <v>0</v>
      </c>
      <c r="AF366" s="146">
        <f t="shared" si="144"/>
        <v>10.64</v>
      </c>
      <c r="AH366" s="255"/>
      <c r="AI366" s="255"/>
    </row>
    <row r="367" spans="2:35" ht="20.149999999999999" customHeight="1" x14ac:dyDescent="0.35">
      <c r="B367" s="403">
        <v>40</v>
      </c>
      <c r="C367" s="133" t="s">
        <v>683</v>
      </c>
      <c r="D367" s="240">
        <v>1</v>
      </c>
      <c r="E367" s="240">
        <v>6.65</v>
      </c>
      <c r="F367" s="240">
        <v>0.3</v>
      </c>
      <c r="G367" s="240">
        <v>0.8</v>
      </c>
      <c r="H367" s="152">
        <f t="shared" si="135"/>
        <v>1.5960000000000001</v>
      </c>
      <c r="I367" s="152">
        <f t="shared" si="136"/>
        <v>1.9950000000000001</v>
      </c>
      <c r="J367" s="152">
        <f t="shared" si="145"/>
        <v>8.6450000000000014</v>
      </c>
      <c r="K367" s="404">
        <v>0.15</v>
      </c>
      <c r="L367" s="404">
        <f t="shared" si="146"/>
        <v>0.65</v>
      </c>
      <c r="M367" s="404">
        <f t="shared" si="138"/>
        <v>4.3225000000000007</v>
      </c>
      <c r="N367" s="404">
        <v>0.15</v>
      </c>
      <c r="O367" s="240">
        <f t="shared" si="147"/>
        <v>0.65</v>
      </c>
      <c r="P367" s="240">
        <f t="shared" si="140"/>
        <v>4.3225000000000007</v>
      </c>
      <c r="Q367" s="240"/>
      <c r="R367" s="240"/>
      <c r="S367" s="240">
        <f t="shared" si="141"/>
        <v>0</v>
      </c>
      <c r="T367" s="240" t="s">
        <v>683</v>
      </c>
      <c r="U367" s="240" t="s">
        <v>823</v>
      </c>
      <c r="V367" s="240" t="s">
        <v>823</v>
      </c>
      <c r="W367" s="240" t="s">
        <v>823</v>
      </c>
      <c r="X367" s="240" t="s">
        <v>823</v>
      </c>
      <c r="Y367" s="240" t="s">
        <v>823</v>
      </c>
      <c r="Z367" s="240">
        <f t="shared" si="148"/>
        <v>0.24</v>
      </c>
      <c r="AA367" s="240"/>
      <c r="AC367" s="152"/>
      <c r="AE367" s="146">
        <f t="shared" si="143"/>
        <v>0</v>
      </c>
      <c r="AF367" s="146">
        <f t="shared" si="144"/>
        <v>10.64</v>
      </c>
      <c r="AH367" s="255"/>
      <c r="AI367" s="255"/>
    </row>
    <row r="368" spans="2:35" ht="20.149999999999999" customHeight="1" x14ac:dyDescent="0.35">
      <c r="B368" s="403">
        <v>41</v>
      </c>
      <c r="C368" s="133" t="s">
        <v>684</v>
      </c>
      <c r="D368" s="240">
        <v>1</v>
      </c>
      <c r="E368" s="240">
        <v>6.7</v>
      </c>
      <c r="F368" s="240">
        <v>0.3</v>
      </c>
      <c r="G368" s="240">
        <v>0.8</v>
      </c>
      <c r="H368" s="152">
        <f t="shared" si="135"/>
        <v>1.6079999999999999</v>
      </c>
      <c r="I368" s="152">
        <f t="shared" si="136"/>
        <v>2.0099999999999998</v>
      </c>
      <c r="J368" s="152">
        <f t="shared" si="145"/>
        <v>8.7100000000000009</v>
      </c>
      <c r="K368" s="404">
        <v>0.15</v>
      </c>
      <c r="L368" s="404">
        <f t="shared" si="146"/>
        <v>0.65</v>
      </c>
      <c r="M368" s="404">
        <f t="shared" si="138"/>
        <v>4.3550000000000004</v>
      </c>
      <c r="N368" s="404">
        <v>0.15</v>
      </c>
      <c r="O368" s="240">
        <f t="shared" si="147"/>
        <v>0.65</v>
      </c>
      <c r="P368" s="240">
        <f t="shared" si="140"/>
        <v>4.3550000000000004</v>
      </c>
      <c r="Q368" s="240"/>
      <c r="R368" s="240"/>
      <c r="S368" s="240">
        <f t="shared" si="141"/>
        <v>0</v>
      </c>
      <c r="T368" s="240" t="s">
        <v>662</v>
      </c>
      <c r="U368" s="240" t="s">
        <v>663</v>
      </c>
      <c r="V368" s="240" t="s">
        <v>823</v>
      </c>
      <c r="W368" s="240" t="s">
        <v>823</v>
      </c>
      <c r="X368" s="240" t="s">
        <v>823</v>
      </c>
      <c r="Y368" s="240" t="s">
        <v>823</v>
      </c>
      <c r="Z368" s="240">
        <f t="shared" si="148"/>
        <v>0.24</v>
      </c>
      <c r="AA368" s="240"/>
      <c r="AC368" s="152"/>
      <c r="AE368" s="146">
        <f t="shared" si="143"/>
        <v>0</v>
      </c>
      <c r="AF368" s="146">
        <f t="shared" si="144"/>
        <v>10.72</v>
      </c>
      <c r="AH368" s="255"/>
      <c r="AI368" s="255"/>
    </row>
    <row r="369" spans="2:35" ht="20.149999999999999" customHeight="1" x14ac:dyDescent="0.35">
      <c r="B369" s="403">
        <v>42</v>
      </c>
      <c r="C369" s="133" t="s">
        <v>685</v>
      </c>
      <c r="D369" s="240">
        <v>1</v>
      </c>
      <c r="E369" s="240">
        <v>6.7</v>
      </c>
      <c r="F369" s="240">
        <v>0.3</v>
      </c>
      <c r="G369" s="240">
        <v>0.8</v>
      </c>
      <c r="H369" s="152">
        <f t="shared" si="135"/>
        <v>1.6079999999999999</v>
      </c>
      <c r="I369" s="152">
        <f t="shared" si="136"/>
        <v>2.0099999999999998</v>
      </c>
      <c r="J369" s="152">
        <f t="shared" si="145"/>
        <v>9.7149999999999999</v>
      </c>
      <c r="K369" s="404">
        <v>0.15</v>
      </c>
      <c r="L369" s="404">
        <f t="shared" si="146"/>
        <v>0.65</v>
      </c>
      <c r="M369" s="404">
        <f t="shared" si="138"/>
        <v>4.3550000000000004</v>
      </c>
      <c r="N369" s="404">
        <v>0</v>
      </c>
      <c r="O369" s="240">
        <f t="shared" si="147"/>
        <v>0.8</v>
      </c>
      <c r="P369" s="240">
        <f t="shared" si="140"/>
        <v>5.36</v>
      </c>
      <c r="Q369" s="240"/>
      <c r="R369" s="240"/>
      <c r="S369" s="240">
        <f t="shared" si="141"/>
        <v>0</v>
      </c>
      <c r="T369" s="240" t="s">
        <v>709</v>
      </c>
      <c r="U369" s="240" t="s">
        <v>710</v>
      </c>
      <c r="V369" s="240" t="s">
        <v>712</v>
      </c>
      <c r="W369" s="240" t="s">
        <v>823</v>
      </c>
      <c r="X369" s="240" t="s">
        <v>823</v>
      </c>
      <c r="Y369" s="240" t="s">
        <v>823</v>
      </c>
      <c r="Z369" s="240">
        <f t="shared" si="148"/>
        <v>0.36</v>
      </c>
      <c r="AA369" s="240"/>
      <c r="AC369" s="152"/>
      <c r="AE369" s="146">
        <f t="shared" si="143"/>
        <v>0</v>
      </c>
      <c r="AF369" s="146">
        <f t="shared" si="144"/>
        <v>11.725</v>
      </c>
      <c r="AH369" s="255"/>
      <c r="AI369" s="255"/>
    </row>
    <row r="370" spans="2:35" ht="20.149999999999999" customHeight="1" x14ac:dyDescent="0.35">
      <c r="B370" s="403">
        <v>43</v>
      </c>
      <c r="C370" s="133" t="s">
        <v>686</v>
      </c>
      <c r="D370" s="240">
        <v>1</v>
      </c>
      <c r="E370" s="240">
        <v>5.4749999999999996</v>
      </c>
      <c r="F370" s="240">
        <v>0.3</v>
      </c>
      <c r="G370" s="240">
        <v>0.8</v>
      </c>
      <c r="H370" s="152">
        <f t="shared" si="135"/>
        <v>1.3140000000000001</v>
      </c>
      <c r="I370" s="152">
        <f t="shared" si="136"/>
        <v>1.6424999999999998</v>
      </c>
      <c r="J370" s="152">
        <f t="shared" si="145"/>
        <v>7.1174999999999997</v>
      </c>
      <c r="K370" s="404">
        <v>0.15</v>
      </c>
      <c r="L370" s="404">
        <f t="shared" si="146"/>
        <v>0.65</v>
      </c>
      <c r="M370" s="404">
        <f t="shared" si="138"/>
        <v>3.5587499999999999</v>
      </c>
      <c r="N370" s="404">
        <v>0.15</v>
      </c>
      <c r="O370" s="240">
        <f t="shared" si="147"/>
        <v>0.65</v>
      </c>
      <c r="P370" s="240">
        <f t="shared" si="140"/>
        <v>3.5587499999999999</v>
      </c>
      <c r="Q370" s="240"/>
      <c r="R370" s="240"/>
      <c r="S370" s="240">
        <f t="shared" si="141"/>
        <v>0</v>
      </c>
      <c r="T370" s="240" t="s">
        <v>823</v>
      </c>
      <c r="U370" s="240" t="s">
        <v>823</v>
      </c>
      <c r="V370" s="240" t="s">
        <v>823</v>
      </c>
      <c r="W370" s="240" t="s">
        <v>823</v>
      </c>
      <c r="X370" s="240" t="s">
        <v>823</v>
      </c>
      <c r="Y370" s="240" t="s">
        <v>823</v>
      </c>
      <c r="Z370" s="240">
        <f t="shared" si="148"/>
        <v>0</v>
      </c>
      <c r="AA370" s="240"/>
      <c r="AC370" s="152"/>
      <c r="AE370" s="146">
        <f t="shared" si="143"/>
        <v>0</v>
      </c>
      <c r="AF370" s="146">
        <f t="shared" si="144"/>
        <v>8.76</v>
      </c>
      <c r="AH370" s="255"/>
      <c r="AI370" s="255"/>
    </row>
    <row r="371" spans="2:35" ht="20.149999999999999" customHeight="1" x14ac:dyDescent="0.35">
      <c r="B371" s="403">
        <v>44</v>
      </c>
      <c r="C371" s="133" t="s">
        <v>687</v>
      </c>
      <c r="D371" s="240">
        <v>1</v>
      </c>
      <c r="E371" s="240">
        <v>4.375</v>
      </c>
      <c r="F371" s="240">
        <v>0.3</v>
      </c>
      <c r="G371" s="240">
        <v>0.8</v>
      </c>
      <c r="H371" s="152">
        <f t="shared" si="135"/>
        <v>1.05</v>
      </c>
      <c r="I371" s="152">
        <f t="shared" si="136"/>
        <v>1.3125</v>
      </c>
      <c r="J371" s="152">
        <f t="shared" si="145"/>
        <v>5.6875</v>
      </c>
      <c r="K371" s="404">
        <v>0.15</v>
      </c>
      <c r="L371" s="404">
        <f t="shared" si="146"/>
        <v>0.65</v>
      </c>
      <c r="M371" s="404">
        <f t="shared" si="138"/>
        <v>2.84375</v>
      </c>
      <c r="N371" s="404">
        <v>0.15</v>
      </c>
      <c r="O371" s="240">
        <f t="shared" si="147"/>
        <v>0.65</v>
      </c>
      <c r="P371" s="240">
        <f t="shared" si="140"/>
        <v>2.84375</v>
      </c>
      <c r="Q371" s="240"/>
      <c r="R371" s="240"/>
      <c r="S371" s="240">
        <f t="shared" si="141"/>
        <v>0</v>
      </c>
      <c r="T371" s="240" t="s">
        <v>823</v>
      </c>
      <c r="U371" s="240" t="s">
        <v>823</v>
      </c>
      <c r="V371" s="240" t="s">
        <v>823</v>
      </c>
      <c r="W371" s="240" t="s">
        <v>823</v>
      </c>
      <c r="X371" s="240" t="s">
        <v>823</v>
      </c>
      <c r="Y371" s="240" t="s">
        <v>823</v>
      </c>
      <c r="Z371" s="240">
        <f t="shared" si="148"/>
        <v>0</v>
      </c>
      <c r="AA371" s="240"/>
      <c r="AC371" s="152"/>
      <c r="AE371" s="146">
        <f t="shared" si="143"/>
        <v>0</v>
      </c>
      <c r="AF371" s="146">
        <f t="shared" si="144"/>
        <v>7</v>
      </c>
      <c r="AH371" s="255"/>
      <c r="AI371" s="255"/>
    </row>
    <row r="372" spans="2:35" ht="20.149999999999999" customHeight="1" x14ac:dyDescent="0.35">
      <c r="B372" s="403">
        <v>45</v>
      </c>
      <c r="C372" s="133" t="s">
        <v>688</v>
      </c>
      <c r="D372" s="240">
        <v>1</v>
      </c>
      <c r="E372" s="240">
        <v>6.55</v>
      </c>
      <c r="F372" s="240">
        <v>0.3</v>
      </c>
      <c r="G372" s="240">
        <v>0.8</v>
      </c>
      <c r="H372" s="152">
        <f t="shared" si="135"/>
        <v>1.5720000000000001</v>
      </c>
      <c r="I372" s="152">
        <f t="shared" si="136"/>
        <v>1.9649999999999999</v>
      </c>
      <c r="J372" s="152">
        <f t="shared" si="145"/>
        <v>8.5150000000000006</v>
      </c>
      <c r="K372" s="404">
        <v>0.15</v>
      </c>
      <c r="L372" s="404">
        <f t="shared" si="146"/>
        <v>0.65</v>
      </c>
      <c r="M372" s="404">
        <f t="shared" si="138"/>
        <v>4.2575000000000003</v>
      </c>
      <c r="N372" s="404">
        <v>0.15</v>
      </c>
      <c r="O372" s="240">
        <f t="shared" si="147"/>
        <v>0.65</v>
      </c>
      <c r="P372" s="240">
        <f t="shared" si="140"/>
        <v>4.2575000000000003</v>
      </c>
      <c r="Q372" s="240"/>
      <c r="R372" s="240"/>
      <c r="S372" s="240">
        <f t="shared" si="141"/>
        <v>0</v>
      </c>
      <c r="T372" s="240" t="s">
        <v>668</v>
      </c>
      <c r="U372" s="240" t="s">
        <v>823</v>
      </c>
      <c r="V372" s="240" t="s">
        <v>823</v>
      </c>
      <c r="W372" s="240" t="s">
        <v>823</v>
      </c>
      <c r="X372" s="240" t="s">
        <v>823</v>
      </c>
      <c r="Y372" s="240" t="s">
        <v>823</v>
      </c>
      <c r="Z372" s="240">
        <f t="shared" si="148"/>
        <v>0.12</v>
      </c>
      <c r="AA372" s="240"/>
      <c r="AC372" s="152"/>
      <c r="AE372" s="146">
        <f t="shared" si="143"/>
        <v>0</v>
      </c>
      <c r="AF372" s="146">
        <f t="shared" si="144"/>
        <v>10.48</v>
      </c>
      <c r="AH372" s="255"/>
      <c r="AI372" s="255"/>
    </row>
    <row r="373" spans="2:35" ht="20.149999999999999" customHeight="1" x14ac:dyDescent="0.35">
      <c r="B373" s="403">
        <v>46</v>
      </c>
      <c r="C373" s="133" t="s">
        <v>689</v>
      </c>
      <c r="D373" s="240">
        <v>1</v>
      </c>
      <c r="E373" s="240">
        <v>6.55</v>
      </c>
      <c r="F373" s="240">
        <v>0.3</v>
      </c>
      <c r="G373" s="240">
        <v>0.8</v>
      </c>
      <c r="H373" s="152">
        <f t="shared" si="135"/>
        <v>1.5720000000000001</v>
      </c>
      <c r="I373" s="152">
        <f t="shared" si="136"/>
        <v>1.9649999999999999</v>
      </c>
      <c r="J373" s="152">
        <f t="shared" si="145"/>
        <v>8.5150000000000006</v>
      </c>
      <c r="K373" s="404">
        <v>0.15</v>
      </c>
      <c r="L373" s="404">
        <f t="shared" si="146"/>
        <v>0.65</v>
      </c>
      <c r="M373" s="404">
        <f t="shared" si="138"/>
        <v>4.2575000000000003</v>
      </c>
      <c r="N373" s="404">
        <v>0.15</v>
      </c>
      <c r="O373" s="240">
        <f t="shared" si="147"/>
        <v>0.65</v>
      </c>
      <c r="P373" s="240">
        <f t="shared" si="140"/>
        <v>4.2575000000000003</v>
      </c>
      <c r="Q373" s="240"/>
      <c r="R373" s="240"/>
      <c r="S373" s="240">
        <f t="shared" si="141"/>
        <v>0</v>
      </c>
      <c r="T373" s="240" t="s">
        <v>721</v>
      </c>
      <c r="U373" s="240" t="s">
        <v>823</v>
      </c>
      <c r="V373" s="240" t="s">
        <v>823</v>
      </c>
      <c r="W373" s="240" t="s">
        <v>823</v>
      </c>
      <c r="X373" s="240" t="s">
        <v>823</v>
      </c>
      <c r="Y373" s="240" t="s">
        <v>823</v>
      </c>
      <c r="Z373" s="240">
        <f t="shared" si="148"/>
        <v>0.12</v>
      </c>
      <c r="AA373" s="240"/>
      <c r="AC373" s="152"/>
      <c r="AE373" s="146">
        <f t="shared" si="143"/>
        <v>0</v>
      </c>
      <c r="AF373" s="146">
        <f t="shared" si="144"/>
        <v>10.48</v>
      </c>
      <c r="AH373" s="255"/>
      <c r="AI373" s="255"/>
    </row>
    <row r="374" spans="2:35" ht="20.149999999999999" customHeight="1" x14ac:dyDescent="0.35">
      <c r="B374" s="403">
        <v>47</v>
      </c>
      <c r="C374" s="133" t="s">
        <v>690</v>
      </c>
      <c r="D374" s="240">
        <v>1</v>
      </c>
      <c r="E374" s="240">
        <v>6.6</v>
      </c>
      <c r="F374" s="240">
        <v>0.3</v>
      </c>
      <c r="G374" s="240">
        <v>0.8</v>
      </c>
      <c r="H374" s="152">
        <f t="shared" si="135"/>
        <v>1.5839999999999999</v>
      </c>
      <c r="I374" s="152">
        <f t="shared" si="136"/>
        <v>1.9799999999999998</v>
      </c>
      <c r="J374" s="152">
        <f t="shared" si="145"/>
        <v>8.58</v>
      </c>
      <c r="K374" s="404">
        <v>0.15</v>
      </c>
      <c r="L374" s="404">
        <f t="shared" si="146"/>
        <v>0.65</v>
      </c>
      <c r="M374" s="404">
        <f t="shared" si="138"/>
        <v>4.29</v>
      </c>
      <c r="N374" s="404">
        <v>0.15</v>
      </c>
      <c r="O374" s="240">
        <f t="shared" si="147"/>
        <v>0.65</v>
      </c>
      <c r="P374" s="240">
        <f t="shared" si="140"/>
        <v>4.29</v>
      </c>
      <c r="Q374" s="240"/>
      <c r="R374" s="240"/>
      <c r="S374" s="240">
        <f t="shared" si="141"/>
        <v>0</v>
      </c>
      <c r="T374" s="240" t="s">
        <v>674</v>
      </c>
      <c r="U374" s="240" t="s">
        <v>823</v>
      </c>
      <c r="V374" s="240" t="s">
        <v>823</v>
      </c>
      <c r="W374" s="240" t="s">
        <v>823</v>
      </c>
      <c r="X374" s="240" t="s">
        <v>823</v>
      </c>
      <c r="Y374" s="240" t="s">
        <v>823</v>
      </c>
      <c r="Z374" s="240">
        <f t="shared" si="148"/>
        <v>0.12</v>
      </c>
      <c r="AA374" s="240"/>
      <c r="AC374" s="152"/>
      <c r="AE374" s="146">
        <f t="shared" si="143"/>
        <v>0</v>
      </c>
      <c r="AF374" s="146">
        <f t="shared" si="144"/>
        <v>10.56</v>
      </c>
      <c r="AH374" s="255"/>
      <c r="AI374" s="255"/>
    </row>
    <row r="375" spans="2:35" ht="20.149999999999999" customHeight="1" x14ac:dyDescent="0.35">
      <c r="B375" s="403">
        <v>48</v>
      </c>
      <c r="C375" s="133" t="s">
        <v>691</v>
      </c>
      <c r="D375" s="240">
        <v>1</v>
      </c>
      <c r="E375" s="240">
        <v>6.6</v>
      </c>
      <c r="F375" s="240">
        <v>0.3</v>
      </c>
      <c r="G375" s="240">
        <v>0.8</v>
      </c>
      <c r="H375" s="152">
        <f t="shared" si="135"/>
        <v>1.5839999999999999</v>
      </c>
      <c r="I375" s="152">
        <f t="shared" si="136"/>
        <v>1.9799999999999998</v>
      </c>
      <c r="J375" s="152">
        <f t="shared" si="145"/>
        <v>8.58</v>
      </c>
      <c r="K375" s="404">
        <v>0.15</v>
      </c>
      <c r="L375" s="404">
        <f t="shared" si="146"/>
        <v>0.65</v>
      </c>
      <c r="M375" s="404">
        <f t="shared" si="138"/>
        <v>4.29</v>
      </c>
      <c r="N375" s="404">
        <v>0.15</v>
      </c>
      <c r="O375" s="240">
        <f t="shared" si="147"/>
        <v>0.65</v>
      </c>
      <c r="P375" s="240">
        <f t="shared" si="140"/>
        <v>4.29</v>
      </c>
      <c r="Q375" s="240"/>
      <c r="R375" s="240"/>
      <c r="S375" s="240">
        <f t="shared" si="141"/>
        <v>0</v>
      </c>
      <c r="T375" s="240" t="s">
        <v>726</v>
      </c>
      <c r="U375" s="240" t="s">
        <v>823</v>
      </c>
      <c r="V375" s="240" t="s">
        <v>823</v>
      </c>
      <c r="W375" s="240" t="s">
        <v>823</v>
      </c>
      <c r="X375" s="240" t="s">
        <v>823</v>
      </c>
      <c r="Y375" s="240" t="s">
        <v>823</v>
      </c>
      <c r="Z375" s="240">
        <f t="shared" si="148"/>
        <v>0.12</v>
      </c>
      <c r="AA375" s="240"/>
      <c r="AC375" s="152"/>
      <c r="AE375" s="146">
        <f t="shared" si="143"/>
        <v>0</v>
      </c>
      <c r="AF375" s="146">
        <f t="shared" si="144"/>
        <v>10.56</v>
      </c>
      <c r="AH375" s="146"/>
      <c r="AI375" s="255"/>
    </row>
    <row r="376" spans="2:35" ht="20.149999999999999" customHeight="1" x14ac:dyDescent="0.35">
      <c r="B376" s="403">
        <v>49</v>
      </c>
      <c r="C376" s="133" t="s">
        <v>692</v>
      </c>
      <c r="D376" s="240">
        <v>1</v>
      </c>
      <c r="E376" s="240">
        <v>6.55</v>
      </c>
      <c r="F376" s="240">
        <v>0.3</v>
      </c>
      <c r="G376" s="240">
        <v>0.8</v>
      </c>
      <c r="H376" s="152">
        <f t="shared" si="135"/>
        <v>1.5720000000000001</v>
      </c>
      <c r="I376" s="152">
        <f t="shared" si="136"/>
        <v>1.9649999999999999</v>
      </c>
      <c r="J376" s="152">
        <f t="shared" si="145"/>
        <v>8.5150000000000006</v>
      </c>
      <c r="K376" s="404">
        <v>0.15</v>
      </c>
      <c r="L376" s="404">
        <f t="shared" si="146"/>
        <v>0.65</v>
      </c>
      <c r="M376" s="404">
        <f t="shared" si="138"/>
        <v>4.2575000000000003</v>
      </c>
      <c r="N376" s="404">
        <v>0.15</v>
      </c>
      <c r="O376" s="240">
        <f t="shared" si="147"/>
        <v>0.65</v>
      </c>
      <c r="P376" s="240">
        <f t="shared" si="140"/>
        <v>4.2575000000000003</v>
      </c>
      <c r="Q376" s="240"/>
      <c r="R376" s="240"/>
      <c r="S376" s="240">
        <f t="shared" si="141"/>
        <v>0</v>
      </c>
      <c r="T376" s="240" t="s">
        <v>676</v>
      </c>
      <c r="U376" s="240" t="s">
        <v>823</v>
      </c>
      <c r="V376" s="240" t="s">
        <v>823</v>
      </c>
      <c r="W376" s="240" t="s">
        <v>823</v>
      </c>
      <c r="X376" s="240" t="s">
        <v>823</v>
      </c>
      <c r="Y376" s="240" t="s">
        <v>823</v>
      </c>
      <c r="Z376" s="240">
        <f t="shared" si="148"/>
        <v>0.12</v>
      </c>
      <c r="AA376" s="240"/>
      <c r="AC376" s="152"/>
      <c r="AE376" s="146">
        <f t="shared" si="143"/>
        <v>0</v>
      </c>
      <c r="AF376" s="146">
        <f t="shared" si="144"/>
        <v>10.48</v>
      </c>
      <c r="AH376" s="255"/>
      <c r="AI376" s="255"/>
    </row>
    <row r="377" spans="2:35" ht="20.149999999999999" customHeight="1" x14ac:dyDescent="0.35">
      <c r="B377" s="403">
        <v>50</v>
      </c>
      <c r="C377" s="133" t="s">
        <v>693</v>
      </c>
      <c r="D377" s="240">
        <v>1</v>
      </c>
      <c r="E377" s="240">
        <v>6.55</v>
      </c>
      <c r="F377" s="240">
        <v>0.3</v>
      </c>
      <c r="G377" s="240">
        <v>0.8</v>
      </c>
      <c r="H377" s="152">
        <f t="shared" si="135"/>
        <v>1.5720000000000001</v>
      </c>
      <c r="I377" s="152">
        <f t="shared" si="136"/>
        <v>1.9649999999999999</v>
      </c>
      <c r="J377" s="152">
        <f t="shared" si="145"/>
        <v>8.5150000000000006</v>
      </c>
      <c r="K377" s="404">
        <v>0.15</v>
      </c>
      <c r="L377" s="404">
        <f t="shared" si="146"/>
        <v>0.65</v>
      </c>
      <c r="M377" s="404">
        <f t="shared" si="138"/>
        <v>4.2575000000000003</v>
      </c>
      <c r="N377" s="404">
        <v>0.15</v>
      </c>
      <c r="O377" s="240">
        <f t="shared" si="147"/>
        <v>0.65</v>
      </c>
      <c r="P377" s="240">
        <f t="shared" si="140"/>
        <v>4.2575000000000003</v>
      </c>
      <c r="Q377" s="240"/>
      <c r="R377" s="240"/>
      <c r="S377" s="240">
        <f t="shared" si="141"/>
        <v>0</v>
      </c>
      <c r="T377" s="240" t="s">
        <v>730</v>
      </c>
      <c r="U377" s="240" t="s">
        <v>731</v>
      </c>
      <c r="V377" s="240" t="s">
        <v>823</v>
      </c>
      <c r="W377" s="240" t="s">
        <v>823</v>
      </c>
      <c r="X377" s="240" t="s">
        <v>823</v>
      </c>
      <c r="Y377" s="240" t="s">
        <v>823</v>
      </c>
      <c r="Z377" s="240">
        <f t="shared" si="148"/>
        <v>0.24</v>
      </c>
      <c r="AA377" s="240"/>
      <c r="AC377" s="152"/>
      <c r="AE377" s="146">
        <f t="shared" si="143"/>
        <v>0</v>
      </c>
      <c r="AF377" s="146">
        <f t="shared" si="144"/>
        <v>10.48</v>
      </c>
      <c r="AH377" s="255"/>
      <c r="AI377" s="255"/>
    </row>
    <row r="378" spans="2:35" ht="20.149999999999999" customHeight="1" x14ac:dyDescent="0.35">
      <c r="B378" s="403">
        <v>51</v>
      </c>
      <c r="C378" s="133" t="s">
        <v>694</v>
      </c>
      <c r="D378" s="240">
        <v>1</v>
      </c>
      <c r="E378" s="240">
        <v>3.1</v>
      </c>
      <c r="F378" s="240">
        <v>0.2</v>
      </c>
      <c r="G378" s="240">
        <v>0.6</v>
      </c>
      <c r="H378" s="152">
        <f t="shared" si="135"/>
        <v>0.37200000000000005</v>
      </c>
      <c r="I378" s="152">
        <f t="shared" si="136"/>
        <v>0.62000000000000011</v>
      </c>
      <c r="J378" s="152">
        <f t="shared" si="145"/>
        <v>3.7199999999999998</v>
      </c>
      <c r="K378" s="404">
        <v>0</v>
      </c>
      <c r="L378" s="404">
        <f t="shared" si="146"/>
        <v>0.6</v>
      </c>
      <c r="M378" s="404">
        <f t="shared" si="138"/>
        <v>1.8599999999999999</v>
      </c>
      <c r="N378" s="404">
        <v>0</v>
      </c>
      <c r="O378" s="240">
        <f t="shared" si="147"/>
        <v>0.6</v>
      </c>
      <c r="P378" s="240">
        <f t="shared" si="140"/>
        <v>1.8599999999999999</v>
      </c>
      <c r="Q378" s="240"/>
      <c r="R378" s="240"/>
      <c r="S378" s="240">
        <f t="shared" si="141"/>
        <v>0</v>
      </c>
      <c r="T378" s="240" t="s">
        <v>823</v>
      </c>
      <c r="U378" s="240" t="s">
        <v>823</v>
      </c>
      <c r="V378" s="240" t="s">
        <v>823</v>
      </c>
      <c r="W378" s="240" t="s">
        <v>823</v>
      </c>
      <c r="X378" s="240" t="s">
        <v>823</v>
      </c>
      <c r="Y378" s="240" t="s">
        <v>823</v>
      </c>
      <c r="Z378" s="240">
        <f t="shared" si="148"/>
        <v>0</v>
      </c>
      <c r="AA378" s="240"/>
      <c r="AC378" s="152"/>
      <c r="AE378" s="146">
        <f t="shared" si="143"/>
        <v>4.34</v>
      </c>
      <c r="AF378" s="146">
        <f t="shared" si="144"/>
        <v>0</v>
      </c>
      <c r="AH378" s="255"/>
      <c r="AI378" s="255"/>
    </row>
    <row r="379" spans="2:35" ht="20.149999999999999" customHeight="1" x14ac:dyDescent="0.35">
      <c r="B379" s="403">
        <v>52</v>
      </c>
      <c r="C379" s="133" t="s">
        <v>695</v>
      </c>
      <c r="D379" s="240">
        <v>1</v>
      </c>
      <c r="E379" s="240">
        <v>5.8</v>
      </c>
      <c r="F379" s="240">
        <v>0.2</v>
      </c>
      <c r="G379" s="240">
        <v>0.6</v>
      </c>
      <c r="H379" s="152">
        <f t="shared" si="135"/>
        <v>0.69599999999999995</v>
      </c>
      <c r="I379" s="152">
        <f t="shared" si="136"/>
        <v>1.1599999999999999</v>
      </c>
      <c r="J379" s="152">
        <f t="shared" si="145"/>
        <v>6.96</v>
      </c>
      <c r="K379" s="404">
        <v>0</v>
      </c>
      <c r="L379" s="404">
        <f t="shared" si="146"/>
        <v>0.6</v>
      </c>
      <c r="M379" s="404">
        <f t="shared" si="138"/>
        <v>3.48</v>
      </c>
      <c r="N379" s="404">
        <v>0</v>
      </c>
      <c r="O379" s="240">
        <f t="shared" si="147"/>
        <v>0.6</v>
      </c>
      <c r="P379" s="240">
        <f t="shared" si="140"/>
        <v>3.48</v>
      </c>
      <c r="Q379" s="240"/>
      <c r="R379" s="240"/>
      <c r="S379" s="240">
        <f t="shared" si="141"/>
        <v>0</v>
      </c>
      <c r="T379" s="240" t="s">
        <v>823</v>
      </c>
      <c r="U379" s="240" t="s">
        <v>823</v>
      </c>
      <c r="V379" s="240" t="s">
        <v>823</v>
      </c>
      <c r="W379" s="240" t="s">
        <v>823</v>
      </c>
      <c r="X379" s="240" t="s">
        <v>823</v>
      </c>
      <c r="Y379" s="240" t="s">
        <v>823</v>
      </c>
      <c r="Z379" s="240">
        <f t="shared" si="148"/>
        <v>0</v>
      </c>
      <c r="AA379" s="240"/>
      <c r="AC379" s="152"/>
      <c r="AE379" s="146">
        <f t="shared" si="143"/>
        <v>8.1199999999999992</v>
      </c>
      <c r="AF379" s="146">
        <f t="shared" si="144"/>
        <v>0</v>
      </c>
      <c r="AH379" s="255"/>
      <c r="AI379" s="255"/>
    </row>
    <row r="380" spans="2:35" ht="20.149999999999999" customHeight="1" x14ac:dyDescent="0.35">
      <c r="B380" s="403">
        <v>53</v>
      </c>
      <c r="C380" s="133" t="s">
        <v>696</v>
      </c>
      <c r="D380" s="240">
        <v>1</v>
      </c>
      <c r="E380" s="240">
        <v>1.9</v>
      </c>
      <c r="F380" s="240">
        <v>0.2</v>
      </c>
      <c r="G380" s="240">
        <v>0.6</v>
      </c>
      <c r="H380" s="152">
        <f t="shared" si="135"/>
        <v>0.22799999999999998</v>
      </c>
      <c r="I380" s="152">
        <f t="shared" si="136"/>
        <v>0.38</v>
      </c>
      <c r="J380" s="152">
        <f t="shared" si="145"/>
        <v>2.2799999999999998</v>
      </c>
      <c r="K380" s="404">
        <v>0</v>
      </c>
      <c r="L380" s="404">
        <f t="shared" si="146"/>
        <v>0.6</v>
      </c>
      <c r="M380" s="404">
        <f t="shared" si="138"/>
        <v>1.1399999999999999</v>
      </c>
      <c r="N380" s="404">
        <v>0</v>
      </c>
      <c r="O380" s="240">
        <f t="shared" si="147"/>
        <v>0.6</v>
      </c>
      <c r="P380" s="240">
        <f t="shared" si="140"/>
        <v>1.1399999999999999</v>
      </c>
      <c r="Q380" s="240"/>
      <c r="R380" s="240"/>
      <c r="S380" s="240">
        <f t="shared" si="141"/>
        <v>0</v>
      </c>
      <c r="T380" s="240" t="s">
        <v>823</v>
      </c>
      <c r="U380" s="240" t="s">
        <v>823</v>
      </c>
      <c r="V380" s="240" t="s">
        <v>823</v>
      </c>
      <c r="W380" s="240" t="s">
        <v>823</v>
      </c>
      <c r="X380" s="240" t="s">
        <v>823</v>
      </c>
      <c r="Y380" s="240" t="s">
        <v>823</v>
      </c>
      <c r="Z380" s="240">
        <f t="shared" si="148"/>
        <v>0</v>
      </c>
      <c r="AA380" s="240"/>
      <c r="AC380" s="152"/>
      <c r="AE380" s="146">
        <f t="shared" si="143"/>
        <v>2.6599999999999997</v>
      </c>
      <c r="AF380" s="146">
        <f t="shared" si="144"/>
        <v>0</v>
      </c>
      <c r="AH380" s="255"/>
      <c r="AI380" s="255"/>
    </row>
    <row r="381" spans="2:35" ht="20.149999999999999" customHeight="1" x14ac:dyDescent="0.35">
      <c r="B381" s="403">
        <v>54</v>
      </c>
      <c r="C381" s="133" t="s">
        <v>697</v>
      </c>
      <c r="D381" s="240">
        <v>1</v>
      </c>
      <c r="E381" s="240">
        <v>5</v>
      </c>
      <c r="F381" s="240">
        <v>0.3</v>
      </c>
      <c r="G381" s="240">
        <v>0.8</v>
      </c>
      <c r="H381" s="152">
        <f t="shared" si="135"/>
        <v>1.2000000000000002</v>
      </c>
      <c r="I381" s="152">
        <f t="shared" si="136"/>
        <v>1.5</v>
      </c>
      <c r="J381" s="152">
        <f t="shared" si="145"/>
        <v>7.25</v>
      </c>
      <c r="K381" s="404">
        <v>0</v>
      </c>
      <c r="L381" s="404">
        <f t="shared" si="146"/>
        <v>0.8</v>
      </c>
      <c r="M381" s="404">
        <f t="shared" si="138"/>
        <v>4</v>
      </c>
      <c r="N381" s="404">
        <v>0.15</v>
      </c>
      <c r="O381" s="240">
        <f t="shared" si="147"/>
        <v>0.65</v>
      </c>
      <c r="P381" s="240">
        <f t="shared" si="140"/>
        <v>3.25</v>
      </c>
      <c r="Q381" s="240"/>
      <c r="R381" s="240"/>
      <c r="S381" s="240">
        <f t="shared" si="141"/>
        <v>0</v>
      </c>
      <c r="T381" s="240" t="s">
        <v>698</v>
      </c>
      <c r="U381" s="240" t="s">
        <v>812</v>
      </c>
      <c r="V381" s="240" t="s">
        <v>813</v>
      </c>
      <c r="W381" s="240" t="s">
        <v>814</v>
      </c>
      <c r="X381" s="240" t="s">
        <v>823</v>
      </c>
      <c r="Y381" s="240" t="s">
        <v>823</v>
      </c>
      <c r="Z381" s="240">
        <f t="shared" si="148"/>
        <v>0.48</v>
      </c>
      <c r="AA381" s="240"/>
      <c r="AC381" s="152"/>
      <c r="AE381" s="146">
        <f t="shared" si="143"/>
        <v>0</v>
      </c>
      <c r="AF381" s="146">
        <f t="shared" si="144"/>
        <v>8.75</v>
      </c>
      <c r="AH381" s="255"/>
      <c r="AI381" s="255"/>
    </row>
    <row r="382" spans="2:35" ht="20.149999999999999" customHeight="1" x14ac:dyDescent="0.35">
      <c r="B382" s="403">
        <v>55</v>
      </c>
      <c r="C382" s="133" t="s">
        <v>698</v>
      </c>
      <c r="D382" s="240">
        <v>1</v>
      </c>
      <c r="E382" s="240">
        <v>6.55</v>
      </c>
      <c r="F382" s="240">
        <v>0.2</v>
      </c>
      <c r="G382" s="240">
        <v>0.6</v>
      </c>
      <c r="H382" s="152">
        <f t="shared" si="135"/>
        <v>0.78600000000000003</v>
      </c>
      <c r="I382" s="152">
        <f t="shared" si="136"/>
        <v>1.31</v>
      </c>
      <c r="J382" s="152">
        <f t="shared" si="145"/>
        <v>5.8949999999999996</v>
      </c>
      <c r="K382" s="404">
        <v>0.15</v>
      </c>
      <c r="L382" s="404">
        <f t="shared" si="146"/>
        <v>0.44999999999999996</v>
      </c>
      <c r="M382" s="404">
        <f t="shared" si="138"/>
        <v>2.9474999999999998</v>
      </c>
      <c r="N382" s="404">
        <v>0.15</v>
      </c>
      <c r="O382" s="240">
        <f t="shared" si="147"/>
        <v>0.44999999999999996</v>
      </c>
      <c r="P382" s="240">
        <f t="shared" si="140"/>
        <v>2.9474999999999998</v>
      </c>
      <c r="Q382" s="240"/>
      <c r="R382" s="240"/>
      <c r="S382" s="240">
        <f t="shared" si="141"/>
        <v>0</v>
      </c>
      <c r="T382" s="240" t="s">
        <v>701</v>
      </c>
      <c r="U382" s="240" t="s">
        <v>823</v>
      </c>
      <c r="V382" s="240" t="s">
        <v>823</v>
      </c>
      <c r="W382" s="240" t="s">
        <v>823</v>
      </c>
      <c r="X382" s="240" t="s">
        <v>823</v>
      </c>
      <c r="Y382" s="240" t="s">
        <v>823</v>
      </c>
      <c r="Z382" s="240">
        <f t="shared" si="148"/>
        <v>0.12</v>
      </c>
      <c r="AA382" s="240"/>
      <c r="AC382" s="152"/>
      <c r="AE382" s="146">
        <f t="shared" si="143"/>
        <v>7.2050000000000001</v>
      </c>
      <c r="AF382" s="146">
        <f t="shared" si="144"/>
        <v>0</v>
      </c>
      <c r="AH382" s="255"/>
      <c r="AI382" s="255"/>
    </row>
    <row r="383" spans="2:35" ht="20.149999999999999" customHeight="1" x14ac:dyDescent="0.35">
      <c r="B383" s="403">
        <v>56</v>
      </c>
      <c r="C383" s="133" t="s">
        <v>699</v>
      </c>
      <c r="D383" s="240">
        <v>1</v>
      </c>
      <c r="E383" s="240">
        <v>6.55</v>
      </c>
      <c r="F383" s="240">
        <v>0.3</v>
      </c>
      <c r="G383" s="240">
        <v>0.8</v>
      </c>
      <c r="H383" s="152">
        <f t="shared" si="135"/>
        <v>1.5720000000000001</v>
      </c>
      <c r="I383" s="152">
        <f t="shared" si="136"/>
        <v>1.9649999999999999</v>
      </c>
      <c r="J383" s="152">
        <f t="shared" si="145"/>
        <v>9.4975000000000005</v>
      </c>
      <c r="K383" s="404">
        <v>0</v>
      </c>
      <c r="L383" s="404">
        <f t="shared" si="146"/>
        <v>0.8</v>
      </c>
      <c r="M383" s="404">
        <f t="shared" si="138"/>
        <v>5.24</v>
      </c>
      <c r="N383" s="404">
        <v>0.15</v>
      </c>
      <c r="O383" s="240">
        <f t="shared" si="147"/>
        <v>0.65</v>
      </c>
      <c r="P383" s="240">
        <f t="shared" si="140"/>
        <v>4.2575000000000003</v>
      </c>
      <c r="Q383" s="240"/>
      <c r="R383" s="240"/>
      <c r="S383" s="240">
        <f t="shared" si="141"/>
        <v>0</v>
      </c>
      <c r="T383" s="240" t="s">
        <v>807</v>
      </c>
      <c r="U383" s="240" t="s">
        <v>808</v>
      </c>
      <c r="V383" s="240" t="s">
        <v>823</v>
      </c>
      <c r="W383" s="240" t="s">
        <v>823</v>
      </c>
      <c r="X383" s="240" t="s">
        <v>823</v>
      </c>
      <c r="Y383" s="240" t="s">
        <v>823</v>
      </c>
      <c r="Z383" s="240">
        <f t="shared" si="148"/>
        <v>0.24</v>
      </c>
      <c r="AA383" s="240"/>
      <c r="AC383" s="152"/>
      <c r="AE383" s="146">
        <f t="shared" si="143"/>
        <v>0</v>
      </c>
      <c r="AF383" s="146">
        <f t="shared" si="144"/>
        <v>11.4625</v>
      </c>
      <c r="AH383" s="255"/>
      <c r="AI383" s="255"/>
    </row>
    <row r="384" spans="2:35" ht="20.149999999999999" customHeight="1" x14ac:dyDescent="0.35">
      <c r="B384" s="403">
        <v>57</v>
      </c>
      <c r="C384" s="133" t="s">
        <v>700</v>
      </c>
      <c r="D384" s="240">
        <v>1</v>
      </c>
      <c r="E384" s="240">
        <v>5</v>
      </c>
      <c r="F384" s="240">
        <v>0.3</v>
      </c>
      <c r="G384" s="240">
        <v>0.8</v>
      </c>
      <c r="H384" s="152">
        <f t="shared" si="135"/>
        <v>1.2000000000000002</v>
      </c>
      <c r="I384" s="152">
        <f t="shared" si="136"/>
        <v>1.5</v>
      </c>
      <c r="J384" s="152">
        <f t="shared" si="145"/>
        <v>6.5</v>
      </c>
      <c r="K384" s="404">
        <v>0.15</v>
      </c>
      <c r="L384" s="404">
        <f t="shared" si="146"/>
        <v>0.65</v>
      </c>
      <c r="M384" s="404">
        <f t="shared" si="138"/>
        <v>3.25</v>
      </c>
      <c r="N384" s="404">
        <v>0.15</v>
      </c>
      <c r="O384" s="240">
        <f t="shared" si="147"/>
        <v>0.65</v>
      </c>
      <c r="P384" s="240">
        <f t="shared" si="140"/>
        <v>3.25</v>
      </c>
      <c r="Q384" s="240"/>
      <c r="R384" s="240"/>
      <c r="S384" s="240">
        <f t="shared" si="141"/>
        <v>0</v>
      </c>
      <c r="T384" s="240" t="s">
        <v>798</v>
      </c>
      <c r="U384" s="240" t="s">
        <v>802</v>
      </c>
      <c r="V384" s="240" t="s">
        <v>823</v>
      </c>
      <c r="W384" s="240" t="s">
        <v>823</v>
      </c>
      <c r="X384" s="240" t="s">
        <v>823</v>
      </c>
      <c r="Y384" s="240" t="s">
        <v>823</v>
      </c>
      <c r="Z384" s="240">
        <f t="shared" si="148"/>
        <v>0.24</v>
      </c>
      <c r="AA384" s="240"/>
      <c r="AC384" s="152"/>
      <c r="AE384" s="146">
        <f t="shared" si="143"/>
        <v>0</v>
      </c>
      <c r="AF384" s="146">
        <f t="shared" si="144"/>
        <v>8</v>
      </c>
      <c r="AH384" s="255"/>
      <c r="AI384" s="255"/>
    </row>
    <row r="385" spans="2:35" ht="20.149999999999999" customHeight="1" x14ac:dyDescent="0.35">
      <c r="B385" s="403">
        <v>58</v>
      </c>
      <c r="C385" s="133" t="s">
        <v>701</v>
      </c>
      <c r="D385" s="240">
        <v>1</v>
      </c>
      <c r="E385" s="240">
        <v>2.3980000000000001</v>
      </c>
      <c r="F385" s="240">
        <v>0.2</v>
      </c>
      <c r="G385" s="240">
        <v>0.6</v>
      </c>
      <c r="H385" s="152">
        <f t="shared" si="135"/>
        <v>0.28776000000000002</v>
      </c>
      <c r="I385" s="152">
        <f t="shared" si="136"/>
        <v>0.47960000000000003</v>
      </c>
      <c r="J385" s="152">
        <f t="shared" si="145"/>
        <v>2.1581999999999999</v>
      </c>
      <c r="K385" s="404">
        <v>0.15</v>
      </c>
      <c r="L385" s="404">
        <f t="shared" si="146"/>
        <v>0.44999999999999996</v>
      </c>
      <c r="M385" s="404">
        <f t="shared" si="138"/>
        <v>1.0790999999999999</v>
      </c>
      <c r="N385" s="404">
        <v>0.15</v>
      </c>
      <c r="O385" s="240">
        <f t="shared" si="147"/>
        <v>0.44999999999999996</v>
      </c>
      <c r="P385" s="240">
        <f t="shared" si="140"/>
        <v>1.0790999999999999</v>
      </c>
      <c r="Q385" s="240"/>
      <c r="R385" s="240"/>
      <c r="S385" s="240">
        <f t="shared" si="141"/>
        <v>0</v>
      </c>
      <c r="T385" s="240" t="s">
        <v>702</v>
      </c>
      <c r="U385" s="240" t="s">
        <v>823</v>
      </c>
      <c r="V385" s="240" t="s">
        <v>823</v>
      </c>
      <c r="W385" s="240" t="s">
        <v>823</v>
      </c>
      <c r="X385" s="240" t="s">
        <v>823</v>
      </c>
      <c r="Y385" s="240" t="s">
        <v>823</v>
      </c>
      <c r="Z385" s="240">
        <f t="shared" si="148"/>
        <v>0.12</v>
      </c>
      <c r="AA385" s="240"/>
      <c r="AC385" s="152"/>
      <c r="AE385" s="146">
        <f t="shared" si="143"/>
        <v>2.6377999999999999</v>
      </c>
      <c r="AF385" s="146">
        <f t="shared" si="144"/>
        <v>0</v>
      </c>
      <c r="AH385" s="255"/>
      <c r="AI385" s="255"/>
    </row>
    <row r="386" spans="2:35" ht="20.149999999999999" customHeight="1" x14ac:dyDescent="0.35">
      <c r="B386" s="403">
        <v>59</v>
      </c>
      <c r="C386" s="133" t="s">
        <v>702</v>
      </c>
      <c r="D386" s="240">
        <v>1</v>
      </c>
      <c r="E386" s="240">
        <v>1.65</v>
      </c>
      <c r="F386" s="240">
        <v>0.2</v>
      </c>
      <c r="G386" s="240">
        <v>0.6</v>
      </c>
      <c r="H386" s="152">
        <f t="shared" si="135"/>
        <v>0.19800000000000001</v>
      </c>
      <c r="I386" s="152">
        <f t="shared" si="136"/>
        <v>0.33</v>
      </c>
      <c r="J386" s="152">
        <f t="shared" si="145"/>
        <v>1.4849999999999999</v>
      </c>
      <c r="K386" s="404">
        <v>0.15</v>
      </c>
      <c r="L386" s="404">
        <f t="shared" si="146"/>
        <v>0.44999999999999996</v>
      </c>
      <c r="M386" s="404">
        <f t="shared" si="138"/>
        <v>0.74249999999999994</v>
      </c>
      <c r="N386" s="404">
        <v>0.15</v>
      </c>
      <c r="O386" s="240">
        <f t="shared" si="147"/>
        <v>0.44999999999999996</v>
      </c>
      <c r="P386" s="240">
        <f t="shared" si="140"/>
        <v>0.74249999999999994</v>
      </c>
      <c r="Q386" s="240"/>
      <c r="R386" s="240"/>
      <c r="S386" s="240">
        <f t="shared" si="141"/>
        <v>0</v>
      </c>
      <c r="T386" s="240" t="s">
        <v>823</v>
      </c>
      <c r="U386" s="240" t="s">
        <v>823</v>
      </c>
      <c r="V386" s="240" t="s">
        <v>823</v>
      </c>
      <c r="W386" s="240" t="s">
        <v>823</v>
      </c>
      <c r="X386" s="240" t="s">
        <v>823</v>
      </c>
      <c r="Y386" s="240" t="s">
        <v>823</v>
      </c>
      <c r="Z386" s="240">
        <f t="shared" si="148"/>
        <v>0</v>
      </c>
      <c r="AA386" s="240"/>
      <c r="AC386" s="152"/>
      <c r="AE386" s="146">
        <f t="shared" si="143"/>
        <v>1.8149999999999999</v>
      </c>
      <c r="AF386" s="146">
        <f t="shared" si="144"/>
        <v>0</v>
      </c>
      <c r="AH386" s="255"/>
      <c r="AI386" s="255"/>
    </row>
    <row r="387" spans="2:35" ht="20.149999999999999" customHeight="1" x14ac:dyDescent="0.35">
      <c r="B387" s="403">
        <v>60</v>
      </c>
      <c r="C387" s="133" t="s">
        <v>703</v>
      </c>
      <c r="D387" s="240">
        <v>1</v>
      </c>
      <c r="E387" s="240">
        <v>1.95</v>
      </c>
      <c r="F387" s="240">
        <v>0.2</v>
      </c>
      <c r="G387" s="240">
        <v>0.6</v>
      </c>
      <c r="H387" s="152">
        <f t="shared" si="135"/>
        <v>0.23399999999999999</v>
      </c>
      <c r="I387" s="152">
        <f t="shared" si="136"/>
        <v>0.39</v>
      </c>
      <c r="J387" s="152">
        <f t="shared" si="145"/>
        <v>1.7549999999999999</v>
      </c>
      <c r="K387" s="404">
        <v>0.15</v>
      </c>
      <c r="L387" s="404">
        <f t="shared" si="146"/>
        <v>0.44999999999999996</v>
      </c>
      <c r="M387" s="404">
        <f t="shared" si="138"/>
        <v>0.87749999999999995</v>
      </c>
      <c r="N387" s="404">
        <v>0.15</v>
      </c>
      <c r="O387" s="240">
        <f t="shared" si="147"/>
        <v>0.44999999999999996</v>
      </c>
      <c r="P387" s="240">
        <f t="shared" si="140"/>
        <v>0.87749999999999995</v>
      </c>
      <c r="Q387" s="240"/>
      <c r="R387" s="240"/>
      <c r="S387" s="240">
        <f t="shared" si="141"/>
        <v>0</v>
      </c>
      <c r="T387" s="240" t="s">
        <v>823</v>
      </c>
      <c r="U387" s="240" t="s">
        <v>823</v>
      </c>
      <c r="V387" s="240" t="s">
        <v>823</v>
      </c>
      <c r="W387" s="240" t="s">
        <v>823</v>
      </c>
      <c r="X387" s="240" t="s">
        <v>823</v>
      </c>
      <c r="Y387" s="240" t="s">
        <v>823</v>
      </c>
      <c r="Z387" s="240">
        <f t="shared" si="148"/>
        <v>0</v>
      </c>
      <c r="AA387" s="240"/>
      <c r="AC387" s="152"/>
      <c r="AE387" s="146">
        <f t="shared" si="143"/>
        <v>2.145</v>
      </c>
      <c r="AF387" s="146">
        <f t="shared" si="144"/>
        <v>0</v>
      </c>
      <c r="AH387" s="255"/>
      <c r="AI387" s="255"/>
    </row>
    <row r="388" spans="2:35" ht="20.149999999999999" customHeight="1" x14ac:dyDescent="0.35">
      <c r="B388" s="403">
        <v>61</v>
      </c>
      <c r="C388" s="133" t="s">
        <v>704</v>
      </c>
      <c r="D388" s="240">
        <v>1</v>
      </c>
      <c r="E388" s="240">
        <v>5.9980000000000002</v>
      </c>
      <c r="F388" s="240">
        <v>0.2</v>
      </c>
      <c r="G388" s="240">
        <v>0.6</v>
      </c>
      <c r="H388" s="152">
        <f t="shared" si="135"/>
        <v>0.71976000000000007</v>
      </c>
      <c r="I388" s="152">
        <f t="shared" si="136"/>
        <v>1.1996000000000002</v>
      </c>
      <c r="J388" s="152">
        <f t="shared" si="145"/>
        <v>5.3981999999999992</v>
      </c>
      <c r="K388" s="404">
        <v>0.15</v>
      </c>
      <c r="L388" s="404">
        <f t="shared" si="146"/>
        <v>0.44999999999999996</v>
      </c>
      <c r="M388" s="404">
        <f t="shared" si="138"/>
        <v>2.6990999999999996</v>
      </c>
      <c r="N388" s="404">
        <v>0.15</v>
      </c>
      <c r="O388" s="240">
        <f t="shared" si="147"/>
        <v>0.44999999999999996</v>
      </c>
      <c r="P388" s="240">
        <f t="shared" si="140"/>
        <v>2.6990999999999996</v>
      </c>
      <c r="Q388" s="240"/>
      <c r="R388" s="240"/>
      <c r="S388" s="240">
        <f t="shared" si="141"/>
        <v>0</v>
      </c>
      <c r="T388" s="240" t="s">
        <v>703</v>
      </c>
      <c r="U388" s="240" t="s">
        <v>705</v>
      </c>
      <c r="V388" s="240" t="s">
        <v>823</v>
      </c>
      <c r="W388" s="240" t="s">
        <v>823</v>
      </c>
      <c r="X388" s="240" t="s">
        <v>823</v>
      </c>
      <c r="Y388" s="240" t="s">
        <v>823</v>
      </c>
      <c r="Z388" s="240">
        <f t="shared" si="148"/>
        <v>0.24</v>
      </c>
      <c r="AA388" s="240"/>
      <c r="AC388" s="152"/>
      <c r="AE388" s="146">
        <f t="shared" si="143"/>
        <v>6.5977999999999994</v>
      </c>
      <c r="AF388" s="146">
        <f t="shared" si="144"/>
        <v>0</v>
      </c>
      <c r="AH388" s="255"/>
      <c r="AI388" s="255"/>
    </row>
    <row r="389" spans="2:35" ht="20.149999999999999" customHeight="1" x14ac:dyDescent="0.35">
      <c r="B389" s="403">
        <v>62</v>
      </c>
      <c r="C389" s="133" t="s">
        <v>705</v>
      </c>
      <c r="D389" s="240">
        <v>1</v>
      </c>
      <c r="E389" s="240">
        <v>4.5</v>
      </c>
      <c r="F389" s="240">
        <v>0.2</v>
      </c>
      <c r="G389" s="240">
        <v>0.6</v>
      </c>
      <c r="H389" s="152">
        <f t="shared" si="135"/>
        <v>0.54</v>
      </c>
      <c r="I389" s="152">
        <f t="shared" si="136"/>
        <v>0.9</v>
      </c>
      <c r="J389" s="152">
        <f t="shared" si="145"/>
        <v>4.05</v>
      </c>
      <c r="K389" s="404">
        <v>0.15</v>
      </c>
      <c r="L389" s="404">
        <f t="shared" si="146"/>
        <v>0.44999999999999996</v>
      </c>
      <c r="M389" s="404">
        <f t="shared" si="138"/>
        <v>2.0249999999999999</v>
      </c>
      <c r="N389" s="404">
        <v>0.15</v>
      </c>
      <c r="O389" s="240">
        <f t="shared" si="147"/>
        <v>0.44999999999999996</v>
      </c>
      <c r="P389" s="240">
        <f t="shared" si="140"/>
        <v>2.0249999999999999</v>
      </c>
      <c r="Q389" s="240"/>
      <c r="R389" s="240"/>
      <c r="S389" s="240">
        <f t="shared" si="141"/>
        <v>0</v>
      </c>
      <c r="T389" s="240" t="s">
        <v>823</v>
      </c>
      <c r="U389" s="240" t="s">
        <v>823</v>
      </c>
      <c r="V389" s="240" t="s">
        <v>823</v>
      </c>
      <c r="W389" s="240" t="s">
        <v>823</v>
      </c>
      <c r="X389" s="240" t="s">
        <v>823</v>
      </c>
      <c r="Y389" s="240" t="s">
        <v>823</v>
      </c>
      <c r="Z389" s="240">
        <f t="shared" si="148"/>
        <v>0</v>
      </c>
      <c r="AA389" s="240"/>
      <c r="AC389" s="152"/>
      <c r="AE389" s="146">
        <f t="shared" si="143"/>
        <v>4.95</v>
      </c>
      <c r="AF389" s="146">
        <f t="shared" si="144"/>
        <v>0</v>
      </c>
      <c r="AH389" s="255"/>
      <c r="AI389" s="255"/>
    </row>
    <row r="390" spans="2:35" ht="20.149999999999999" customHeight="1" x14ac:dyDescent="0.35">
      <c r="B390" s="403">
        <v>63</v>
      </c>
      <c r="C390" s="133" t="s">
        <v>706</v>
      </c>
      <c r="D390" s="240">
        <v>1</v>
      </c>
      <c r="E390" s="240">
        <v>5</v>
      </c>
      <c r="F390" s="240">
        <v>0.3</v>
      </c>
      <c r="G390" s="240">
        <v>0.8</v>
      </c>
      <c r="H390" s="152">
        <f t="shared" si="135"/>
        <v>1.2000000000000002</v>
      </c>
      <c r="I390" s="152">
        <f t="shared" si="136"/>
        <v>1.5</v>
      </c>
      <c r="J390" s="152">
        <f t="shared" si="145"/>
        <v>6.5</v>
      </c>
      <c r="K390" s="404">
        <v>0.15</v>
      </c>
      <c r="L390" s="404">
        <f t="shared" si="146"/>
        <v>0.65</v>
      </c>
      <c r="M390" s="404">
        <f t="shared" si="138"/>
        <v>3.25</v>
      </c>
      <c r="N390" s="404">
        <v>0.15</v>
      </c>
      <c r="O390" s="240">
        <f t="shared" si="147"/>
        <v>0.65</v>
      </c>
      <c r="P390" s="240">
        <f t="shared" si="140"/>
        <v>3.25</v>
      </c>
      <c r="Q390" s="240"/>
      <c r="R390" s="240"/>
      <c r="S390" s="240">
        <f t="shared" si="141"/>
        <v>0</v>
      </c>
      <c r="T390" s="240" t="s">
        <v>705</v>
      </c>
      <c r="U390" s="240" t="s">
        <v>823</v>
      </c>
      <c r="V390" s="240" t="s">
        <v>823</v>
      </c>
      <c r="W390" s="240" t="s">
        <v>823</v>
      </c>
      <c r="X390" s="240" t="s">
        <v>823</v>
      </c>
      <c r="Y390" s="240" t="s">
        <v>823</v>
      </c>
      <c r="Z390" s="240">
        <f t="shared" si="148"/>
        <v>0.12</v>
      </c>
      <c r="AA390" s="240"/>
      <c r="AC390" s="152"/>
      <c r="AE390" s="146">
        <f t="shared" si="143"/>
        <v>0</v>
      </c>
      <c r="AF390" s="146">
        <f t="shared" si="144"/>
        <v>8</v>
      </c>
      <c r="AH390" s="255"/>
      <c r="AI390" s="255"/>
    </row>
    <row r="391" spans="2:35" ht="20.149999999999999" customHeight="1" x14ac:dyDescent="0.35">
      <c r="B391" s="403">
        <v>64</v>
      </c>
      <c r="C391" s="133" t="s">
        <v>707</v>
      </c>
      <c r="D391" s="240">
        <v>1</v>
      </c>
      <c r="E391" s="240">
        <v>6.65</v>
      </c>
      <c r="F391" s="240">
        <v>0.3</v>
      </c>
      <c r="G391" s="240">
        <v>0.8</v>
      </c>
      <c r="H391" s="152">
        <f t="shared" si="135"/>
        <v>1.5960000000000001</v>
      </c>
      <c r="I391" s="152">
        <f t="shared" si="136"/>
        <v>1.9950000000000001</v>
      </c>
      <c r="J391" s="152">
        <f t="shared" si="145"/>
        <v>9.6425000000000018</v>
      </c>
      <c r="K391" s="404">
        <v>0.15</v>
      </c>
      <c r="L391" s="404">
        <f t="shared" si="146"/>
        <v>0.65</v>
      </c>
      <c r="M391" s="404">
        <f t="shared" si="138"/>
        <v>4.3225000000000007</v>
      </c>
      <c r="N391" s="404">
        <v>0</v>
      </c>
      <c r="O391" s="240">
        <f t="shared" si="147"/>
        <v>0.8</v>
      </c>
      <c r="P391" s="240">
        <f t="shared" si="140"/>
        <v>5.32</v>
      </c>
      <c r="Q391" s="240"/>
      <c r="R391" s="240"/>
      <c r="S391" s="240">
        <f t="shared" si="141"/>
        <v>0</v>
      </c>
      <c r="T391" s="240" t="s">
        <v>704</v>
      </c>
      <c r="U391" s="240" t="s">
        <v>802</v>
      </c>
      <c r="V391" s="240" t="s">
        <v>803</v>
      </c>
      <c r="W391" s="240" t="s">
        <v>804</v>
      </c>
      <c r="X391" s="240" t="s">
        <v>823</v>
      </c>
      <c r="Y391" s="240" t="s">
        <v>823</v>
      </c>
      <c r="Z391" s="240">
        <f t="shared" si="148"/>
        <v>0.48</v>
      </c>
      <c r="AA391" s="240"/>
      <c r="AC391" s="152"/>
      <c r="AE391" s="146">
        <f t="shared" si="143"/>
        <v>0</v>
      </c>
      <c r="AF391" s="146">
        <f t="shared" si="144"/>
        <v>11.637500000000003</v>
      </c>
      <c r="AH391" s="255"/>
      <c r="AI391" s="255"/>
    </row>
    <row r="392" spans="2:35" ht="20.149999999999999" customHeight="1" x14ac:dyDescent="0.35">
      <c r="B392" s="403">
        <v>65</v>
      </c>
      <c r="C392" s="133" t="s">
        <v>708</v>
      </c>
      <c r="D392" s="240">
        <v>1</v>
      </c>
      <c r="E392" s="240">
        <v>4.4000000000000004</v>
      </c>
      <c r="F392" s="240">
        <v>0.2</v>
      </c>
      <c r="G392" s="240">
        <v>0.6</v>
      </c>
      <c r="H392" s="152">
        <f t="shared" ref="H392:H506" si="149">+PRODUCT(D392:G392)</f>
        <v>0.52800000000000002</v>
      </c>
      <c r="I392" s="152">
        <f t="shared" ref="I392:I506" si="150">PRODUCT(D392,E392,F392)</f>
        <v>0.88000000000000012</v>
      </c>
      <c r="J392" s="152">
        <f t="shared" si="145"/>
        <v>5.28</v>
      </c>
      <c r="K392" s="404">
        <v>0</v>
      </c>
      <c r="L392" s="404">
        <f t="shared" si="146"/>
        <v>0.6</v>
      </c>
      <c r="M392" s="404">
        <f t="shared" ref="M392:M506" si="151">+PRODUCT(D392,E392,L392)</f>
        <v>2.64</v>
      </c>
      <c r="N392" s="404">
        <v>0</v>
      </c>
      <c r="O392" s="240">
        <f t="shared" si="147"/>
        <v>0.6</v>
      </c>
      <c r="P392" s="240">
        <f t="shared" ref="P392:P506" si="152">+PRODUCT(D392:E392,O392)</f>
        <v>2.64</v>
      </c>
      <c r="Q392" s="240"/>
      <c r="R392" s="240"/>
      <c r="S392" s="240">
        <f t="shared" ref="S392:S506" si="153">+SUM(Q392:R392)*(L392+O392)/2*2</f>
        <v>0</v>
      </c>
      <c r="T392" s="240" t="s">
        <v>798</v>
      </c>
      <c r="U392" s="240" t="s">
        <v>799</v>
      </c>
      <c r="V392" s="240" t="s">
        <v>823</v>
      </c>
      <c r="W392" s="240" t="s">
        <v>823</v>
      </c>
      <c r="X392" s="240" t="s">
        <v>823</v>
      </c>
      <c r="Y392" s="240" t="s">
        <v>823</v>
      </c>
      <c r="Z392" s="240">
        <f t="shared" ref="Z392:Z423" si="154">IFERROR(VLOOKUP(T392,$C$47:$G$688,4,FALSE)*VLOOKUP(T392,$C$47:$G$688,5,FALSE),)+IFERROR(VLOOKUP(U392,$C$47:$G$688,4,FALSE)*VLOOKUP(U392,$C$47:$G$688,5,FALSE),)+IFERROR(VLOOKUP(V392,$C$47:$G$9916,4,FALSE)*VLOOKUP(V392,$C$47:$G$688,5,FALSE),)+IFERROR(VLOOKUP(W392,$C$47:$G$688,4,FALSE)*VLOOKUP(W392,$C$47:$G$688,5,FALSE),)+IFERROR(VLOOKUP(X392,$C$47:$G$688,4,FALSE)*VLOOKUP(X392,$C$47:$G$688,5,FALSE),)+IFERROR(VLOOKUP(Y392,$C$47:$G$688,4,FALSE)*VLOOKUP(Y392,$C$47:$G$688,5,FALSE),)</f>
        <v>0.24</v>
      </c>
      <c r="AA392" s="240"/>
      <c r="AC392" s="152"/>
      <c r="AE392" s="146">
        <f t="shared" ref="AE392:AE506" si="155">+IF(G392&lt;0.75,(I392+J392),0)</f>
        <v>6.16</v>
      </c>
      <c r="AF392" s="146">
        <f t="shared" ref="AF392:AF506" si="156">+IF(G392&lt;0.75,0,(I392+J392))</f>
        <v>0</v>
      </c>
      <c r="AH392" s="255"/>
      <c r="AI392" s="255"/>
    </row>
    <row r="393" spans="2:35" ht="20.149999999999999" customHeight="1" x14ac:dyDescent="0.35">
      <c r="B393" s="403">
        <v>66</v>
      </c>
      <c r="C393" s="133" t="s">
        <v>709</v>
      </c>
      <c r="D393" s="240">
        <v>1</v>
      </c>
      <c r="E393" s="240">
        <v>0.85</v>
      </c>
      <c r="F393" s="240">
        <v>0.2</v>
      </c>
      <c r="G393" s="240">
        <v>0.6</v>
      </c>
      <c r="H393" s="152">
        <f t="shared" si="149"/>
        <v>0.10200000000000001</v>
      </c>
      <c r="I393" s="152">
        <f t="shared" si="150"/>
        <v>0.17</v>
      </c>
      <c r="J393" s="152">
        <f t="shared" ref="J393:J506" si="157">+M393+P393</f>
        <v>1.02</v>
      </c>
      <c r="K393" s="404">
        <v>0</v>
      </c>
      <c r="L393" s="404">
        <f t="shared" si="146"/>
        <v>0.6</v>
      </c>
      <c r="M393" s="404">
        <f t="shared" si="151"/>
        <v>0.51</v>
      </c>
      <c r="N393" s="404">
        <v>0</v>
      </c>
      <c r="O393" s="240">
        <f t="shared" si="147"/>
        <v>0.6</v>
      </c>
      <c r="P393" s="240">
        <f t="shared" si="152"/>
        <v>0.51</v>
      </c>
      <c r="Q393" s="240"/>
      <c r="R393" s="240"/>
      <c r="S393" s="240">
        <f t="shared" si="153"/>
        <v>0</v>
      </c>
      <c r="T393" s="240" t="s">
        <v>823</v>
      </c>
      <c r="U393" s="240" t="s">
        <v>823</v>
      </c>
      <c r="V393" s="240" t="s">
        <v>823</v>
      </c>
      <c r="W393" s="240" t="s">
        <v>823</v>
      </c>
      <c r="X393" s="240" t="s">
        <v>823</v>
      </c>
      <c r="Y393" s="240" t="s">
        <v>823</v>
      </c>
      <c r="Z393" s="240">
        <f t="shared" si="154"/>
        <v>0</v>
      </c>
      <c r="AA393" s="240"/>
      <c r="AC393" s="152"/>
      <c r="AE393" s="146">
        <f t="shared" si="155"/>
        <v>1.19</v>
      </c>
      <c r="AF393" s="146">
        <f t="shared" si="156"/>
        <v>0</v>
      </c>
      <c r="AH393" s="255"/>
      <c r="AI393" s="255"/>
    </row>
    <row r="394" spans="2:35" ht="20.149999999999999" customHeight="1" x14ac:dyDescent="0.35">
      <c r="B394" s="403">
        <v>67</v>
      </c>
      <c r="C394" s="133" t="s">
        <v>710</v>
      </c>
      <c r="D394" s="240">
        <v>1</v>
      </c>
      <c r="E394" s="240">
        <v>1</v>
      </c>
      <c r="F394" s="240">
        <v>0.2</v>
      </c>
      <c r="G394" s="240">
        <v>0.6</v>
      </c>
      <c r="H394" s="152">
        <f t="shared" si="149"/>
        <v>0.12</v>
      </c>
      <c r="I394" s="152">
        <f t="shared" si="150"/>
        <v>0.2</v>
      </c>
      <c r="J394" s="152">
        <f t="shared" si="157"/>
        <v>1.2</v>
      </c>
      <c r="K394" s="404">
        <v>0</v>
      </c>
      <c r="L394" s="404">
        <f t="shared" si="146"/>
        <v>0.6</v>
      </c>
      <c r="M394" s="404">
        <f t="shared" si="151"/>
        <v>0.6</v>
      </c>
      <c r="N394" s="404">
        <v>0</v>
      </c>
      <c r="O394" s="240">
        <f t="shared" si="147"/>
        <v>0.6</v>
      </c>
      <c r="P394" s="240">
        <f t="shared" si="152"/>
        <v>0.6</v>
      </c>
      <c r="Q394" s="240"/>
      <c r="R394" s="240"/>
      <c r="S394" s="240">
        <f t="shared" si="153"/>
        <v>0</v>
      </c>
      <c r="T394" s="240" t="s">
        <v>823</v>
      </c>
      <c r="U394" s="240" t="s">
        <v>823</v>
      </c>
      <c r="V394" s="240" t="s">
        <v>823</v>
      </c>
      <c r="W394" s="240" t="s">
        <v>823</v>
      </c>
      <c r="X394" s="240" t="s">
        <v>823</v>
      </c>
      <c r="Y394" s="240" t="s">
        <v>823</v>
      </c>
      <c r="Z394" s="240">
        <f t="shared" si="154"/>
        <v>0</v>
      </c>
      <c r="AA394" s="240"/>
      <c r="AC394" s="152"/>
      <c r="AE394" s="146">
        <f t="shared" si="155"/>
        <v>1.4</v>
      </c>
      <c r="AF394" s="146">
        <f t="shared" si="156"/>
        <v>0</v>
      </c>
      <c r="AH394" s="255"/>
      <c r="AI394" s="255"/>
    </row>
    <row r="395" spans="2:35" ht="20.149999999999999" customHeight="1" x14ac:dyDescent="0.35">
      <c r="B395" s="403">
        <v>68</v>
      </c>
      <c r="C395" s="133" t="s">
        <v>711</v>
      </c>
      <c r="D395" s="240">
        <v>1</v>
      </c>
      <c r="E395" s="240">
        <v>0.85</v>
      </c>
      <c r="F395" s="240">
        <v>0.2</v>
      </c>
      <c r="G395" s="240">
        <v>0.6</v>
      </c>
      <c r="H395" s="152">
        <f t="shared" si="149"/>
        <v>0.10200000000000001</v>
      </c>
      <c r="I395" s="152">
        <f t="shared" si="150"/>
        <v>0.17</v>
      </c>
      <c r="J395" s="152">
        <f t="shared" si="157"/>
        <v>1.02</v>
      </c>
      <c r="K395" s="404">
        <v>0</v>
      </c>
      <c r="L395" s="404">
        <f t="shared" si="146"/>
        <v>0.6</v>
      </c>
      <c r="M395" s="404">
        <f t="shared" si="151"/>
        <v>0.51</v>
      </c>
      <c r="N395" s="404">
        <v>0</v>
      </c>
      <c r="O395" s="240">
        <f t="shared" si="147"/>
        <v>0.6</v>
      </c>
      <c r="P395" s="240">
        <f t="shared" si="152"/>
        <v>0.51</v>
      </c>
      <c r="Q395" s="240"/>
      <c r="R395" s="240"/>
      <c r="S395" s="240">
        <f t="shared" si="153"/>
        <v>0</v>
      </c>
      <c r="T395" s="240" t="s">
        <v>823</v>
      </c>
      <c r="U395" s="240" t="s">
        <v>823</v>
      </c>
      <c r="V395" s="240" t="s">
        <v>823</v>
      </c>
      <c r="W395" s="240" t="s">
        <v>823</v>
      </c>
      <c r="X395" s="240" t="s">
        <v>823</v>
      </c>
      <c r="Y395" s="240" t="s">
        <v>823</v>
      </c>
      <c r="Z395" s="240">
        <f t="shared" si="154"/>
        <v>0</v>
      </c>
      <c r="AA395" s="240"/>
      <c r="AC395" s="152"/>
      <c r="AE395" s="146">
        <f t="shared" si="155"/>
        <v>1.19</v>
      </c>
      <c r="AF395" s="146">
        <f t="shared" si="156"/>
        <v>0</v>
      </c>
      <c r="AH395" s="255"/>
      <c r="AI395" s="255"/>
    </row>
    <row r="396" spans="2:35" ht="20.149999999999999" customHeight="1" x14ac:dyDescent="0.35">
      <c r="B396" s="403">
        <v>69</v>
      </c>
      <c r="C396" s="133" t="s">
        <v>712</v>
      </c>
      <c r="D396" s="240">
        <v>1</v>
      </c>
      <c r="E396" s="240">
        <v>1.748</v>
      </c>
      <c r="F396" s="240">
        <v>0.2</v>
      </c>
      <c r="G396" s="240">
        <v>0.6</v>
      </c>
      <c r="H396" s="152">
        <f t="shared" si="149"/>
        <v>0.20976</v>
      </c>
      <c r="I396" s="152">
        <f t="shared" si="150"/>
        <v>0.34960000000000002</v>
      </c>
      <c r="J396" s="152">
        <f t="shared" si="157"/>
        <v>1.8353999999999999</v>
      </c>
      <c r="K396" s="404">
        <v>0</v>
      </c>
      <c r="L396" s="404">
        <f t="shared" si="146"/>
        <v>0.6</v>
      </c>
      <c r="M396" s="404">
        <f t="shared" si="151"/>
        <v>1.0488</v>
      </c>
      <c r="N396" s="404">
        <v>0.15</v>
      </c>
      <c r="O396" s="240">
        <f t="shared" si="147"/>
        <v>0.44999999999999996</v>
      </c>
      <c r="P396" s="240">
        <f t="shared" si="152"/>
        <v>0.78659999999999997</v>
      </c>
      <c r="Q396" s="240"/>
      <c r="R396" s="240"/>
      <c r="S396" s="240">
        <f t="shared" si="153"/>
        <v>0</v>
      </c>
      <c r="T396" s="240" t="s">
        <v>823</v>
      </c>
      <c r="U396" s="240" t="s">
        <v>823</v>
      </c>
      <c r="V396" s="240" t="s">
        <v>823</v>
      </c>
      <c r="W396" s="240" t="s">
        <v>823</v>
      </c>
      <c r="X396" s="240" t="s">
        <v>823</v>
      </c>
      <c r="Y396" s="240" t="s">
        <v>823</v>
      </c>
      <c r="Z396" s="240">
        <f t="shared" si="154"/>
        <v>0</v>
      </c>
      <c r="AA396" s="240"/>
      <c r="AC396" s="152"/>
      <c r="AE396" s="146">
        <f t="shared" si="155"/>
        <v>2.1850000000000001</v>
      </c>
      <c r="AF396" s="146">
        <f t="shared" si="156"/>
        <v>0</v>
      </c>
      <c r="AH396" s="255"/>
      <c r="AI396" s="255"/>
    </row>
    <row r="397" spans="2:35" ht="20.149999999999999" customHeight="1" x14ac:dyDescent="0.35">
      <c r="B397" s="403">
        <v>70</v>
      </c>
      <c r="C397" s="133" t="s">
        <v>713</v>
      </c>
      <c r="D397" s="240">
        <v>1</v>
      </c>
      <c r="E397" s="240">
        <v>2.2999999999999998</v>
      </c>
      <c r="F397" s="240">
        <v>0.2</v>
      </c>
      <c r="G397" s="240">
        <v>0.6</v>
      </c>
      <c r="H397" s="152">
        <f t="shared" si="149"/>
        <v>0.27599999999999997</v>
      </c>
      <c r="I397" s="152">
        <f t="shared" si="150"/>
        <v>0.45999999999999996</v>
      </c>
      <c r="J397" s="152">
        <f t="shared" si="157"/>
        <v>2.76</v>
      </c>
      <c r="K397" s="404">
        <v>0</v>
      </c>
      <c r="L397" s="404">
        <f t="shared" si="146"/>
        <v>0.6</v>
      </c>
      <c r="M397" s="404">
        <f t="shared" si="151"/>
        <v>1.38</v>
      </c>
      <c r="N397" s="404">
        <v>0</v>
      </c>
      <c r="O397" s="240">
        <f t="shared" si="147"/>
        <v>0.6</v>
      </c>
      <c r="P397" s="240">
        <f t="shared" si="152"/>
        <v>1.38</v>
      </c>
      <c r="Q397" s="240"/>
      <c r="R397" s="240"/>
      <c r="S397" s="240">
        <f t="shared" si="153"/>
        <v>0</v>
      </c>
      <c r="T397" s="240" t="s">
        <v>823</v>
      </c>
      <c r="U397" s="240" t="s">
        <v>823</v>
      </c>
      <c r="V397" s="240" t="s">
        <v>823</v>
      </c>
      <c r="W397" s="240" t="s">
        <v>823</v>
      </c>
      <c r="X397" s="240" t="s">
        <v>823</v>
      </c>
      <c r="Y397" s="240" t="s">
        <v>823</v>
      </c>
      <c r="Z397" s="240">
        <f t="shared" si="154"/>
        <v>0</v>
      </c>
      <c r="AA397" s="240"/>
      <c r="AC397" s="152"/>
      <c r="AE397" s="146">
        <f t="shared" si="155"/>
        <v>3.2199999999999998</v>
      </c>
      <c r="AF397" s="146">
        <f t="shared" si="156"/>
        <v>0</v>
      </c>
      <c r="AH397" s="255"/>
      <c r="AI397" s="255"/>
    </row>
    <row r="398" spans="2:35" ht="20.149999999999999" customHeight="1" x14ac:dyDescent="0.35">
      <c r="B398" s="403">
        <v>71</v>
      </c>
      <c r="C398" s="133" t="s">
        <v>714</v>
      </c>
      <c r="D398" s="240">
        <v>1</v>
      </c>
      <c r="E398" s="240">
        <v>0.8</v>
      </c>
      <c r="F398" s="240">
        <v>0.2</v>
      </c>
      <c r="G398" s="240">
        <v>0.6</v>
      </c>
      <c r="H398" s="152">
        <f t="shared" si="149"/>
        <v>9.6000000000000016E-2</v>
      </c>
      <c r="I398" s="152">
        <f t="shared" si="150"/>
        <v>0.16000000000000003</v>
      </c>
      <c r="J398" s="152">
        <f t="shared" si="157"/>
        <v>0.96</v>
      </c>
      <c r="K398" s="404">
        <v>0</v>
      </c>
      <c r="L398" s="404">
        <f t="shared" si="146"/>
        <v>0.6</v>
      </c>
      <c r="M398" s="404">
        <f t="shared" si="151"/>
        <v>0.48</v>
      </c>
      <c r="N398" s="404">
        <v>0</v>
      </c>
      <c r="O398" s="240">
        <f t="shared" si="147"/>
        <v>0.6</v>
      </c>
      <c r="P398" s="240">
        <f t="shared" si="152"/>
        <v>0.48</v>
      </c>
      <c r="Q398" s="240"/>
      <c r="R398" s="240"/>
      <c r="S398" s="240">
        <f t="shared" si="153"/>
        <v>0</v>
      </c>
      <c r="T398" s="240" t="s">
        <v>823</v>
      </c>
      <c r="U398" s="240" t="s">
        <v>823</v>
      </c>
      <c r="V398" s="240" t="s">
        <v>823</v>
      </c>
      <c r="W398" s="240" t="s">
        <v>823</v>
      </c>
      <c r="X398" s="240" t="s">
        <v>823</v>
      </c>
      <c r="Y398" s="240" t="s">
        <v>823</v>
      </c>
      <c r="Z398" s="240">
        <f t="shared" si="154"/>
        <v>0</v>
      </c>
      <c r="AA398" s="240"/>
      <c r="AC398" s="152"/>
      <c r="AE398" s="146">
        <f t="shared" si="155"/>
        <v>1.1200000000000001</v>
      </c>
      <c r="AF398" s="146">
        <f t="shared" si="156"/>
        <v>0</v>
      </c>
      <c r="AH398" s="255"/>
      <c r="AI398" s="255"/>
    </row>
    <row r="399" spans="2:35" ht="20.149999999999999" customHeight="1" x14ac:dyDescent="0.35">
      <c r="B399" s="403">
        <v>72</v>
      </c>
      <c r="C399" s="133" t="s">
        <v>715</v>
      </c>
      <c r="D399" s="240">
        <v>1</v>
      </c>
      <c r="E399" s="240">
        <v>2.1</v>
      </c>
      <c r="F399" s="240">
        <v>0.2</v>
      </c>
      <c r="G399" s="240">
        <v>0.6</v>
      </c>
      <c r="H399" s="152">
        <f t="shared" si="149"/>
        <v>0.252</v>
      </c>
      <c r="I399" s="152">
        <f t="shared" si="150"/>
        <v>0.42000000000000004</v>
      </c>
      <c r="J399" s="152">
        <f t="shared" si="157"/>
        <v>2.2050000000000001</v>
      </c>
      <c r="K399" s="404">
        <v>0.15</v>
      </c>
      <c r="L399" s="404">
        <f t="shared" si="146"/>
        <v>0.44999999999999996</v>
      </c>
      <c r="M399" s="404">
        <f t="shared" si="151"/>
        <v>0.94499999999999995</v>
      </c>
      <c r="N399" s="404">
        <v>0</v>
      </c>
      <c r="O399" s="240">
        <f t="shared" si="147"/>
        <v>0.6</v>
      </c>
      <c r="P399" s="240">
        <f t="shared" si="152"/>
        <v>1.26</v>
      </c>
      <c r="Q399" s="240"/>
      <c r="R399" s="240"/>
      <c r="S399" s="240">
        <f t="shared" si="153"/>
        <v>0</v>
      </c>
      <c r="T399" s="240" t="s">
        <v>823</v>
      </c>
      <c r="U399" s="240" t="s">
        <v>823</v>
      </c>
      <c r="V399" s="240" t="s">
        <v>823</v>
      </c>
      <c r="W399" s="240" t="s">
        <v>823</v>
      </c>
      <c r="X399" s="240" t="s">
        <v>823</v>
      </c>
      <c r="Y399" s="240" t="s">
        <v>823</v>
      </c>
      <c r="Z399" s="240">
        <f t="shared" si="154"/>
        <v>0</v>
      </c>
      <c r="AA399" s="240"/>
      <c r="AC399" s="152"/>
      <c r="AE399" s="146">
        <f t="shared" si="155"/>
        <v>2.625</v>
      </c>
      <c r="AF399" s="146">
        <f t="shared" si="156"/>
        <v>0</v>
      </c>
      <c r="AH399" s="255"/>
      <c r="AI399" s="255"/>
    </row>
    <row r="400" spans="2:35" ht="20.149999999999999" customHeight="1" x14ac:dyDescent="0.35">
      <c r="B400" s="403">
        <v>73</v>
      </c>
      <c r="C400" s="133" t="s">
        <v>716</v>
      </c>
      <c r="D400" s="240">
        <v>1</v>
      </c>
      <c r="E400" s="240">
        <v>5.0540000000000003</v>
      </c>
      <c r="F400" s="240">
        <v>0.3</v>
      </c>
      <c r="G400" s="240">
        <v>0.8</v>
      </c>
      <c r="H400" s="152">
        <f t="shared" si="149"/>
        <v>1.21296</v>
      </c>
      <c r="I400" s="152">
        <f t="shared" si="150"/>
        <v>1.5162</v>
      </c>
      <c r="J400" s="152">
        <f t="shared" si="157"/>
        <v>7.3283000000000005</v>
      </c>
      <c r="K400" s="404">
        <v>0</v>
      </c>
      <c r="L400" s="404">
        <f t="shared" ref="L400:L506" si="158">+G400-K400</f>
        <v>0.8</v>
      </c>
      <c r="M400" s="404">
        <f t="shared" si="151"/>
        <v>4.0432000000000006</v>
      </c>
      <c r="N400" s="404">
        <v>0.15</v>
      </c>
      <c r="O400" s="240">
        <f t="shared" ref="O400:O506" si="159">+G400-N400</f>
        <v>0.65</v>
      </c>
      <c r="P400" s="240">
        <f t="shared" si="152"/>
        <v>3.2851000000000004</v>
      </c>
      <c r="Q400" s="240"/>
      <c r="R400" s="240"/>
      <c r="S400" s="240">
        <f t="shared" si="153"/>
        <v>0</v>
      </c>
      <c r="T400" s="240" t="s">
        <v>823</v>
      </c>
      <c r="U400" s="240" t="s">
        <v>823</v>
      </c>
      <c r="V400" s="240" t="s">
        <v>823</v>
      </c>
      <c r="W400" s="240" t="s">
        <v>823</v>
      </c>
      <c r="X400" s="240" t="s">
        <v>823</v>
      </c>
      <c r="Y400" s="240" t="s">
        <v>823</v>
      </c>
      <c r="Z400" s="240">
        <f t="shared" si="154"/>
        <v>0</v>
      </c>
      <c r="AA400" s="240"/>
      <c r="AC400" s="152"/>
      <c r="AE400" s="146">
        <f t="shared" si="155"/>
        <v>0</v>
      </c>
      <c r="AF400" s="146">
        <f t="shared" si="156"/>
        <v>8.8445</v>
      </c>
      <c r="AH400" s="255"/>
      <c r="AI400" s="255"/>
    </row>
    <row r="401" spans="2:35" ht="20.149999999999999" customHeight="1" x14ac:dyDescent="0.35">
      <c r="B401" s="403">
        <v>74</v>
      </c>
      <c r="C401" s="133" t="s">
        <v>717</v>
      </c>
      <c r="D401" s="240">
        <v>1</v>
      </c>
      <c r="E401" s="240">
        <v>5.4740000000000002</v>
      </c>
      <c r="F401" s="240">
        <v>0.3</v>
      </c>
      <c r="G401" s="240">
        <v>0.8</v>
      </c>
      <c r="H401" s="152">
        <f t="shared" si="149"/>
        <v>1.3137600000000003</v>
      </c>
      <c r="I401" s="152">
        <f t="shared" si="150"/>
        <v>1.6422000000000001</v>
      </c>
      <c r="J401" s="152">
        <f t="shared" si="157"/>
        <v>7.9373000000000005</v>
      </c>
      <c r="K401" s="404">
        <v>0</v>
      </c>
      <c r="L401" s="404">
        <f t="shared" si="158"/>
        <v>0.8</v>
      </c>
      <c r="M401" s="404">
        <f t="shared" si="151"/>
        <v>4.3792</v>
      </c>
      <c r="N401" s="404">
        <v>0.15</v>
      </c>
      <c r="O401" s="240">
        <f t="shared" si="159"/>
        <v>0.65</v>
      </c>
      <c r="P401" s="240">
        <f t="shared" si="152"/>
        <v>3.5581</v>
      </c>
      <c r="Q401" s="240"/>
      <c r="R401" s="240"/>
      <c r="S401" s="240">
        <f t="shared" si="153"/>
        <v>0</v>
      </c>
      <c r="T401" s="240" t="s">
        <v>794</v>
      </c>
      <c r="U401" s="240" t="s">
        <v>823</v>
      </c>
      <c r="V401" s="240" t="s">
        <v>823</v>
      </c>
      <c r="W401" s="240" t="s">
        <v>823</v>
      </c>
      <c r="X401" s="240" t="s">
        <v>823</v>
      </c>
      <c r="Y401" s="240" t="s">
        <v>823</v>
      </c>
      <c r="Z401" s="240">
        <f t="shared" si="154"/>
        <v>0.12</v>
      </c>
      <c r="AA401" s="240"/>
      <c r="AC401" s="152"/>
      <c r="AE401" s="146">
        <f t="shared" si="155"/>
        <v>0</v>
      </c>
      <c r="AF401" s="146">
        <f t="shared" si="156"/>
        <v>9.5795000000000012</v>
      </c>
      <c r="AH401" s="255"/>
      <c r="AI401" s="255"/>
    </row>
    <row r="402" spans="2:35" ht="20.149999999999999" customHeight="1" x14ac:dyDescent="0.35">
      <c r="B402" s="403">
        <v>75</v>
      </c>
      <c r="C402" s="133" t="s">
        <v>718</v>
      </c>
      <c r="D402" s="240">
        <v>1</v>
      </c>
      <c r="E402" s="240">
        <v>5</v>
      </c>
      <c r="F402" s="240">
        <v>0.3</v>
      </c>
      <c r="G402" s="240">
        <v>0.8</v>
      </c>
      <c r="H402" s="152">
        <f t="shared" si="149"/>
        <v>1.2000000000000002</v>
      </c>
      <c r="I402" s="152">
        <f t="shared" si="150"/>
        <v>1.5</v>
      </c>
      <c r="J402" s="152">
        <f t="shared" si="157"/>
        <v>6.5</v>
      </c>
      <c r="K402" s="404">
        <v>0.15</v>
      </c>
      <c r="L402" s="404">
        <f t="shared" si="158"/>
        <v>0.65</v>
      </c>
      <c r="M402" s="404">
        <f t="shared" si="151"/>
        <v>3.25</v>
      </c>
      <c r="N402" s="404">
        <v>0.15</v>
      </c>
      <c r="O402" s="240">
        <f t="shared" si="159"/>
        <v>0.65</v>
      </c>
      <c r="P402" s="240">
        <f t="shared" si="152"/>
        <v>3.25</v>
      </c>
      <c r="Q402" s="240"/>
      <c r="R402" s="240"/>
      <c r="S402" s="240">
        <f t="shared" si="153"/>
        <v>0</v>
      </c>
      <c r="T402" s="240" t="s">
        <v>717</v>
      </c>
      <c r="U402" s="240" t="s">
        <v>823</v>
      </c>
      <c r="V402" s="240" t="s">
        <v>823</v>
      </c>
      <c r="W402" s="240" t="s">
        <v>823</v>
      </c>
      <c r="X402" s="240" t="s">
        <v>823</v>
      </c>
      <c r="Y402" s="240" t="s">
        <v>823</v>
      </c>
      <c r="Z402" s="240">
        <f t="shared" si="154"/>
        <v>0.24</v>
      </c>
      <c r="AA402" s="240"/>
      <c r="AC402" s="152"/>
      <c r="AE402" s="146">
        <f t="shared" si="155"/>
        <v>0</v>
      </c>
      <c r="AF402" s="146">
        <f t="shared" si="156"/>
        <v>8</v>
      </c>
      <c r="AH402" s="255"/>
      <c r="AI402" s="255"/>
    </row>
    <row r="403" spans="2:35" ht="20.149999999999999" customHeight="1" x14ac:dyDescent="0.35">
      <c r="B403" s="403">
        <v>76</v>
      </c>
      <c r="C403" s="133" t="s">
        <v>719</v>
      </c>
      <c r="D403" s="240">
        <v>1</v>
      </c>
      <c r="E403" s="240">
        <v>1.9</v>
      </c>
      <c r="F403" s="240">
        <v>0.2</v>
      </c>
      <c r="G403" s="240">
        <v>0.6</v>
      </c>
      <c r="H403" s="152">
        <f t="shared" si="149"/>
        <v>0.22799999999999998</v>
      </c>
      <c r="I403" s="152">
        <f t="shared" si="150"/>
        <v>0.38</v>
      </c>
      <c r="J403" s="152">
        <f t="shared" si="157"/>
        <v>1.7099999999999997</v>
      </c>
      <c r="K403" s="404">
        <v>0.15</v>
      </c>
      <c r="L403" s="404">
        <f t="shared" si="158"/>
        <v>0.44999999999999996</v>
      </c>
      <c r="M403" s="404">
        <f t="shared" si="151"/>
        <v>0.85499999999999987</v>
      </c>
      <c r="N403" s="404">
        <v>0.15</v>
      </c>
      <c r="O403" s="240">
        <f t="shared" si="159"/>
        <v>0.44999999999999996</v>
      </c>
      <c r="P403" s="240">
        <f t="shared" si="152"/>
        <v>0.85499999999999987</v>
      </c>
      <c r="Q403" s="240"/>
      <c r="R403" s="240"/>
      <c r="S403" s="240">
        <f t="shared" si="153"/>
        <v>0</v>
      </c>
      <c r="T403" s="240" t="s">
        <v>823</v>
      </c>
      <c r="U403" s="240" t="s">
        <v>823</v>
      </c>
      <c r="V403" s="240" t="s">
        <v>823</v>
      </c>
      <c r="W403" s="240" t="s">
        <v>823</v>
      </c>
      <c r="X403" s="240" t="s">
        <v>823</v>
      </c>
      <c r="Y403" s="240" t="s">
        <v>823</v>
      </c>
      <c r="Z403" s="240">
        <f t="shared" si="154"/>
        <v>0</v>
      </c>
      <c r="AA403" s="240"/>
      <c r="AC403" s="152"/>
      <c r="AE403" s="146">
        <f t="shared" si="155"/>
        <v>2.09</v>
      </c>
      <c r="AF403" s="146">
        <f t="shared" si="156"/>
        <v>0</v>
      </c>
      <c r="AH403" s="255"/>
      <c r="AI403" s="255"/>
    </row>
    <row r="404" spans="2:35" ht="20.149999999999999" customHeight="1" x14ac:dyDescent="0.35">
      <c r="B404" s="403">
        <v>77</v>
      </c>
      <c r="C404" s="133" t="s">
        <v>720</v>
      </c>
      <c r="D404" s="240">
        <v>1</v>
      </c>
      <c r="E404" s="240">
        <v>4.45</v>
      </c>
      <c r="F404" s="240">
        <v>0.2</v>
      </c>
      <c r="G404" s="240">
        <v>0.6</v>
      </c>
      <c r="H404" s="152">
        <f t="shared" si="149"/>
        <v>0.53400000000000003</v>
      </c>
      <c r="I404" s="152">
        <f t="shared" si="150"/>
        <v>0.89000000000000012</v>
      </c>
      <c r="J404" s="152">
        <f t="shared" si="157"/>
        <v>4.0049999999999999</v>
      </c>
      <c r="K404" s="404">
        <v>0.15</v>
      </c>
      <c r="L404" s="404">
        <f t="shared" si="158"/>
        <v>0.44999999999999996</v>
      </c>
      <c r="M404" s="404">
        <f t="shared" si="151"/>
        <v>2.0024999999999999</v>
      </c>
      <c r="N404" s="404">
        <v>0.15</v>
      </c>
      <c r="O404" s="240">
        <f t="shared" si="159"/>
        <v>0.44999999999999996</v>
      </c>
      <c r="P404" s="240">
        <f t="shared" si="152"/>
        <v>2.0024999999999999</v>
      </c>
      <c r="Q404" s="240"/>
      <c r="R404" s="240"/>
      <c r="S404" s="240">
        <f t="shared" si="153"/>
        <v>0</v>
      </c>
      <c r="T404" s="240" t="s">
        <v>823</v>
      </c>
      <c r="U404" s="240" t="s">
        <v>823</v>
      </c>
      <c r="V404" s="240" t="s">
        <v>823</v>
      </c>
      <c r="W404" s="240" t="s">
        <v>823</v>
      </c>
      <c r="X404" s="240" t="s">
        <v>823</v>
      </c>
      <c r="Y404" s="240" t="s">
        <v>823</v>
      </c>
      <c r="Z404" s="240">
        <f t="shared" si="154"/>
        <v>0</v>
      </c>
      <c r="AA404" s="240"/>
      <c r="AC404" s="152"/>
      <c r="AE404" s="146">
        <f t="shared" si="155"/>
        <v>4.8949999999999996</v>
      </c>
      <c r="AF404" s="146">
        <f t="shared" si="156"/>
        <v>0</v>
      </c>
      <c r="AH404" s="255"/>
      <c r="AI404" s="255"/>
    </row>
    <row r="405" spans="2:35" ht="20.149999999999999" customHeight="1" x14ac:dyDescent="0.35">
      <c r="B405" s="403">
        <v>78</v>
      </c>
      <c r="C405" s="133" t="s">
        <v>721</v>
      </c>
      <c r="D405" s="240">
        <v>1</v>
      </c>
      <c r="E405" s="240">
        <v>6</v>
      </c>
      <c r="F405" s="240">
        <v>0.2</v>
      </c>
      <c r="G405" s="240">
        <v>0.6</v>
      </c>
      <c r="H405" s="152">
        <f t="shared" si="149"/>
        <v>0.72000000000000008</v>
      </c>
      <c r="I405" s="152">
        <f t="shared" si="150"/>
        <v>1.2000000000000002</v>
      </c>
      <c r="J405" s="152">
        <f t="shared" si="157"/>
        <v>5.3999999999999995</v>
      </c>
      <c r="K405" s="404">
        <v>0.15</v>
      </c>
      <c r="L405" s="404">
        <f t="shared" si="158"/>
        <v>0.44999999999999996</v>
      </c>
      <c r="M405" s="404">
        <f t="shared" si="151"/>
        <v>2.6999999999999997</v>
      </c>
      <c r="N405" s="404">
        <v>0.15</v>
      </c>
      <c r="O405" s="240">
        <f t="shared" si="159"/>
        <v>0.44999999999999996</v>
      </c>
      <c r="P405" s="240">
        <f t="shared" si="152"/>
        <v>2.6999999999999997</v>
      </c>
      <c r="Q405" s="240"/>
      <c r="R405" s="240"/>
      <c r="S405" s="240">
        <f t="shared" si="153"/>
        <v>0</v>
      </c>
      <c r="T405" s="240" t="s">
        <v>719</v>
      </c>
      <c r="U405" s="240" t="s">
        <v>720</v>
      </c>
      <c r="V405" s="240" t="s">
        <v>823</v>
      </c>
      <c r="W405" s="240" t="s">
        <v>823</v>
      </c>
      <c r="X405" s="240" t="s">
        <v>823</v>
      </c>
      <c r="Y405" s="240" t="s">
        <v>823</v>
      </c>
      <c r="Z405" s="240">
        <f t="shared" si="154"/>
        <v>0.24</v>
      </c>
      <c r="AA405" s="240"/>
      <c r="AC405" s="152"/>
      <c r="AE405" s="146">
        <f t="shared" si="155"/>
        <v>6.6</v>
      </c>
      <c r="AF405" s="146">
        <f t="shared" si="156"/>
        <v>0</v>
      </c>
      <c r="AH405" s="255"/>
      <c r="AI405" s="255"/>
    </row>
    <row r="406" spans="2:35" ht="20.149999999999999" customHeight="1" x14ac:dyDescent="0.35">
      <c r="B406" s="403">
        <v>79</v>
      </c>
      <c r="C406" s="133" t="s">
        <v>722</v>
      </c>
      <c r="D406" s="240">
        <v>1</v>
      </c>
      <c r="E406" s="240">
        <v>6.55</v>
      </c>
      <c r="F406" s="240">
        <v>0.3</v>
      </c>
      <c r="G406" s="240">
        <v>0.8</v>
      </c>
      <c r="H406" s="152">
        <f t="shared" si="149"/>
        <v>1.5720000000000001</v>
      </c>
      <c r="I406" s="152">
        <f t="shared" si="150"/>
        <v>1.9649999999999999</v>
      </c>
      <c r="J406" s="152">
        <f t="shared" si="157"/>
        <v>9.4975000000000005</v>
      </c>
      <c r="K406" s="404">
        <v>0.15</v>
      </c>
      <c r="L406" s="404">
        <f t="shared" si="158"/>
        <v>0.65</v>
      </c>
      <c r="M406" s="404">
        <f t="shared" si="151"/>
        <v>4.2575000000000003</v>
      </c>
      <c r="N406" s="404">
        <v>0</v>
      </c>
      <c r="O406" s="240">
        <f t="shared" si="159"/>
        <v>0.8</v>
      </c>
      <c r="P406" s="240">
        <f t="shared" si="152"/>
        <v>5.24</v>
      </c>
      <c r="Q406" s="240"/>
      <c r="R406" s="240"/>
      <c r="S406" s="240">
        <f t="shared" si="153"/>
        <v>0</v>
      </c>
      <c r="T406" s="240" t="s">
        <v>790</v>
      </c>
      <c r="U406" s="240" t="s">
        <v>791</v>
      </c>
      <c r="V406" s="240" t="s">
        <v>792</v>
      </c>
      <c r="W406" s="240" t="s">
        <v>721</v>
      </c>
      <c r="X406" s="240" t="s">
        <v>823</v>
      </c>
      <c r="Y406" s="240" t="s">
        <v>823</v>
      </c>
      <c r="Z406" s="240">
        <f t="shared" si="154"/>
        <v>0.48</v>
      </c>
      <c r="AA406" s="240"/>
      <c r="AC406" s="152"/>
      <c r="AE406" s="146">
        <f t="shared" si="155"/>
        <v>0</v>
      </c>
      <c r="AF406" s="146">
        <f t="shared" si="156"/>
        <v>11.4625</v>
      </c>
      <c r="AH406" s="255"/>
      <c r="AI406" s="255"/>
    </row>
    <row r="407" spans="2:35" ht="20.149999999999999" customHeight="1" x14ac:dyDescent="0.35">
      <c r="B407" s="403">
        <v>80</v>
      </c>
      <c r="C407" s="133" t="s">
        <v>723</v>
      </c>
      <c r="D407" s="240">
        <v>1</v>
      </c>
      <c r="E407" s="240">
        <v>5</v>
      </c>
      <c r="F407" s="240">
        <v>0.3</v>
      </c>
      <c r="G407" s="240">
        <v>0.8</v>
      </c>
      <c r="H407" s="152">
        <f t="shared" si="149"/>
        <v>1.2000000000000002</v>
      </c>
      <c r="I407" s="152">
        <f t="shared" si="150"/>
        <v>1.5</v>
      </c>
      <c r="J407" s="152">
        <f t="shared" si="157"/>
        <v>6.5</v>
      </c>
      <c r="K407" s="404">
        <v>0.15</v>
      </c>
      <c r="L407" s="404">
        <f t="shared" si="158"/>
        <v>0.65</v>
      </c>
      <c r="M407" s="404">
        <f t="shared" si="151"/>
        <v>3.25</v>
      </c>
      <c r="N407" s="404">
        <v>0.15</v>
      </c>
      <c r="O407" s="240">
        <f t="shared" si="159"/>
        <v>0.65</v>
      </c>
      <c r="P407" s="240">
        <f t="shared" si="152"/>
        <v>3.25</v>
      </c>
      <c r="Q407" s="240"/>
      <c r="R407" s="240"/>
      <c r="S407" s="240">
        <f t="shared" si="153"/>
        <v>0</v>
      </c>
      <c r="T407" s="240" t="s">
        <v>720</v>
      </c>
      <c r="U407" s="240" t="s">
        <v>724</v>
      </c>
      <c r="V407" s="240" t="s">
        <v>823</v>
      </c>
      <c r="W407" s="240" t="s">
        <v>823</v>
      </c>
      <c r="X407" s="240" t="s">
        <v>823</v>
      </c>
      <c r="Y407" s="240" t="s">
        <v>823</v>
      </c>
      <c r="Z407" s="240">
        <f t="shared" si="154"/>
        <v>0.24</v>
      </c>
      <c r="AA407" s="240"/>
      <c r="AC407" s="152"/>
      <c r="AE407" s="146">
        <f t="shared" si="155"/>
        <v>0</v>
      </c>
      <c r="AF407" s="146">
        <f t="shared" si="156"/>
        <v>8</v>
      </c>
      <c r="AH407" s="255"/>
      <c r="AI407" s="255"/>
    </row>
    <row r="408" spans="2:35" ht="20.149999999999999" customHeight="1" x14ac:dyDescent="0.35">
      <c r="B408" s="403">
        <v>81</v>
      </c>
      <c r="C408" s="133" t="s">
        <v>724</v>
      </c>
      <c r="D408" s="240">
        <v>1</v>
      </c>
      <c r="E408" s="240">
        <v>4.45</v>
      </c>
      <c r="F408" s="240">
        <v>0.2</v>
      </c>
      <c r="G408" s="240">
        <v>0.6</v>
      </c>
      <c r="H408" s="152">
        <f t="shared" si="149"/>
        <v>0.53400000000000003</v>
      </c>
      <c r="I408" s="152">
        <f t="shared" si="150"/>
        <v>0.89000000000000012</v>
      </c>
      <c r="J408" s="152">
        <f t="shared" si="157"/>
        <v>4.0049999999999999</v>
      </c>
      <c r="K408" s="404">
        <v>0.15</v>
      </c>
      <c r="L408" s="404">
        <f t="shared" si="158"/>
        <v>0.44999999999999996</v>
      </c>
      <c r="M408" s="404">
        <f t="shared" si="151"/>
        <v>2.0024999999999999</v>
      </c>
      <c r="N408" s="404">
        <v>0.15</v>
      </c>
      <c r="O408" s="240">
        <f t="shared" si="159"/>
        <v>0.44999999999999996</v>
      </c>
      <c r="P408" s="240">
        <f t="shared" si="152"/>
        <v>2.0024999999999999</v>
      </c>
      <c r="Q408" s="240"/>
      <c r="R408" s="240"/>
      <c r="S408" s="240">
        <f t="shared" si="153"/>
        <v>0</v>
      </c>
      <c r="T408" s="240" t="s">
        <v>823</v>
      </c>
      <c r="U408" s="240" t="s">
        <v>823</v>
      </c>
      <c r="V408" s="240" t="s">
        <v>823</v>
      </c>
      <c r="W408" s="240" t="s">
        <v>823</v>
      </c>
      <c r="X408" s="240" t="s">
        <v>823</v>
      </c>
      <c r="Y408" s="240" t="s">
        <v>823</v>
      </c>
      <c r="Z408" s="240">
        <f t="shared" si="154"/>
        <v>0</v>
      </c>
      <c r="AA408" s="240"/>
      <c r="AC408" s="152"/>
      <c r="AE408" s="146">
        <f t="shared" si="155"/>
        <v>4.8949999999999996</v>
      </c>
      <c r="AF408" s="146">
        <f t="shared" si="156"/>
        <v>0</v>
      </c>
      <c r="AH408" s="255"/>
      <c r="AI408" s="255"/>
    </row>
    <row r="409" spans="2:35" ht="20.149999999999999" customHeight="1" x14ac:dyDescent="0.35">
      <c r="B409" s="403">
        <v>82</v>
      </c>
      <c r="C409" s="133" t="s">
        <v>725</v>
      </c>
      <c r="D409" s="240">
        <v>1</v>
      </c>
      <c r="E409" s="240">
        <v>1.95</v>
      </c>
      <c r="F409" s="240">
        <v>0.2</v>
      </c>
      <c r="G409" s="240">
        <v>0.6</v>
      </c>
      <c r="H409" s="152">
        <f t="shared" si="149"/>
        <v>0.23399999999999999</v>
      </c>
      <c r="I409" s="152">
        <f t="shared" si="150"/>
        <v>0.39</v>
      </c>
      <c r="J409" s="152">
        <f t="shared" si="157"/>
        <v>1.7549999999999999</v>
      </c>
      <c r="K409" s="404">
        <v>0.15</v>
      </c>
      <c r="L409" s="404">
        <f t="shared" si="158"/>
        <v>0.44999999999999996</v>
      </c>
      <c r="M409" s="404">
        <f t="shared" si="151"/>
        <v>0.87749999999999995</v>
      </c>
      <c r="N409" s="404">
        <v>0.15</v>
      </c>
      <c r="O409" s="240">
        <f t="shared" si="159"/>
        <v>0.44999999999999996</v>
      </c>
      <c r="P409" s="240">
        <f t="shared" si="152"/>
        <v>0.87749999999999995</v>
      </c>
      <c r="Q409" s="240"/>
      <c r="R409" s="240"/>
      <c r="S409" s="240">
        <f t="shared" si="153"/>
        <v>0</v>
      </c>
      <c r="T409" s="240" t="s">
        <v>823</v>
      </c>
      <c r="U409" s="240" t="s">
        <v>823</v>
      </c>
      <c r="V409" s="240" t="s">
        <v>823</v>
      </c>
      <c r="W409" s="240" t="s">
        <v>823</v>
      </c>
      <c r="X409" s="240" t="s">
        <v>823</v>
      </c>
      <c r="Y409" s="240" t="s">
        <v>823</v>
      </c>
      <c r="Z409" s="240">
        <f t="shared" si="154"/>
        <v>0</v>
      </c>
      <c r="AA409" s="240"/>
      <c r="AC409" s="152"/>
      <c r="AE409" s="146">
        <f t="shared" si="155"/>
        <v>2.145</v>
      </c>
      <c r="AF409" s="146">
        <f t="shared" si="156"/>
        <v>0</v>
      </c>
      <c r="AH409" s="146"/>
      <c r="AI409" s="255"/>
    </row>
    <row r="410" spans="2:35" ht="20.149999999999999" customHeight="1" x14ac:dyDescent="0.35">
      <c r="B410" s="403">
        <v>83</v>
      </c>
      <c r="C410" s="133" t="s">
        <v>726</v>
      </c>
      <c r="D410" s="240">
        <v>1</v>
      </c>
      <c r="E410" s="240">
        <v>6</v>
      </c>
      <c r="F410" s="240">
        <v>0.2</v>
      </c>
      <c r="G410" s="240">
        <v>0.6</v>
      </c>
      <c r="H410" s="152">
        <f t="shared" si="149"/>
        <v>0.72000000000000008</v>
      </c>
      <c r="I410" s="152">
        <f t="shared" si="150"/>
        <v>1.2000000000000002</v>
      </c>
      <c r="J410" s="152">
        <f t="shared" si="157"/>
        <v>5.3999999999999995</v>
      </c>
      <c r="K410" s="404">
        <v>0.15</v>
      </c>
      <c r="L410" s="404">
        <f t="shared" si="158"/>
        <v>0.44999999999999996</v>
      </c>
      <c r="M410" s="404">
        <f t="shared" si="151"/>
        <v>2.6999999999999997</v>
      </c>
      <c r="N410" s="404">
        <v>0.15</v>
      </c>
      <c r="O410" s="240">
        <f t="shared" si="159"/>
        <v>0.44999999999999996</v>
      </c>
      <c r="P410" s="240">
        <f t="shared" si="152"/>
        <v>2.6999999999999997</v>
      </c>
      <c r="Q410" s="240"/>
      <c r="R410" s="240"/>
      <c r="S410" s="240">
        <f t="shared" si="153"/>
        <v>0</v>
      </c>
      <c r="T410" s="240" t="s">
        <v>724</v>
      </c>
      <c r="U410" s="240" t="s">
        <v>725</v>
      </c>
      <c r="V410" s="240" t="s">
        <v>823</v>
      </c>
      <c r="W410" s="240" t="s">
        <v>823</v>
      </c>
      <c r="X410" s="240" t="s">
        <v>823</v>
      </c>
      <c r="Y410" s="240" t="s">
        <v>823</v>
      </c>
      <c r="Z410" s="240">
        <f t="shared" si="154"/>
        <v>0.24</v>
      </c>
      <c r="AA410" s="240"/>
      <c r="AC410" s="152"/>
      <c r="AE410" s="146">
        <f t="shared" si="155"/>
        <v>6.6</v>
      </c>
      <c r="AF410" s="146">
        <f t="shared" si="156"/>
        <v>0</v>
      </c>
      <c r="AH410" s="255"/>
      <c r="AI410" s="255"/>
    </row>
    <row r="411" spans="2:35" ht="20.149999999999999" customHeight="1" x14ac:dyDescent="0.35">
      <c r="B411" s="403">
        <v>84</v>
      </c>
      <c r="C411" s="133" t="s">
        <v>727</v>
      </c>
      <c r="D411" s="240">
        <v>1</v>
      </c>
      <c r="E411" s="240">
        <v>5</v>
      </c>
      <c r="F411" s="240">
        <v>0.3</v>
      </c>
      <c r="G411" s="240">
        <v>0.8</v>
      </c>
      <c r="H411" s="152">
        <f t="shared" si="149"/>
        <v>1.2000000000000002</v>
      </c>
      <c r="I411" s="152">
        <f t="shared" si="150"/>
        <v>1.5</v>
      </c>
      <c r="J411" s="152">
        <f t="shared" si="157"/>
        <v>6.5</v>
      </c>
      <c r="K411" s="404">
        <v>0.15</v>
      </c>
      <c r="L411" s="404">
        <f t="shared" si="158"/>
        <v>0.65</v>
      </c>
      <c r="M411" s="404">
        <f t="shared" si="151"/>
        <v>3.25</v>
      </c>
      <c r="N411" s="404">
        <v>0.15</v>
      </c>
      <c r="O411" s="240">
        <f t="shared" si="159"/>
        <v>0.65</v>
      </c>
      <c r="P411" s="240">
        <f t="shared" si="152"/>
        <v>3.25</v>
      </c>
      <c r="Q411" s="240"/>
      <c r="R411" s="240"/>
      <c r="S411" s="240">
        <f t="shared" si="153"/>
        <v>0</v>
      </c>
      <c r="T411" s="240" t="s">
        <v>725</v>
      </c>
      <c r="U411" s="240" t="s">
        <v>823</v>
      </c>
      <c r="V411" s="240" t="s">
        <v>823</v>
      </c>
      <c r="W411" s="240" t="s">
        <v>823</v>
      </c>
      <c r="X411" s="240" t="s">
        <v>823</v>
      </c>
      <c r="Y411" s="240" t="s">
        <v>823</v>
      </c>
      <c r="Z411" s="240">
        <f t="shared" si="154"/>
        <v>0.12</v>
      </c>
      <c r="AA411" s="240"/>
      <c r="AC411" s="152"/>
      <c r="AE411" s="146">
        <f t="shared" si="155"/>
        <v>0</v>
      </c>
      <c r="AF411" s="146">
        <f t="shared" si="156"/>
        <v>8</v>
      </c>
      <c r="AH411" s="255"/>
      <c r="AI411" s="255"/>
    </row>
    <row r="412" spans="2:35" ht="20.149999999999999" customHeight="1" x14ac:dyDescent="0.35">
      <c r="B412" s="403">
        <v>85</v>
      </c>
      <c r="C412" s="133" t="s">
        <v>728</v>
      </c>
      <c r="D412" s="240">
        <v>1</v>
      </c>
      <c r="E412" s="240">
        <v>6.6</v>
      </c>
      <c r="F412" s="240">
        <v>0.3</v>
      </c>
      <c r="G412" s="240">
        <v>0.8</v>
      </c>
      <c r="H412" s="152">
        <f t="shared" si="149"/>
        <v>1.5839999999999999</v>
      </c>
      <c r="I412" s="152">
        <f t="shared" si="150"/>
        <v>1.9799999999999998</v>
      </c>
      <c r="J412" s="152">
        <f t="shared" si="157"/>
        <v>9.57</v>
      </c>
      <c r="K412" s="404">
        <v>0.15</v>
      </c>
      <c r="L412" s="404">
        <f t="shared" si="158"/>
        <v>0.65</v>
      </c>
      <c r="M412" s="404">
        <f t="shared" si="151"/>
        <v>4.29</v>
      </c>
      <c r="N412" s="404">
        <v>0</v>
      </c>
      <c r="O412" s="240">
        <f t="shared" si="159"/>
        <v>0.8</v>
      </c>
      <c r="P412" s="240">
        <f t="shared" si="152"/>
        <v>5.28</v>
      </c>
      <c r="Q412" s="240"/>
      <c r="R412" s="240"/>
      <c r="S412" s="240">
        <f t="shared" si="153"/>
        <v>0</v>
      </c>
      <c r="T412" s="240" t="s">
        <v>785</v>
      </c>
      <c r="U412" s="240" t="s">
        <v>786</v>
      </c>
      <c r="V412" s="240" t="s">
        <v>787</v>
      </c>
      <c r="W412" s="240" t="s">
        <v>726</v>
      </c>
      <c r="X412" s="240" t="s">
        <v>823</v>
      </c>
      <c r="Y412" s="240" t="s">
        <v>823</v>
      </c>
      <c r="Z412" s="240">
        <f t="shared" si="154"/>
        <v>0.48</v>
      </c>
      <c r="AA412" s="240"/>
      <c r="AC412" s="152"/>
      <c r="AE412" s="146">
        <f t="shared" si="155"/>
        <v>0</v>
      </c>
      <c r="AF412" s="146">
        <f t="shared" si="156"/>
        <v>11.55</v>
      </c>
      <c r="AH412" s="255"/>
      <c r="AI412" s="255"/>
    </row>
    <row r="413" spans="2:35" ht="20.149999999999999" customHeight="1" x14ac:dyDescent="0.35">
      <c r="B413" s="403">
        <v>86</v>
      </c>
      <c r="C413" s="133" t="s">
        <v>729</v>
      </c>
      <c r="D413" s="240">
        <v>1</v>
      </c>
      <c r="E413" s="240">
        <v>1</v>
      </c>
      <c r="F413" s="240">
        <v>0.2</v>
      </c>
      <c r="G413" s="240">
        <v>0.6</v>
      </c>
      <c r="H413" s="152">
        <f t="shared" si="149"/>
        <v>0.12</v>
      </c>
      <c r="I413" s="152">
        <f t="shared" si="150"/>
        <v>0.2</v>
      </c>
      <c r="J413" s="152">
        <f t="shared" si="157"/>
        <v>1.0499999999999998</v>
      </c>
      <c r="K413" s="404">
        <v>0.15</v>
      </c>
      <c r="L413" s="404">
        <f t="shared" si="158"/>
        <v>0.44999999999999996</v>
      </c>
      <c r="M413" s="404">
        <f t="shared" si="151"/>
        <v>0.44999999999999996</v>
      </c>
      <c r="N413" s="404">
        <v>0</v>
      </c>
      <c r="O413" s="240">
        <f t="shared" si="159"/>
        <v>0.6</v>
      </c>
      <c r="P413" s="240">
        <f t="shared" si="152"/>
        <v>0.6</v>
      </c>
      <c r="Q413" s="240"/>
      <c r="R413" s="240"/>
      <c r="S413" s="240">
        <f t="shared" si="153"/>
        <v>0</v>
      </c>
      <c r="T413" s="240" t="s">
        <v>823</v>
      </c>
      <c r="U413" s="240" t="s">
        <v>823</v>
      </c>
      <c r="V413" s="240" t="s">
        <v>823</v>
      </c>
      <c r="W413" s="240" t="s">
        <v>823</v>
      </c>
      <c r="X413" s="240" t="s">
        <v>823</v>
      </c>
      <c r="Y413" s="240" t="s">
        <v>823</v>
      </c>
      <c r="Z413" s="240">
        <f t="shared" si="154"/>
        <v>0</v>
      </c>
      <c r="AA413" s="240"/>
      <c r="AC413" s="152"/>
      <c r="AE413" s="146">
        <f t="shared" si="155"/>
        <v>1.2499999999999998</v>
      </c>
      <c r="AF413" s="146">
        <f t="shared" si="156"/>
        <v>0</v>
      </c>
      <c r="AH413" s="255"/>
      <c r="AI413" s="255"/>
    </row>
    <row r="414" spans="2:35" ht="20.149999999999999" customHeight="1" x14ac:dyDescent="0.35">
      <c r="B414" s="403">
        <v>87</v>
      </c>
      <c r="C414" s="133" t="s">
        <v>730</v>
      </c>
      <c r="D414" s="240">
        <v>1</v>
      </c>
      <c r="E414" s="240">
        <v>0.9</v>
      </c>
      <c r="F414" s="240">
        <v>0.2</v>
      </c>
      <c r="G414" s="240">
        <v>0.6</v>
      </c>
      <c r="H414" s="152">
        <f t="shared" si="149"/>
        <v>0.10800000000000001</v>
      </c>
      <c r="I414" s="152">
        <f t="shared" si="150"/>
        <v>0.18000000000000002</v>
      </c>
      <c r="J414" s="152">
        <f t="shared" si="157"/>
        <v>0.94500000000000006</v>
      </c>
      <c r="K414" s="404">
        <v>0.15</v>
      </c>
      <c r="L414" s="404">
        <f t="shared" si="158"/>
        <v>0.44999999999999996</v>
      </c>
      <c r="M414" s="404">
        <f t="shared" si="151"/>
        <v>0.40499999999999997</v>
      </c>
      <c r="N414" s="404">
        <v>0</v>
      </c>
      <c r="O414" s="240">
        <f t="shared" si="159"/>
        <v>0.6</v>
      </c>
      <c r="P414" s="240">
        <f t="shared" si="152"/>
        <v>0.54</v>
      </c>
      <c r="Q414" s="240"/>
      <c r="R414" s="240"/>
      <c r="S414" s="240">
        <f t="shared" si="153"/>
        <v>0</v>
      </c>
      <c r="T414" s="240" t="s">
        <v>823</v>
      </c>
      <c r="U414" s="240" t="s">
        <v>823</v>
      </c>
      <c r="V414" s="240" t="s">
        <v>823</v>
      </c>
      <c r="W414" s="240" t="s">
        <v>823</v>
      </c>
      <c r="X414" s="240" t="s">
        <v>823</v>
      </c>
      <c r="Y414" s="240" t="s">
        <v>823</v>
      </c>
      <c r="Z414" s="240">
        <f t="shared" si="154"/>
        <v>0</v>
      </c>
      <c r="AA414" s="240"/>
      <c r="AC414" s="152"/>
      <c r="AE414" s="146">
        <f t="shared" si="155"/>
        <v>1.125</v>
      </c>
      <c r="AF414" s="146">
        <f t="shared" si="156"/>
        <v>0</v>
      </c>
      <c r="AH414" s="255"/>
      <c r="AI414" s="255"/>
    </row>
    <row r="415" spans="2:35" ht="20.149999999999999" customHeight="1" x14ac:dyDescent="0.35">
      <c r="B415" s="403">
        <v>88</v>
      </c>
      <c r="C415" s="133" t="s">
        <v>731</v>
      </c>
      <c r="D415" s="240">
        <v>1</v>
      </c>
      <c r="E415" s="240">
        <v>6</v>
      </c>
      <c r="F415" s="240">
        <v>0.2</v>
      </c>
      <c r="G415" s="240">
        <v>0.6</v>
      </c>
      <c r="H415" s="152">
        <f t="shared" si="149"/>
        <v>0.72000000000000008</v>
      </c>
      <c r="I415" s="152">
        <f t="shared" si="150"/>
        <v>1.2000000000000002</v>
      </c>
      <c r="J415" s="152">
        <f t="shared" si="157"/>
        <v>5.3999999999999995</v>
      </c>
      <c r="K415" s="404">
        <v>0.15</v>
      </c>
      <c r="L415" s="404">
        <f t="shared" si="158"/>
        <v>0.44999999999999996</v>
      </c>
      <c r="M415" s="404">
        <f t="shared" si="151"/>
        <v>2.6999999999999997</v>
      </c>
      <c r="N415" s="404">
        <v>0.15</v>
      </c>
      <c r="O415" s="240">
        <f t="shared" si="159"/>
        <v>0.44999999999999996</v>
      </c>
      <c r="P415" s="240">
        <f t="shared" si="152"/>
        <v>2.6999999999999997</v>
      </c>
      <c r="Q415" s="240"/>
      <c r="R415" s="240"/>
      <c r="S415" s="240">
        <f t="shared" si="153"/>
        <v>0</v>
      </c>
      <c r="T415" s="240" t="s">
        <v>823</v>
      </c>
      <c r="U415" s="240" t="s">
        <v>823</v>
      </c>
      <c r="V415" s="240" t="s">
        <v>823</v>
      </c>
      <c r="W415" s="240" t="s">
        <v>823</v>
      </c>
      <c r="X415" s="240" t="s">
        <v>823</v>
      </c>
      <c r="Y415" s="240" t="s">
        <v>823</v>
      </c>
      <c r="Z415" s="240">
        <f t="shared" si="154"/>
        <v>0</v>
      </c>
      <c r="AA415" s="240"/>
      <c r="AC415" s="152"/>
      <c r="AE415" s="146">
        <f t="shared" si="155"/>
        <v>6.6</v>
      </c>
      <c r="AF415" s="146">
        <f t="shared" si="156"/>
        <v>0</v>
      </c>
      <c r="AH415" s="255"/>
      <c r="AI415" s="255"/>
    </row>
    <row r="416" spans="2:35" ht="20.149999999999999" customHeight="1" x14ac:dyDescent="0.35">
      <c r="B416" s="403">
        <v>89</v>
      </c>
      <c r="C416" s="133" t="s">
        <v>732</v>
      </c>
      <c r="D416" s="240">
        <v>1</v>
      </c>
      <c r="E416" s="240">
        <v>6.55</v>
      </c>
      <c r="F416" s="240">
        <v>0.3</v>
      </c>
      <c r="G416" s="240">
        <v>0.8</v>
      </c>
      <c r="H416" s="152">
        <f t="shared" si="149"/>
        <v>1.5720000000000001</v>
      </c>
      <c r="I416" s="152">
        <f t="shared" si="150"/>
        <v>1.9649999999999999</v>
      </c>
      <c r="J416" s="152">
        <f t="shared" si="157"/>
        <v>9.4975000000000005</v>
      </c>
      <c r="K416" s="404">
        <v>0.15</v>
      </c>
      <c r="L416" s="404">
        <f t="shared" si="158"/>
        <v>0.65</v>
      </c>
      <c r="M416" s="404">
        <f t="shared" si="151"/>
        <v>4.2575000000000003</v>
      </c>
      <c r="N416" s="404">
        <v>0</v>
      </c>
      <c r="O416" s="240">
        <f t="shared" si="159"/>
        <v>0.8</v>
      </c>
      <c r="P416" s="240">
        <f t="shared" si="152"/>
        <v>5.24</v>
      </c>
      <c r="Q416" s="240"/>
      <c r="R416" s="240"/>
      <c r="S416" s="240">
        <f t="shared" si="153"/>
        <v>0</v>
      </c>
      <c r="T416" s="240" t="s">
        <v>781</v>
      </c>
      <c r="U416" s="240" t="s">
        <v>782</v>
      </c>
      <c r="V416" s="240" t="s">
        <v>731</v>
      </c>
      <c r="W416" s="240" t="s">
        <v>823</v>
      </c>
      <c r="X416" s="240" t="s">
        <v>823</v>
      </c>
      <c r="Y416" s="240" t="s">
        <v>823</v>
      </c>
      <c r="Z416" s="240">
        <f t="shared" si="154"/>
        <v>0.36</v>
      </c>
      <c r="AA416" s="240"/>
      <c r="AC416" s="152"/>
      <c r="AE416" s="146">
        <f t="shared" si="155"/>
        <v>0</v>
      </c>
      <c r="AF416" s="146">
        <f t="shared" si="156"/>
        <v>11.4625</v>
      </c>
      <c r="AH416" s="255"/>
      <c r="AI416" s="255"/>
    </row>
    <row r="417" spans="2:35" ht="20.149999999999999" customHeight="1" x14ac:dyDescent="0.35">
      <c r="B417" s="403">
        <v>90</v>
      </c>
      <c r="C417" s="133" t="s">
        <v>733</v>
      </c>
      <c r="D417" s="240">
        <v>1</v>
      </c>
      <c r="E417" s="240">
        <v>6.0979999999999999</v>
      </c>
      <c r="F417" s="240">
        <v>0.3</v>
      </c>
      <c r="G417" s="240">
        <v>0.8</v>
      </c>
      <c r="H417" s="152">
        <f t="shared" si="149"/>
        <v>1.4635199999999999</v>
      </c>
      <c r="I417" s="152">
        <f t="shared" si="150"/>
        <v>1.8293999999999999</v>
      </c>
      <c r="J417" s="152">
        <f t="shared" si="157"/>
        <v>8.8421000000000003</v>
      </c>
      <c r="K417" s="404">
        <v>0.15</v>
      </c>
      <c r="L417" s="404">
        <f t="shared" si="158"/>
        <v>0.65</v>
      </c>
      <c r="M417" s="404">
        <f t="shared" si="151"/>
        <v>3.9637000000000002</v>
      </c>
      <c r="N417" s="404">
        <v>0</v>
      </c>
      <c r="O417" s="240">
        <f t="shared" si="159"/>
        <v>0.8</v>
      </c>
      <c r="P417" s="240">
        <f t="shared" si="152"/>
        <v>4.8784000000000001</v>
      </c>
      <c r="Q417" s="240"/>
      <c r="R417" s="240"/>
      <c r="S417" s="240">
        <f t="shared" si="153"/>
        <v>0</v>
      </c>
      <c r="T417" s="240" t="s">
        <v>777</v>
      </c>
      <c r="U417" s="240" t="s">
        <v>823</v>
      </c>
      <c r="V417" s="240" t="s">
        <v>823</v>
      </c>
      <c r="W417" s="240" t="s">
        <v>823</v>
      </c>
      <c r="X417" s="240" t="s">
        <v>823</v>
      </c>
      <c r="Y417" s="240" t="s">
        <v>823</v>
      </c>
      <c r="Z417" s="240">
        <f t="shared" si="154"/>
        <v>0.12</v>
      </c>
      <c r="AA417" s="240"/>
      <c r="AC417" s="152"/>
      <c r="AE417" s="146">
        <f t="shared" si="155"/>
        <v>0</v>
      </c>
      <c r="AF417" s="146">
        <f t="shared" si="156"/>
        <v>10.6715</v>
      </c>
      <c r="AH417" s="255"/>
      <c r="AI417" s="255"/>
    </row>
    <row r="418" spans="2:35" ht="20.149999999999999" customHeight="1" x14ac:dyDescent="0.35">
      <c r="B418" s="403">
        <v>91</v>
      </c>
      <c r="C418" s="133" t="s">
        <v>734</v>
      </c>
      <c r="D418" s="240">
        <v>1</v>
      </c>
      <c r="E418" s="240">
        <v>0.45</v>
      </c>
      <c r="F418" s="240">
        <v>0.2</v>
      </c>
      <c r="G418" s="240">
        <v>0.6</v>
      </c>
      <c r="H418" s="152">
        <f t="shared" si="149"/>
        <v>5.4000000000000006E-2</v>
      </c>
      <c r="I418" s="152">
        <f t="shared" si="150"/>
        <v>9.0000000000000011E-2</v>
      </c>
      <c r="J418" s="152">
        <f t="shared" si="157"/>
        <v>0.54</v>
      </c>
      <c r="K418" s="404">
        <v>0</v>
      </c>
      <c r="L418" s="404">
        <f t="shared" si="158"/>
        <v>0.6</v>
      </c>
      <c r="M418" s="404">
        <f t="shared" si="151"/>
        <v>0.27</v>
      </c>
      <c r="N418" s="404">
        <v>0</v>
      </c>
      <c r="O418" s="240">
        <f t="shared" si="159"/>
        <v>0.6</v>
      </c>
      <c r="P418" s="240">
        <f t="shared" si="152"/>
        <v>0.27</v>
      </c>
      <c r="Q418" s="240"/>
      <c r="R418" s="240"/>
      <c r="S418" s="240">
        <f t="shared" si="153"/>
        <v>0</v>
      </c>
      <c r="T418" s="240" t="s">
        <v>823</v>
      </c>
      <c r="U418" s="240" t="s">
        <v>823</v>
      </c>
      <c r="V418" s="240" t="s">
        <v>823</v>
      </c>
      <c r="W418" s="240" t="s">
        <v>823</v>
      </c>
      <c r="X418" s="240" t="s">
        <v>823</v>
      </c>
      <c r="Y418" s="240" t="s">
        <v>823</v>
      </c>
      <c r="Z418" s="240">
        <f t="shared" si="154"/>
        <v>0</v>
      </c>
      <c r="AA418" s="240"/>
      <c r="AC418" s="152"/>
      <c r="AE418" s="146">
        <f t="shared" si="155"/>
        <v>0.63</v>
      </c>
      <c r="AF418" s="146">
        <f t="shared" si="156"/>
        <v>0</v>
      </c>
      <c r="AH418" s="255"/>
      <c r="AI418" s="255"/>
    </row>
    <row r="419" spans="2:35" ht="20.149999999999999" customHeight="1" x14ac:dyDescent="0.35">
      <c r="B419" s="403">
        <v>92</v>
      </c>
      <c r="C419" s="133" t="s">
        <v>735</v>
      </c>
      <c r="D419" s="240">
        <v>1</v>
      </c>
      <c r="E419" s="240">
        <v>1.2</v>
      </c>
      <c r="F419" s="240">
        <v>0.2</v>
      </c>
      <c r="G419" s="240">
        <v>0.6</v>
      </c>
      <c r="H419" s="152">
        <f t="shared" si="149"/>
        <v>0.14399999999999999</v>
      </c>
      <c r="I419" s="152">
        <f t="shared" si="150"/>
        <v>0.24</v>
      </c>
      <c r="J419" s="152">
        <f t="shared" si="157"/>
        <v>1.44</v>
      </c>
      <c r="K419" s="404">
        <v>0</v>
      </c>
      <c r="L419" s="404">
        <f t="shared" si="158"/>
        <v>0.6</v>
      </c>
      <c r="M419" s="404">
        <f t="shared" si="151"/>
        <v>0.72</v>
      </c>
      <c r="N419" s="404">
        <v>0</v>
      </c>
      <c r="O419" s="240">
        <f t="shared" si="159"/>
        <v>0.6</v>
      </c>
      <c r="P419" s="240">
        <f t="shared" si="152"/>
        <v>0.72</v>
      </c>
      <c r="Q419" s="240"/>
      <c r="R419" s="240"/>
      <c r="S419" s="240">
        <f t="shared" si="153"/>
        <v>0</v>
      </c>
      <c r="T419" s="240" t="s">
        <v>823</v>
      </c>
      <c r="U419" s="240" t="s">
        <v>823</v>
      </c>
      <c r="V419" s="240" t="s">
        <v>823</v>
      </c>
      <c r="W419" s="240" t="s">
        <v>823</v>
      </c>
      <c r="X419" s="240" t="s">
        <v>823</v>
      </c>
      <c r="Y419" s="240" t="s">
        <v>823</v>
      </c>
      <c r="Z419" s="240">
        <f t="shared" si="154"/>
        <v>0</v>
      </c>
      <c r="AA419" s="240"/>
      <c r="AC419" s="152"/>
      <c r="AE419" s="146">
        <f t="shared" si="155"/>
        <v>1.68</v>
      </c>
      <c r="AF419" s="146">
        <f t="shared" si="156"/>
        <v>0</v>
      </c>
      <c r="AH419" s="255"/>
      <c r="AI419" s="255"/>
    </row>
    <row r="420" spans="2:35" ht="20.149999999999999" customHeight="1" x14ac:dyDescent="0.35">
      <c r="B420" s="403">
        <v>93</v>
      </c>
      <c r="C420" s="133" t="s">
        <v>736</v>
      </c>
      <c r="D420" s="240">
        <v>1</v>
      </c>
      <c r="E420" s="240">
        <v>0.45</v>
      </c>
      <c r="F420" s="240">
        <v>0.2</v>
      </c>
      <c r="G420" s="240">
        <v>0.6</v>
      </c>
      <c r="H420" s="152">
        <f t="shared" si="149"/>
        <v>5.4000000000000006E-2</v>
      </c>
      <c r="I420" s="152">
        <f t="shared" si="150"/>
        <v>9.0000000000000011E-2</v>
      </c>
      <c r="J420" s="152">
        <f t="shared" si="157"/>
        <v>0.54</v>
      </c>
      <c r="K420" s="404">
        <v>0</v>
      </c>
      <c r="L420" s="404">
        <f t="shared" si="158"/>
        <v>0.6</v>
      </c>
      <c r="M420" s="404">
        <f t="shared" si="151"/>
        <v>0.27</v>
      </c>
      <c r="N420" s="404">
        <v>0</v>
      </c>
      <c r="O420" s="240">
        <f t="shared" si="159"/>
        <v>0.6</v>
      </c>
      <c r="P420" s="240">
        <f t="shared" si="152"/>
        <v>0.27</v>
      </c>
      <c r="Q420" s="240"/>
      <c r="R420" s="240"/>
      <c r="S420" s="240">
        <f t="shared" si="153"/>
        <v>0</v>
      </c>
      <c r="T420" s="240" t="s">
        <v>823</v>
      </c>
      <c r="U420" s="240" t="s">
        <v>823</v>
      </c>
      <c r="V420" s="240" t="s">
        <v>823</v>
      </c>
      <c r="W420" s="240" t="s">
        <v>823</v>
      </c>
      <c r="X420" s="240" t="s">
        <v>823</v>
      </c>
      <c r="Y420" s="240" t="s">
        <v>823</v>
      </c>
      <c r="Z420" s="240">
        <f t="shared" si="154"/>
        <v>0</v>
      </c>
      <c r="AA420" s="240"/>
      <c r="AC420" s="152"/>
      <c r="AE420" s="146">
        <f t="shared" si="155"/>
        <v>0.63</v>
      </c>
      <c r="AF420" s="146">
        <f t="shared" si="156"/>
        <v>0</v>
      </c>
      <c r="AH420" s="255"/>
      <c r="AI420" s="255"/>
    </row>
    <row r="421" spans="2:35" ht="20.149999999999999" customHeight="1" x14ac:dyDescent="0.35">
      <c r="B421" s="403">
        <v>94</v>
      </c>
      <c r="C421" s="133" t="s">
        <v>737</v>
      </c>
      <c r="D421" s="240">
        <v>1</v>
      </c>
      <c r="E421" s="240">
        <v>1.5</v>
      </c>
      <c r="F421" s="240">
        <v>0.2</v>
      </c>
      <c r="G421" s="240">
        <v>0.6</v>
      </c>
      <c r="H421" s="152">
        <f t="shared" si="149"/>
        <v>0.18000000000000002</v>
      </c>
      <c r="I421" s="152">
        <f t="shared" si="150"/>
        <v>0.30000000000000004</v>
      </c>
      <c r="J421" s="152">
        <f t="shared" si="157"/>
        <v>1.7999999999999998</v>
      </c>
      <c r="K421" s="404">
        <v>0</v>
      </c>
      <c r="L421" s="404">
        <f t="shared" si="158"/>
        <v>0.6</v>
      </c>
      <c r="M421" s="404">
        <f t="shared" si="151"/>
        <v>0.89999999999999991</v>
      </c>
      <c r="N421" s="404">
        <v>0</v>
      </c>
      <c r="O421" s="240">
        <f t="shared" si="159"/>
        <v>0.6</v>
      </c>
      <c r="P421" s="240">
        <f t="shared" si="152"/>
        <v>0.89999999999999991</v>
      </c>
      <c r="Q421" s="240"/>
      <c r="R421" s="240"/>
      <c r="S421" s="240">
        <f t="shared" si="153"/>
        <v>0</v>
      </c>
      <c r="T421" s="240" t="s">
        <v>823</v>
      </c>
      <c r="U421" s="240" t="s">
        <v>823</v>
      </c>
      <c r="V421" s="240" t="s">
        <v>823</v>
      </c>
      <c r="W421" s="240" t="s">
        <v>823</v>
      </c>
      <c r="X421" s="240" t="s">
        <v>823</v>
      </c>
      <c r="Y421" s="240" t="s">
        <v>823</v>
      </c>
      <c r="Z421" s="240">
        <f t="shared" si="154"/>
        <v>0</v>
      </c>
      <c r="AA421" s="240"/>
      <c r="AC421" s="152"/>
      <c r="AE421" s="146">
        <f t="shared" si="155"/>
        <v>2.0999999999999996</v>
      </c>
      <c r="AF421" s="146">
        <f t="shared" si="156"/>
        <v>0</v>
      </c>
      <c r="AH421" s="255"/>
      <c r="AI421" s="255"/>
    </row>
    <row r="422" spans="2:35" ht="20.149999999999999" customHeight="1" x14ac:dyDescent="0.35">
      <c r="B422" s="403">
        <v>95</v>
      </c>
      <c r="C422" s="133" t="s">
        <v>738</v>
      </c>
      <c r="D422" s="240">
        <v>1</v>
      </c>
      <c r="E422" s="240">
        <v>1</v>
      </c>
      <c r="F422" s="240">
        <v>0.2</v>
      </c>
      <c r="G422" s="240">
        <v>0.6</v>
      </c>
      <c r="H422" s="152">
        <f t="shared" si="149"/>
        <v>0.12</v>
      </c>
      <c r="I422" s="152">
        <f t="shared" si="150"/>
        <v>0.2</v>
      </c>
      <c r="J422" s="152">
        <f t="shared" si="157"/>
        <v>1.2</v>
      </c>
      <c r="K422" s="404">
        <v>0</v>
      </c>
      <c r="L422" s="404">
        <f t="shared" si="158"/>
        <v>0.6</v>
      </c>
      <c r="M422" s="404">
        <f t="shared" si="151"/>
        <v>0.6</v>
      </c>
      <c r="N422" s="404">
        <v>0</v>
      </c>
      <c r="O422" s="240">
        <f t="shared" si="159"/>
        <v>0.6</v>
      </c>
      <c r="P422" s="240">
        <f t="shared" si="152"/>
        <v>0.6</v>
      </c>
      <c r="Q422" s="240"/>
      <c r="R422" s="240"/>
      <c r="S422" s="240">
        <f t="shared" si="153"/>
        <v>0</v>
      </c>
      <c r="T422" s="240" t="s">
        <v>823</v>
      </c>
      <c r="U422" s="240" t="s">
        <v>823</v>
      </c>
      <c r="V422" s="240" t="s">
        <v>823</v>
      </c>
      <c r="W422" s="240" t="s">
        <v>823</v>
      </c>
      <c r="X422" s="240" t="s">
        <v>823</v>
      </c>
      <c r="Y422" s="240" t="s">
        <v>823</v>
      </c>
      <c r="Z422" s="240">
        <f t="shared" si="154"/>
        <v>0</v>
      </c>
      <c r="AA422" s="240"/>
      <c r="AC422" s="152"/>
      <c r="AE422" s="146">
        <f t="shared" si="155"/>
        <v>1.4</v>
      </c>
      <c r="AF422" s="146">
        <f t="shared" si="156"/>
        <v>0</v>
      </c>
      <c r="AH422" s="146"/>
      <c r="AI422" s="255"/>
    </row>
    <row r="423" spans="2:35" ht="20.149999999999999" customHeight="1" x14ac:dyDescent="0.35">
      <c r="B423" s="403">
        <v>96</v>
      </c>
      <c r="C423" s="133" t="s">
        <v>739</v>
      </c>
      <c r="D423" s="240">
        <v>1</v>
      </c>
      <c r="E423" s="240">
        <v>1</v>
      </c>
      <c r="F423" s="240">
        <v>0.2</v>
      </c>
      <c r="G423" s="240">
        <v>0.6</v>
      </c>
      <c r="H423" s="152">
        <f t="shared" si="149"/>
        <v>0.12</v>
      </c>
      <c r="I423" s="152">
        <f t="shared" si="150"/>
        <v>0.2</v>
      </c>
      <c r="J423" s="152">
        <f t="shared" si="157"/>
        <v>1.2</v>
      </c>
      <c r="K423" s="404">
        <v>0</v>
      </c>
      <c r="L423" s="404">
        <f t="shared" si="158"/>
        <v>0.6</v>
      </c>
      <c r="M423" s="404">
        <f t="shared" si="151"/>
        <v>0.6</v>
      </c>
      <c r="N423" s="404">
        <v>0</v>
      </c>
      <c r="O423" s="240">
        <f t="shared" si="159"/>
        <v>0.6</v>
      </c>
      <c r="P423" s="240">
        <f t="shared" si="152"/>
        <v>0.6</v>
      </c>
      <c r="Q423" s="240"/>
      <c r="R423" s="240"/>
      <c r="S423" s="240">
        <f t="shared" si="153"/>
        <v>0</v>
      </c>
      <c r="T423" s="240" t="s">
        <v>823</v>
      </c>
      <c r="U423" s="240" t="s">
        <v>823</v>
      </c>
      <c r="V423" s="240" t="s">
        <v>823</v>
      </c>
      <c r="W423" s="240" t="s">
        <v>823</v>
      </c>
      <c r="X423" s="240" t="s">
        <v>823</v>
      </c>
      <c r="Y423" s="240" t="s">
        <v>823</v>
      </c>
      <c r="Z423" s="240">
        <f t="shared" si="154"/>
        <v>0</v>
      </c>
      <c r="AA423" s="240"/>
      <c r="AC423" s="152"/>
      <c r="AE423" s="146">
        <f t="shared" si="155"/>
        <v>1.4</v>
      </c>
      <c r="AF423" s="146">
        <f t="shared" si="156"/>
        <v>0</v>
      </c>
      <c r="AH423" s="255"/>
      <c r="AI423" s="255"/>
    </row>
    <row r="424" spans="2:35" ht="20.149999999999999" customHeight="1" x14ac:dyDescent="0.35">
      <c r="B424" s="403">
        <v>97</v>
      </c>
      <c r="C424" s="133" t="s">
        <v>740</v>
      </c>
      <c r="D424" s="240">
        <v>1</v>
      </c>
      <c r="E424" s="240">
        <v>1</v>
      </c>
      <c r="F424" s="240">
        <v>0.2</v>
      </c>
      <c r="G424" s="240">
        <v>0.6</v>
      </c>
      <c r="H424" s="152">
        <f t="shared" si="149"/>
        <v>0.12</v>
      </c>
      <c r="I424" s="152">
        <f t="shared" si="150"/>
        <v>0.2</v>
      </c>
      <c r="J424" s="152">
        <f t="shared" si="157"/>
        <v>1.2</v>
      </c>
      <c r="K424" s="404">
        <v>0</v>
      </c>
      <c r="L424" s="404">
        <f t="shared" si="158"/>
        <v>0.6</v>
      </c>
      <c r="M424" s="404">
        <f t="shared" si="151"/>
        <v>0.6</v>
      </c>
      <c r="N424" s="404">
        <v>0</v>
      </c>
      <c r="O424" s="240">
        <f t="shared" si="159"/>
        <v>0.6</v>
      </c>
      <c r="P424" s="240">
        <f t="shared" si="152"/>
        <v>0.6</v>
      </c>
      <c r="Q424" s="240"/>
      <c r="R424" s="240"/>
      <c r="S424" s="240">
        <f t="shared" si="153"/>
        <v>0</v>
      </c>
      <c r="T424" s="240" t="s">
        <v>823</v>
      </c>
      <c r="U424" s="240" t="s">
        <v>823</v>
      </c>
      <c r="V424" s="240" t="s">
        <v>823</v>
      </c>
      <c r="W424" s="240" t="s">
        <v>823</v>
      </c>
      <c r="X424" s="240" t="s">
        <v>823</v>
      </c>
      <c r="Y424" s="240" t="s">
        <v>823</v>
      </c>
      <c r="Z424" s="240">
        <f t="shared" ref="Z424:Z455" si="160">IFERROR(VLOOKUP(T424,$C$47:$G$688,4,FALSE)*VLOOKUP(T424,$C$47:$G$688,5,FALSE),)+IFERROR(VLOOKUP(U424,$C$47:$G$688,4,FALSE)*VLOOKUP(U424,$C$47:$G$688,5,FALSE),)+IFERROR(VLOOKUP(V424,$C$47:$G$9916,4,FALSE)*VLOOKUP(V424,$C$47:$G$688,5,FALSE),)+IFERROR(VLOOKUP(W424,$C$47:$G$688,4,FALSE)*VLOOKUP(W424,$C$47:$G$688,5,FALSE),)+IFERROR(VLOOKUP(X424,$C$47:$G$688,4,FALSE)*VLOOKUP(X424,$C$47:$G$688,5,FALSE),)+IFERROR(VLOOKUP(Y424,$C$47:$G$688,4,FALSE)*VLOOKUP(Y424,$C$47:$G$688,5,FALSE),)</f>
        <v>0</v>
      </c>
      <c r="AA424" s="240"/>
      <c r="AC424" s="152"/>
      <c r="AE424" s="146">
        <f t="shared" si="155"/>
        <v>1.4</v>
      </c>
      <c r="AF424" s="146">
        <f t="shared" si="156"/>
        <v>0</v>
      </c>
      <c r="AH424" s="255"/>
      <c r="AI424" s="255"/>
    </row>
    <row r="425" spans="2:35" ht="20.149999999999999" customHeight="1" x14ac:dyDescent="0.35">
      <c r="B425" s="403">
        <v>98</v>
      </c>
      <c r="C425" s="133" t="s">
        <v>741</v>
      </c>
      <c r="D425" s="240">
        <v>0</v>
      </c>
      <c r="E425" s="240"/>
      <c r="F425" s="240"/>
      <c r="G425" s="240"/>
      <c r="H425" s="152">
        <f t="shared" si="149"/>
        <v>0</v>
      </c>
      <c r="I425" s="152">
        <f t="shared" si="150"/>
        <v>0</v>
      </c>
      <c r="J425" s="152">
        <f t="shared" si="157"/>
        <v>0</v>
      </c>
      <c r="K425" s="404">
        <v>0</v>
      </c>
      <c r="L425" s="404">
        <f t="shared" si="158"/>
        <v>0</v>
      </c>
      <c r="M425" s="404">
        <f t="shared" si="151"/>
        <v>0</v>
      </c>
      <c r="N425" s="404">
        <v>0</v>
      </c>
      <c r="O425" s="240">
        <f t="shared" si="159"/>
        <v>0</v>
      </c>
      <c r="P425" s="240">
        <f t="shared" si="152"/>
        <v>0</v>
      </c>
      <c r="Q425" s="240"/>
      <c r="R425" s="240"/>
      <c r="S425" s="240">
        <f t="shared" si="153"/>
        <v>0</v>
      </c>
      <c r="T425" s="240" t="s">
        <v>823</v>
      </c>
      <c r="U425" s="240" t="s">
        <v>823</v>
      </c>
      <c r="V425" s="240" t="s">
        <v>823</v>
      </c>
      <c r="W425" s="240" t="s">
        <v>823</v>
      </c>
      <c r="X425" s="240" t="s">
        <v>823</v>
      </c>
      <c r="Y425" s="240" t="s">
        <v>823</v>
      </c>
      <c r="Z425" s="240">
        <f t="shared" si="160"/>
        <v>0</v>
      </c>
      <c r="AA425" s="240"/>
      <c r="AC425" s="152"/>
      <c r="AE425" s="146">
        <f t="shared" si="155"/>
        <v>0</v>
      </c>
      <c r="AF425" s="146">
        <f t="shared" si="156"/>
        <v>0</v>
      </c>
      <c r="AH425" s="255"/>
      <c r="AI425" s="255"/>
    </row>
    <row r="426" spans="2:35" ht="20.149999999999999" customHeight="1" x14ac:dyDescent="0.35">
      <c r="B426" s="403">
        <v>99</v>
      </c>
      <c r="C426" s="133" t="s">
        <v>742</v>
      </c>
      <c r="D426" s="240">
        <v>1</v>
      </c>
      <c r="E426" s="240">
        <v>0.95</v>
      </c>
      <c r="F426" s="240">
        <v>0.2</v>
      </c>
      <c r="G426" s="240">
        <v>0.6</v>
      </c>
      <c r="H426" s="152">
        <f t="shared" si="149"/>
        <v>0.11399999999999999</v>
      </c>
      <c r="I426" s="152">
        <f t="shared" si="150"/>
        <v>0.19</v>
      </c>
      <c r="J426" s="152">
        <f t="shared" si="157"/>
        <v>1.1399999999999999</v>
      </c>
      <c r="K426" s="404">
        <v>0</v>
      </c>
      <c r="L426" s="404">
        <f t="shared" si="158"/>
        <v>0.6</v>
      </c>
      <c r="M426" s="404">
        <f t="shared" si="151"/>
        <v>0.56999999999999995</v>
      </c>
      <c r="N426" s="404">
        <v>0</v>
      </c>
      <c r="O426" s="240">
        <f t="shared" si="159"/>
        <v>0.6</v>
      </c>
      <c r="P426" s="240">
        <f t="shared" si="152"/>
        <v>0.56999999999999995</v>
      </c>
      <c r="Q426" s="240"/>
      <c r="R426" s="240"/>
      <c r="S426" s="240">
        <f t="shared" si="153"/>
        <v>0</v>
      </c>
      <c r="T426" s="240" t="s">
        <v>823</v>
      </c>
      <c r="U426" s="240" t="s">
        <v>823</v>
      </c>
      <c r="V426" s="240" t="s">
        <v>823</v>
      </c>
      <c r="W426" s="240" t="s">
        <v>823</v>
      </c>
      <c r="X426" s="240" t="s">
        <v>823</v>
      </c>
      <c r="Y426" s="240" t="s">
        <v>823</v>
      </c>
      <c r="Z426" s="240">
        <f t="shared" si="160"/>
        <v>0</v>
      </c>
      <c r="AA426" s="240"/>
      <c r="AC426" s="152"/>
      <c r="AE426" s="146">
        <f t="shared" si="155"/>
        <v>1.3299999999999998</v>
      </c>
      <c r="AF426" s="146">
        <f t="shared" si="156"/>
        <v>0</v>
      </c>
      <c r="AH426" s="255"/>
      <c r="AI426" s="255"/>
    </row>
    <row r="427" spans="2:35" ht="20.149999999999999" customHeight="1" x14ac:dyDescent="0.35">
      <c r="B427" s="403">
        <v>100</v>
      </c>
      <c r="C427" s="133" t="s">
        <v>743</v>
      </c>
      <c r="D427" s="240">
        <v>1</v>
      </c>
      <c r="E427" s="240">
        <v>0.95</v>
      </c>
      <c r="F427" s="240">
        <v>0.2</v>
      </c>
      <c r="G427" s="240">
        <v>0.6</v>
      </c>
      <c r="H427" s="152">
        <f t="shared" si="149"/>
        <v>0.11399999999999999</v>
      </c>
      <c r="I427" s="152">
        <f t="shared" si="150"/>
        <v>0.19</v>
      </c>
      <c r="J427" s="152">
        <f t="shared" si="157"/>
        <v>1.1399999999999999</v>
      </c>
      <c r="K427" s="404">
        <v>0</v>
      </c>
      <c r="L427" s="404">
        <f t="shared" si="158"/>
        <v>0.6</v>
      </c>
      <c r="M427" s="404">
        <f t="shared" si="151"/>
        <v>0.56999999999999995</v>
      </c>
      <c r="N427" s="404">
        <v>0</v>
      </c>
      <c r="O427" s="240">
        <f t="shared" si="159"/>
        <v>0.6</v>
      </c>
      <c r="P427" s="240">
        <f t="shared" si="152"/>
        <v>0.56999999999999995</v>
      </c>
      <c r="Q427" s="240"/>
      <c r="R427" s="240"/>
      <c r="S427" s="240">
        <f t="shared" si="153"/>
        <v>0</v>
      </c>
      <c r="T427" s="240" t="s">
        <v>823</v>
      </c>
      <c r="U427" s="240" t="s">
        <v>823</v>
      </c>
      <c r="V427" s="240" t="s">
        <v>823</v>
      </c>
      <c r="W427" s="240" t="s">
        <v>823</v>
      </c>
      <c r="X427" s="240" t="s">
        <v>823</v>
      </c>
      <c r="Y427" s="240" t="s">
        <v>823</v>
      </c>
      <c r="Z427" s="240">
        <f t="shared" si="160"/>
        <v>0</v>
      </c>
      <c r="AA427" s="240"/>
      <c r="AC427" s="152"/>
      <c r="AE427" s="146">
        <f t="shared" si="155"/>
        <v>1.3299999999999998</v>
      </c>
      <c r="AF427" s="146">
        <f t="shared" si="156"/>
        <v>0</v>
      </c>
      <c r="AH427" s="255"/>
      <c r="AI427" s="255"/>
    </row>
    <row r="428" spans="2:35" ht="20.149999999999999" customHeight="1" x14ac:dyDescent="0.35">
      <c r="B428" s="403">
        <v>101</v>
      </c>
      <c r="C428" s="133" t="s">
        <v>744</v>
      </c>
      <c r="D428" s="240">
        <v>1</v>
      </c>
      <c r="E428" s="240">
        <v>1</v>
      </c>
      <c r="F428" s="240">
        <v>0.2</v>
      </c>
      <c r="G428" s="240">
        <v>0.6</v>
      </c>
      <c r="H428" s="152">
        <f t="shared" si="149"/>
        <v>0.12</v>
      </c>
      <c r="I428" s="152">
        <f t="shared" si="150"/>
        <v>0.2</v>
      </c>
      <c r="J428" s="152">
        <f t="shared" si="157"/>
        <v>1.2</v>
      </c>
      <c r="K428" s="404">
        <v>0</v>
      </c>
      <c r="L428" s="404">
        <f t="shared" si="158"/>
        <v>0.6</v>
      </c>
      <c r="M428" s="404">
        <f t="shared" si="151"/>
        <v>0.6</v>
      </c>
      <c r="N428" s="404">
        <v>0</v>
      </c>
      <c r="O428" s="240">
        <f t="shared" si="159"/>
        <v>0.6</v>
      </c>
      <c r="P428" s="240">
        <f t="shared" si="152"/>
        <v>0.6</v>
      </c>
      <c r="Q428" s="240"/>
      <c r="R428" s="240"/>
      <c r="S428" s="240">
        <f t="shared" si="153"/>
        <v>0</v>
      </c>
      <c r="T428" s="240" t="s">
        <v>823</v>
      </c>
      <c r="U428" s="240" t="s">
        <v>823</v>
      </c>
      <c r="V428" s="240" t="s">
        <v>823</v>
      </c>
      <c r="W428" s="240" t="s">
        <v>823</v>
      </c>
      <c r="X428" s="240" t="s">
        <v>823</v>
      </c>
      <c r="Y428" s="240" t="s">
        <v>823</v>
      </c>
      <c r="Z428" s="240">
        <f t="shared" si="160"/>
        <v>0</v>
      </c>
      <c r="AA428" s="240"/>
      <c r="AC428" s="152"/>
      <c r="AE428" s="146">
        <f t="shared" si="155"/>
        <v>1.4</v>
      </c>
      <c r="AF428" s="146">
        <f t="shared" si="156"/>
        <v>0</v>
      </c>
      <c r="AH428" s="255"/>
      <c r="AI428" s="255"/>
    </row>
    <row r="429" spans="2:35" ht="20.149999999999999" customHeight="1" x14ac:dyDescent="0.35">
      <c r="B429" s="403">
        <v>102</v>
      </c>
      <c r="C429" s="133" t="s">
        <v>745</v>
      </c>
      <c r="D429" s="240">
        <v>1</v>
      </c>
      <c r="E429" s="240">
        <v>1</v>
      </c>
      <c r="F429" s="240">
        <v>0.2</v>
      </c>
      <c r="G429" s="240">
        <v>0.6</v>
      </c>
      <c r="H429" s="152">
        <f t="shared" si="149"/>
        <v>0.12</v>
      </c>
      <c r="I429" s="152">
        <f t="shared" si="150"/>
        <v>0.2</v>
      </c>
      <c r="J429" s="152">
        <f t="shared" si="157"/>
        <v>1.2</v>
      </c>
      <c r="K429" s="404">
        <v>0</v>
      </c>
      <c r="L429" s="404">
        <f t="shared" si="158"/>
        <v>0.6</v>
      </c>
      <c r="M429" s="404">
        <f t="shared" si="151"/>
        <v>0.6</v>
      </c>
      <c r="N429" s="404">
        <v>0</v>
      </c>
      <c r="O429" s="240">
        <f t="shared" si="159"/>
        <v>0.6</v>
      </c>
      <c r="P429" s="240">
        <f t="shared" si="152"/>
        <v>0.6</v>
      </c>
      <c r="Q429" s="240"/>
      <c r="R429" s="240"/>
      <c r="S429" s="240">
        <f t="shared" si="153"/>
        <v>0</v>
      </c>
      <c r="T429" s="240" t="s">
        <v>823</v>
      </c>
      <c r="U429" s="240" t="s">
        <v>823</v>
      </c>
      <c r="V429" s="240" t="s">
        <v>823</v>
      </c>
      <c r="W429" s="240" t="s">
        <v>823</v>
      </c>
      <c r="X429" s="240" t="s">
        <v>823</v>
      </c>
      <c r="Y429" s="240" t="s">
        <v>823</v>
      </c>
      <c r="Z429" s="240">
        <f t="shared" si="160"/>
        <v>0</v>
      </c>
      <c r="AA429" s="240"/>
      <c r="AC429" s="152"/>
      <c r="AE429" s="146">
        <f t="shared" si="155"/>
        <v>1.4</v>
      </c>
      <c r="AF429" s="146">
        <f t="shared" si="156"/>
        <v>0</v>
      </c>
      <c r="AH429" s="255"/>
      <c r="AI429" s="255"/>
    </row>
    <row r="430" spans="2:35" ht="20.149999999999999" customHeight="1" x14ac:dyDescent="0.35">
      <c r="B430" s="403">
        <v>103</v>
      </c>
      <c r="C430" s="133" t="s">
        <v>746</v>
      </c>
      <c r="D430" s="240">
        <v>1</v>
      </c>
      <c r="E430" s="240">
        <v>1</v>
      </c>
      <c r="F430" s="240">
        <v>0.2</v>
      </c>
      <c r="G430" s="240">
        <v>0.6</v>
      </c>
      <c r="H430" s="152">
        <f t="shared" si="149"/>
        <v>0.12</v>
      </c>
      <c r="I430" s="152">
        <f t="shared" si="150"/>
        <v>0.2</v>
      </c>
      <c r="J430" s="152">
        <f t="shared" si="157"/>
        <v>1.2</v>
      </c>
      <c r="K430" s="404">
        <v>0</v>
      </c>
      <c r="L430" s="404">
        <f t="shared" si="158"/>
        <v>0.6</v>
      </c>
      <c r="M430" s="404">
        <f t="shared" si="151"/>
        <v>0.6</v>
      </c>
      <c r="N430" s="404">
        <v>0</v>
      </c>
      <c r="O430" s="240">
        <f t="shared" si="159"/>
        <v>0.6</v>
      </c>
      <c r="P430" s="240">
        <f t="shared" si="152"/>
        <v>0.6</v>
      </c>
      <c r="Q430" s="240"/>
      <c r="R430" s="240"/>
      <c r="S430" s="240">
        <f t="shared" si="153"/>
        <v>0</v>
      </c>
      <c r="T430" s="240" t="s">
        <v>823</v>
      </c>
      <c r="U430" s="240" t="s">
        <v>823</v>
      </c>
      <c r="V430" s="240" t="s">
        <v>823</v>
      </c>
      <c r="W430" s="240" t="s">
        <v>823</v>
      </c>
      <c r="X430" s="240" t="s">
        <v>823</v>
      </c>
      <c r="Y430" s="240" t="s">
        <v>823</v>
      </c>
      <c r="Z430" s="240">
        <f t="shared" si="160"/>
        <v>0</v>
      </c>
      <c r="AA430" s="240"/>
      <c r="AC430" s="152"/>
      <c r="AE430" s="146">
        <f t="shared" si="155"/>
        <v>1.4</v>
      </c>
      <c r="AF430" s="146">
        <f t="shared" si="156"/>
        <v>0</v>
      </c>
      <c r="AH430" s="255"/>
      <c r="AI430" s="255"/>
    </row>
    <row r="431" spans="2:35" ht="20.149999999999999" customHeight="1" x14ac:dyDescent="0.35">
      <c r="B431" s="403">
        <v>104</v>
      </c>
      <c r="C431" s="133" t="s">
        <v>747</v>
      </c>
      <c r="D431" s="240">
        <v>1</v>
      </c>
      <c r="E431" s="240">
        <v>1.5</v>
      </c>
      <c r="F431" s="240">
        <v>0.2</v>
      </c>
      <c r="G431" s="240">
        <v>0.6</v>
      </c>
      <c r="H431" s="152">
        <f t="shared" si="149"/>
        <v>0.18000000000000002</v>
      </c>
      <c r="I431" s="152">
        <f t="shared" si="150"/>
        <v>0.30000000000000004</v>
      </c>
      <c r="J431" s="152">
        <f t="shared" si="157"/>
        <v>1.7999999999999998</v>
      </c>
      <c r="K431" s="404">
        <v>0</v>
      </c>
      <c r="L431" s="404">
        <f t="shared" si="158"/>
        <v>0.6</v>
      </c>
      <c r="M431" s="404">
        <f t="shared" si="151"/>
        <v>0.89999999999999991</v>
      </c>
      <c r="N431" s="404">
        <v>0</v>
      </c>
      <c r="O431" s="240">
        <f t="shared" si="159"/>
        <v>0.6</v>
      </c>
      <c r="P431" s="240">
        <f t="shared" si="152"/>
        <v>0.89999999999999991</v>
      </c>
      <c r="Q431" s="240"/>
      <c r="R431" s="240"/>
      <c r="S431" s="240">
        <f t="shared" si="153"/>
        <v>0</v>
      </c>
      <c r="T431" s="240" t="s">
        <v>823</v>
      </c>
      <c r="U431" s="240" t="s">
        <v>823</v>
      </c>
      <c r="V431" s="240" t="s">
        <v>823</v>
      </c>
      <c r="W431" s="240" t="s">
        <v>823</v>
      </c>
      <c r="X431" s="240" t="s">
        <v>823</v>
      </c>
      <c r="Y431" s="240" t="s">
        <v>823</v>
      </c>
      <c r="Z431" s="240">
        <f t="shared" si="160"/>
        <v>0</v>
      </c>
      <c r="AA431" s="240"/>
      <c r="AC431" s="152"/>
      <c r="AE431" s="146">
        <f t="shared" si="155"/>
        <v>2.0999999999999996</v>
      </c>
      <c r="AF431" s="146">
        <f t="shared" si="156"/>
        <v>0</v>
      </c>
      <c r="AH431" s="255"/>
      <c r="AI431" s="255"/>
    </row>
    <row r="432" spans="2:35" ht="20.149999999999999" customHeight="1" x14ac:dyDescent="0.35">
      <c r="B432" s="403">
        <v>105</v>
      </c>
      <c r="C432" s="133" t="s">
        <v>748</v>
      </c>
      <c r="D432" s="240">
        <v>1</v>
      </c>
      <c r="E432" s="240">
        <v>1</v>
      </c>
      <c r="F432" s="240">
        <v>0.2</v>
      </c>
      <c r="G432" s="240">
        <v>0.6</v>
      </c>
      <c r="H432" s="152">
        <f t="shared" si="149"/>
        <v>0.12</v>
      </c>
      <c r="I432" s="152">
        <f t="shared" si="150"/>
        <v>0.2</v>
      </c>
      <c r="J432" s="152">
        <f t="shared" si="157"/>
        <v>1.2</v>
      </c>
      <c r="K432" s="404">
        <v>0</v>
      </c>
      <c r="L432" s="404">
        <f t="shared" si="158"/>
        <v>0.6</v>
      </c>
      <c r="M432" s="404">
        <f t="shared" si="151"/>
        <v>0.6</v>
      </c>
      <c r="N432" s="404">
        <v>0</v>
      </c>
      <c r="O432" s="240">
        <f t="shared" si="159"/>
        <v>0.6</v>
      </c>
      <c r="P432" s="240">
        <f t="shared" si="152"/>
        <v>0.6</v>
      </c>
      <c r="Q432" s="240"/>
      <c r="R432" s="240"/>
      <c r="S432" s="240">
        <f t="shared" si="153"/>
        <v>0</v>
      </c>
      <c r="T432" s="240" t="s">
        <v>823</v>
      </c>
      <c r="U432" s="240" t="s">
        <v>823</v>
      </c>
      <c r="V432" s="240" t="s">
        <v>823</v>
      </c>
      <c r="W432" s="240" t="s">
        <v>823</v>
      </c>
      <c r="X432" s="240" t="s">
        <v>823</v>
      </c>
      <c r="Y432" s="240" t="s">
        <v>823</v>
      </c>
      <c r="Z432" s="240">
        <f t="shared" si="160"/>
        <v>0</v>
      </c>
      <c r="AA432" s="240"/>
      <c r="AC432" s="152"/>
      <c r="AE432" s="146">
        <f t="shared" si="155"/>
        <v>1.4</v>
      </c>
      <c r="AF432" s="146">
        <f t="shared" si="156"/>
        <v>0</v>
      </c>
      <c r="AH432" s="255"/>
      <c r="AI432" s="255"/>
    </row>
    <row r="433" spans="2:35" ht="20.149999999999999" customHeight="1" x14ac:dyDescent="0.35">
      <c r="B433" s="403">
        <v>106</v>
      </c>
      <c r="C433" s="133" t="s">
        <v>749</v>
      </c>
      <c r="D433" s="240">
        <v>1</v>
      </c>
      <c r="E433" s="240">
        <v>1</v>
      </c>
      <c r="F433" s="240">
        <v>0.2</v>
      </c>
      <c r="G433" s="240">
        <v>0.6</v>
      </c>
      <c r="H433" s="152">
        <f t="shared" si="149"/>
        <v>0.12</v>
      </c>
      <c r="I433" s="152">
        <f t="shared" si="150"/>
        <v>0.2</v>
      </c>
      <c r="J433" s="152">
        <f t="shared" si="157"/>
        <v>1.2</v>
      </c>
      <c r="K433" s="404">
        <v>0</v>
      </c>
      <c r="L433" s="404">
        <f t="shared" si="158"/>
        <v>0.6</v>
      </c>
      <c r="M433" s="404">
        <f t="shared" si="151"/>
        <v>0.6</v>
      </c>
      <c r="N433" s="404">
        <v>0</v>
      </c>
      <c r="O433" s="240">
        <f t="shared" si="159"/>
        <v>0.6</v>
      </c>
      <c r="P433" s="240">
        <f t="shared" si="152"/>
        <v>0.6</v>
      </c>
      <c r="Q433" s="240"/>
      <c r="R433" s="240"/>
      <c r="S433" s="240">
        <f t="shared" si="153"/>
        <v>0</v>
      </c>
      <c r="T433" s="240" t="s">
        <v>823</v>
      </c>
      <c r="U433" s="240" t="s">
        <v>823</v>
      </c>
      <c r="V433" s="240" t="s">
        <v>823</v>
      </c>
      <c r="W433" s="240" t="s">
        <v>823</v>
      </c>
      <c r="X433" s="240" t="s">
        <v>823</v>
      </c>
      <c r="Y433" s="240" t="s">
        <v>823</v>
      </c>
      <c r="Z433" s="240">
        <f t="shared" si="160"/>
        <v>0</v>
      </c>
      <c r="AA433" s="240"/>
      <c r="AC433" s="152"/>
      <c r="AE433" s="146">
        <f t="shared" si="155"/>
        <v>1.4</v>
      </c>
      <c r="AF433" s="146">
        <f t="shared" si="156"/>
        <v>0</v>
      </c>
      <c r="AH433" s="255"/>
      <c r="AI433" s="255"/>
    </row>
    <row r="434" spans="2:35" ht="20.149999999999999" customHeight="1" x14ac:dyDescent="0.35">
      <c r="B434" s="403">
        <v>107</v>
      </c>
      <c r="C434" s="133" t="s">
        <v>750</v>
      </c>
      <c r="D434" s="240">
        <v>1</v>
      </c>
      <c r="E434" s="240">
        <v>1</v>
      </c>
      <c r="F434" s="240">
        <v>0.2</v>
      </c>
      <c r="G434" s="240">
        <v>0.6</v>
      </c>
      <c r="H434" s="152">
        <f t="shared" si="149"/>
        <v>0.12</v>
      </c>
      <c r="I434" s="152">
        <f t="shared" si="150"/>
        <v>0.2</v>
      </c>
      <c r="J434" s="152">
        <f t="shared" si="157"/>
        <v>1.2</v>
      </c>
      <c r="K434" s="404">
        <v>0</v>
      </c>
      <c r="L434" s="404">
        <f t="shared" si="158"/>
        <v>0.6</v>
      </c>
      <c r="M434" s="404">
        <f t="shared" si="151"/>
        <v>0.6</v>
      </c>
      <c r="N434" s="404">
        <v>0</v>
      </c>
      <c r="O434" s="240">
        <f t="shared" si="159"/>
        <v>0.6</v>
      </c>
      <c r="P434" s="240">
        <f t="shared" si="152"/>
        <v>0.6</v>
      </c>
      <c r="Q434" s="240"/>
      <c r="R434" s="240"/>
      <c r="S434" s="240">
        <f t="shared" si="153"/>
        <v>0</v>
      </c>
      <c r="T434" s="240" t="s">
        <v>823</v>
      </c>
      <c r="U434" s="240" t="s">
        <v>823</v>
      </c>
      <c r="V434" s="240" t="s">
        <v>823</v>
      </c>
      <c r="W434" s="240" t="s">
        <v>823</v>
      </c>
      <c r="X434" s="240" t="s">
        <v>823</v>
      </c>
      <c r="Y434" s="240" t="s">
        <v>823</v>
      </c>
      <c r="Z434" s="240">
        <f t="shared" si="160"/>
        <v>0</v>
      </c>
      <c r="AA434" s="240"/>
      <c r="AC434" s="152"/>
      <c r="AE434" s="146">
        <f t="shared" si="155"/>
        <v>1.4</v>
      </c>
      <c r="AF434" s="146">
        <f t="shared" si="156"/>
        <v>0</v>
      </c>
      <c r="AH434" s="255"/>
      <c r="AI434" s="255"/>
    </row>
    <row r="435" spans="2:35" ht="20.149999999999999" customHeight="1" x14ac:dyDescent="0.35">
      <c r="B435" s="403">
        <v>108</v>
      </c>
      <c r="C435" s="133" t="s">
        <v>751</v>
      </c>
      <c r="D435" s="240">
        <v>1</v>
      </c>
      <c r="E435" s="240">
        <v>1</v>
      </c>
      <c r="F435" s="240">
        <v>0.2</v>
      </c>
      <c r="G435" s="240">
        <v>0.6</v>
      </c>
      <c r="H435" s="152">
        <f t="shared" si="149"/>
        <v>0.12</v>
      </c>
      <c r="I435" s="152">
        <f t="shared" si="150"/>
        <v>0.2</v>
      </c>
      <c r="J435" s="152">
        <f t="shared" si="157"/>
        <v>1.2</v>
      </c>
      <c r="K435" s="404">
        <v>0</v>
      </c>
      <c r="L435" s="404">
        <f t="shared" si="158"/>
        <v>0.6</v>
      </c>
      <c r="M435" s="404">
        <f t="shared" si="151"/>
        <v>0.6</v>
      </c>
      <c r="N435" s="404">
        <v>0</v>
      </c>
      <c r="O435" s="240">
        <f t="shared" si="159"/>
        <v>0.6</v>
      </c>
      <c r="P435" s="240">
        <f t="shared" si="152"/>
        <v>0.6</v>
      </c>
      <c r="Q435" s="240"/>
      <c r="R435" s="240"/>
      <c r="S435" s="240">
        <f t="shared" si="153"/>
        <v>0</v>
      </c>
      <c r="T435" s="240" t="s">
        <v>823</v>
      </c>
      <c r="U435" s="240" t="s">
        <v>823</v>
      </c>
      <c r="V435" s="240" t="s">
        <v>823</v>
      </c>
      <c r="W435" s="240" t="s">
        <v>823</v>
      </c>
      <c r="X435" s="240" t="s">
        <v>823</v>
      </c>
      <c r="Y435" s="240" t="s">
        <v>823</v>
      </c>
      <c r="Z435" s="240">
        <f t="shared" si="160"/>
        <v>0</v>
      </c>
      <c r="AA435" s="240"/>
      <c r="AC435" s="152"/>
      <c r="AE435" s="146">
        <f t="shared" si="155"/>
        <v>1.4</v>
      </c>
      <c r="AF435" s="146">
        <f t="shared" si="156"/>
        <v>0</v>
      </c>
      <c r="AH435" s="255"/>
      <c r="AI435" s="255"/>
    </row>
    <row r="436" spans="2:35" ht="20.149999999999999" customHeight="1" x14ac:dyDescent="0.35">
      <c r="B436" s="403">
        <v>109</v>
      </c>
      <c r="C436" s="133" t="s">
        <v>752</v>
      </c>
      <c r="D436" s="240">
        <v>1</v>
      </c>
      <c r="E436" s="240">
        <v>1.5</v>
      </c>
      <c r="F436" s="240">
        <v>0.2</v>
      </c>
      <c r="G436" s="240">
        <v>0.6</v>
      </c>
      <c r="H436" s="152">
        <f t="shared" si="149"/>
        <v>0.18000000000000002</v>
      </c>
      <c r="I436" s="152">
        <f t="shared" si="150"/>
        <v>0.30000000000000004</v>
      </c>
      <c r="J436" s="152">
        <f t="shared" si="157"/>
        <v>1.7999999999999998</v>
      </c>
      <c r="K436" s="404">
        <v>0</v>
      </c>
      <c r="L436" s="404">
        <f t="shared" si="158"/>
        <v>0.6</v>
      </c>
      <c r="M436" s="404">
        <f t="shared" si="151"/>
        <v>0.89999999999999991</v>
      </c>
      <c r="N436" s="404">
        <v>0</v>
      </c>
      <c r="O436" s="240">
        <f t="shared" si="159"/>
        <v>0.6</v>
      </c>
      <c r="P436" s="240">
        <f t="shared" si="152"/>
        <v>0.89999999999999991</v>
      </c>
      <c r="Q436" s="240"/>
      <c r="R436" s="240"/>
      <c r="S436" s="240">
        <f t="shared" si="153"/>
        <v>0</v>
      </c>
      <c r="T436" s="240" t="s">
        <v>823</v>
      </c>
      <c r="U436" s="240" t="s">
        <v>823</v>
      </c>
      <c r="V436" s="240" t="s">
        <v>823</v>
      </c>
      <c r="W436" s="240" t="s">
        <v>823</v>
      </c>
      <c r="X436" s="240" t="s">
        <v>823</v>
      </c>
      <c r="Y436" s="240" t="s">
        <v>823</v>
      </c>
      <c r="Z436" s="240">
        <f t="shared" si="160"/>
        <v>0</v>
      </c>
      <c r="AA436" s="240"/>
      <c r="AC436" s="152"/>
      <c r="AE436" s="146">
        <f t="shared" si="155"/>
        <v>2.0999999999999996</v>
      </c>
      <c r="AF436" s="146">
        <f t="shared" si="156"/>
        <v>0</v>
      </c>
      <c r="AH436" s="255"/>
      <c r="AI436" s="255"/>
    </row>
    <row r="437" spans="2:35" ht="20.149999999999999" customHeight="1" x14ac:dyDescent="0.35">
      <c r="B437" s="403">
        <v>110</v>
      </c>
      <c r="C437" s="133" t="s">
        <v>753</v>
      </c>
      <c r="D437" s="240">
        <v>1</v>
      </c>
      <c r="E437" s="240">
        <v>0.9</v>
      </c>
      <c r="F437" s="240">
        <v>0.2</v>
      </c>
      <c r="G437" s="240">
        <v>0.6</v>
      </c>
      <c r="H437" s="152">
        <f t="shared" si="149"/>
        <v>0.10800000000000001</v>
      </c>
      <c r="I437" s="152">
        <f t="shared" si="150"/>
        <v>0.18000000000000002</v>
      </c>
      <c r="J437" s="152">
        <f t="shared" si="157"/>
        <v>1.08</v>
      </c>
      <c r="K437" s="404">
        <v>0</v>
      </c>
      <c r="L437" s="404">
        <f t="shared" si="158"/>
        <v>0.6</v>
      </c>
      <c r="M437" s="404">
        <f t="shared" si="151"/>
        <v>0.54</v>
      </c>
      <c r="N437" s="404">
        <v>0</v>
      </c>
      <c r="O437" s="240">
        <f t="shared" si="159"/>
        <v>0.6</v>
      </c>
      <c r="P437" s="240">
        <f t="shared" si="152"/>
        <v>0.54</v>
      </c>
      <c r="Q437" s="240"/>
      <c r="R437" s="240"/>
      <c r="S437" s="240">
        <f t="shared" si="153"/>
        <v>0</v>
      </c>
      <c r="T437" s="240" t="s">
        <v>823</v>
      </c>
      <c r="U437" s="240" t="s">
        <v>823</v>
      </c>
      <c r="V437" s="240" t="s">
        <v>823</v>
      </c>
      <c r="W437" s="240" t="s">
        <v>823</v>
      </c>
      <c r="X437" s="240" t="s">
        <v>823</v>
      </c>
      <c r="Y437" s="240" t="s">
        <v>823</v>
      </c>
      <c r="Z437" s="240">
        <f t="shared" si="160"/>
        <v>0</v>
      </c>
      <c r="AA437" s="240"/>
      <c r="AC437" s="152"/>
      <c r="AE437" s="146">
        <f t="shared" si="155"/>
        <v>1.26</v>
      </c>
      <c r="AF437" s="146">
        <f t="shared" si="156"/>
        <v>0</v>
      </c>
      <c r="AH437" s="255"/>
      <c r="AI437" s="255"/>
    </row>
    <row r="438" spans="2:35" ht="20.149999999999999" customHeight="1" x14ac:dyDescent="0.35">
      <c r="B438" s="403">
        <v>111</v>
      </c>
      <c r="C438" s="133" t="s">
        <v>754</v>
      </c>
      <c r="D438" s="240">
        <v>1</v>
      </c>
      <c r="E438" s="240">
        <v>1</v>
      </c>
      <c r="F438" s="240">
        <v>0.2</v>
      </c>
      <c r="G438" s="240">
        <v>0.6</v>
      </c>
      <c r="H438" s="152">
        <f t="shared" si="149"/>
        <v>0.12</v>
      </c>
      <c r="I438" s="152">
        <f t="shared" si="150"/>
        <v>0.2</v>
      </c>
      <c r="J438" s="152">
        <f t="shared" si="157"/>
        <v>1.2</v>
      </c>
      <c r="K438" s="404">
        <v>0</v>
      </c>
      <c r="L438" s="404">
        <f t="shared" si="158"/>
        <v>0.6</v>
      </c>
      <c r="M438" s="404">
        <f t="shared" si="151"/>
        <v>0.6</v>
      </c>
      <c r="N438" s="404">
        <v>0</v>
      </c>
      <c r="O438" s="240">
        <f t="shared" si="159"/>
        <v>0.6</v>
      </c>
      <c r="P438" s="240">
        <f t="shared" si="152"/>
        <v>0.6</v>
      </c>
      <c r="Q438" s="240"/>
      <c r="R438" s="240"/>
      <c r="S438" s="240">
        <f t="shared" si="153"/>
        <v>0</v>
      </c>
      <c r="T438" s="240" t="s">
        <v>823</v>
      </c>
      <c r="U438" s="240" t="s">
        <v>823</v>
      </c>
      <c r="V438" s="240" t="s">
        <v>823</v>
      </c>
      <c r="W438" s="240" t="s">
        <v>823</v>
      </c>
      <c r="X438" s="240" t="s">
        <v>823</v>
      </c>
      <c r="Y438" s="240" t="s">
        <v>823</v>
      </c>
      <c r="Z438" s="240">
        <f t="shared" si="160"/>
        <v>0</v>
      </c>
      <c r="AA438" s="240"/>
      <c r="AC438" s="152"/>
      <c r="AE438" s="146">
        <f t="shared" si="155"/>
        <v>1.4</v>
      </c>
      <c r="AF438" s="146">
        <f t="shared" si="156"/>
        <v>0</v>
      </c>
      <c r="AH438" s="255"/>
      <c r="AI438" s="255"/>
    </row>
    <row r="439" spans="2:35" ht="20.149999999999999" customHeight="1" x14ac:dyDescent="0.35">
      <c r="B439" s="403">
        <v>112</v>
      </c>
      <c r="C439" s="133" t="s">
        <v>755</v>
      </c>
      <c r="D439" s="240">
        <v>1</v>
      </c>
      <c r="E439" s="240">
        <v>1</v>
      </c>
      <c r="F439" s="240">
        <v>0.2</v>
      </c>
      <c r="G439" s="240">
        <v>0.6</v>
      </c>
      <c r="H439" s="152">
        <f t="shared" si="149"/>
        <v>0.12</v>
      </c>
      <c r="I439" s="152">
        <f t="shared" si="150"/>
        <v>0.2</v>
      </c>
      <c r="J439" s="152">
        <f t="shared" si="157"/>
        <v>1.2</v>
      </c>
      <c r="K439" s="404">
        <v>0</v>
      </c>
      <c r="L439" s="404">
        <f t="shared" si="158"/>
        <v>0.6</v>
      </c>
      <c r="M439" s="404">
        <f t="shared" si="151"/>
        <v>0.6</v>
      </c>
      <c r="N439" s="404">
        <v>0</v>
      </c>
      <c r="O439" s="240">
        <f t="shared" si="159"/>
        <v>0.6</v>
      </c>
      <c r="P439" s="240">
        <f t="shared" si="152"/>
        <v>0.6</v>
      </c>
      <c r="Q439" s="240"/>
      <c r="R439" s="240"/>
      <c r="S439" s="240">
        <f t="shared" si="153"/>
        <v>0</v>
      </c>
      <c r="T439" s="240" t="s">
        <v>823</v>
      </c>
      <c r="U439" s="240" t="s">
        <v>823</v>
      </c>
      <c r="V439" s="240" t="s">
        <v>823</v>
      </c>
      <c r="W439" s="240" t="s">
        <v>823</v>
      </c>
      <c r="X439" s="240" t="s">
        <v>823</v>
      </c>
      <c r="Y439" s="240" t="s">
        <v>823</v>
      </c>
      <c r="Z439" s="240">
        <f t="shared" si="160"/>
        <v>0</v>
      </c>
      <c r="AA439" s="240"/>
      <c r="AC439" s="152"/>
      <c r="AE439" s="146">
        <f t="shared" si="155"/>
        <v>1.4</v>
      </c>
      <c r="AF439" s="146">
        <f t="shared" si="156"/>
        <v>0</v>
      </c>
      <c r="AH439" s="255"/>
      <c r="AI439" s="255"/>
    </row>
    <row r="440" spans="2:35" ht="20.149999999999999" customHeight="1" x14ac:dyDescent="0.35">
      <c r="B440" s="403">
        <v>113</v>
      </c>
      <c r="C440" s="133" t="s">
        <v>756</v>
      </c>
      <c r="D440" s="240">
        <v>1</v>
      </c>
      <c r="E440" s="240">
        <v>1</v>
      </c>
      <c r="F440" s="240">
        <v>0.2</v>
      </c>
      <c r="G440" s="240">
        <v>0.6</v>
      </c>
      <c r="H440" s="152">
        <f t="shared" si="149"/>
        <v>0.12</v>
      </c>
      <c r="I440" s="152">
        <f t="shared" si="150"/>
        <v>0.2</v>
      </c>
      <c r="J440" s="152">
        <f t="shared" si="157"/>
        <v>1.2</v>
      </c>
      <c r="K440" s="404">
        <v>0</v>
      </c>
      <c r="L440" s="404">
        <f t="shared" si="158"/>
        <v>0.6</v>
      </c>
      <c r="M440" s="404">
        <f t="shared" si="151"/>
        <v>0.6</v>
      </c>
      <c r="N440" s="404">
        <v>0</v>
      </c>
      <c r="O440" s="240">
        <f t="shared" si="159"/>
        <v>0.6</v>
      </c>
      <c r="P440" s="240">
        <f t="shared" si="152"/>
        <v>0.6</v>
      </c>
      <c r="Q440" s="240"/>
      <c r="R440" s="240"/>
      <c r="S440" s="240">
        <f t="shared" si="153"/>
        <v>0</v>
      </c>
      <c r="T440" s="240" t="s">
        <v>823</v>
      </c>
      <c r="U440" s="240" t="s">
        <v>823</v>
      </c>
      <c r="V440" s="240" t="s">
        <v>823</v>
      </c>
      <c r="W440" s="240" t="s">
        <v>823</v>
      </c>
      <c r="X440" s="240" t="s">
        <v>823</v>
      </c>
      <c r="Y440" s="240" t="s">
        <v>823</v>
      </c>
      <c r="Z440" s="240">
        <f t="shared" si="160"/>
        <v>0</v>
      </c>
      <c r="AA440" s="240"/>
      <c r="AC440" s="152"/>
      <c r="AE440" s="146">
        <f t="shared" si="155"/>
        <v>1.4</v>
      </c>
      <c r="AF440" s="146">
        <f t="shared" si="156"/>
        <v>0</v>
      </c>
      <c r="AH440" s="255"/>
      <c r="AI440" s="255"/>
    </row>
    <row r="441" spans="2:35" ht="20.149999999999999" customHeight="1" x14ac:dyDescent="0.35">
      <c r="B441" s="403">
        <v>114</v>
      </c>
      <c r="C441" s="133" t="s">
        <v>757</v>
      </c>
      <c r="D441" s="240">
        <v>1</v>
      </c>
      <c r="E441" s="240">
        <v>1.5</v>
      </c>
      <c r="F441" s="240">
        <v>0.2</v>
      </c>
      <c r="G441" s="240">
        <v>0.6</v>
      </c>
      <c r="H441" s="152">
        <f t="shared" si="149"/>
        <v>0.18000000000000002</v>
      </c>
      <c r="I441" s="152">
        <f t="shared" si="150"/>
        <v>0.30000000000000004</v>
      </c>
      <c r="J441" s="152">
        <f t="shared" si="157"/>
        <v>1.7999999999999998</v>
      </c>
      <c r="K441" s="404">
        <v>0</v>
      </c>
      <c r="L441" s="404">
        <f t="shared" si="158"/>
        <v>0.6</v>
      </c>
      <c r="M441" s="404">
        <f t="shared" si="151"/>
        <v>0.89999999999999991</v>
      </c>
      <c r="N441" s="404">
        <v>0</v>
      </c>
      <c r="O441" s="240">
        <f t="shared" si="159"/>
        <v>0.6</v>
      </c>
      <c r="P441" s="240">
        <f t="shared" si="152"/>
        <v>0.89999999999999991</v>
      </c>
      <c r="Q441" s="240"/>
      <c r="R441" s="240"/>
      <c r="S441" s="240">
        <f t="shared" si="153"/>
        <v>0</v>
      </c>
      <c r="T441" s="240" t="s">
        <v>823</v>
      </c>
      <c r="U441" s="240" t="s">
        <v>823</v>
      </c>
      <c r="V441" s="240" t="s">
        <v>823</v>
      </c>
      <c r="W441" s="240" t="s">
        <v>823</v>
      </c>
      <c r="X441" s="240" t="s">
        <v>823</v>
      </c>
      <c r="Y441" s="240" t="s">
        <v>823</v>
      </c>
      <c r="Z441" s="240">
        <f t="shared" si="160"/>
        <v>0</v>
      </c>
      <c r="AA441" s="240"/>
      <c r="AC441" s="152"/>
      <c r="AE441" s="146">
        <f t="shared" si="155"/>
        <v>2.0999999999999996</v>
      </c>
      <c r="AF441" s="146">
        <f t="shared" si="156"/>
        <v>0</v>
      </c>
      <c r="AH441" s="255"/>
      <c r="AI441" s="255"/>
    </row>
    <row r="442" spans="2:35" ht="20.149999999999999" customHeight="1" x14ac:dyDescent="0.35">
      <c r="B442" s="403">
        <v>115</v>
      </c>
      <c r="C442" s="133" t="s">
        <v>758</v>
      </c>
      <c r="D442" s="240">
        <v>1</v>
      </c>
      <c r="E442" s="240">
        <v>1.5</v>
      </c>
      <c r="F442" s="240">
        <v>0.2</v>
      </c>
      <c r="G442" s="240">
        <v>0.6</v>
      </c>
      <c r="H442" s="152">
        <f t="shared" si="149"/>
        <v>0.18000000000000002</v>
      </c>
      <c r="I442" s="152">
        <f t="shared" si="150"/>
        <v>0.30000000000000004</v>
      </c>
      <c r="J442" s="152">
        <f t="shared" si="157"/>
        <v>1.7999999999999998</v>
      </c>
      <c r="K442" s="404">
        <v>0</v>
      </c>
      <c r="L442" s="404">
        <f t="shared" si="158"/>
        <v>0.6</v>
      </c>
      <c r="M442" s="404">
        <f t="shared" si="151"/>
        <v>0.89999999999999991</v>
      </c>
      <c r="N442" s="404">
        <v>0</v>
      </c>
      <c r="O442" s="240">
        <f t="shared" si="159"/>
        <v>0.6</v>
      </c>
      <c r="P442" s="240">
        <f t="shared" si="152"/>
        <v>0.89999999999999991</v>
      </c>
      <c r="Q442" s="240"/>
      <c r="R442" s="240"/>
      <c r="S442" s="240">
        <f t="shared" si="153"/>
        <v>0</v>
      </c>
      <c r="T442" s="240" t="s">
        <v>823</v>
      </c>
      <c r="U442" s="240" t="s">
        <v>823</v>
      </c>
      <c r="V442" s="240" t="s">
        <v>823</v>
      </c>
      <c r="W442" s="240" t="s">
        <v>823</v>
      </c>
      <c r="X442" s="240" t="s">
        <v>823</v>
      </c>
      <c r="Y442" s="240" t="s">
        <v>823</v>
      </c>
      <c r="Z442" s="240">
        <f t="shared" si="160"/>
        <v>0</v>
      </c>
      <c r="AA442" s="240"/>
      <c r="AC442" s="152"/>
      <c r="AE442" s="146">
        <f t="shared" si="155"/>
        <v>2.0999999999999996</v>
      </c>
      <c r="AF442" s="146">
        <f t="shared" si="156"/>
        <v>0</v>
      </c>
      <c r="AH442" s="255"/>
      <c r="AI442" s="255"/>
    </row>
    <row r="443" spans="2:35" ht="20.149999999999999" customHeight="1" x14ac:dyDescent="0.35">
      <c r="B443" s="403">
        <v>116</v>
      </c>
      <c r="C443" s="133" t="s">
        <v>759</v>
      </c>
      <c r="D443" s="240">
        <v>1</v>
      </c>
      <c r="E443" s="240">
        <v>1</v>
      </c>
      <c r="F443" s="240">
        <v>0.2</v>
      </c>
      <c r="G443" s="240">
        <v>0.6</v>
      </c>
      <c r="H443" s="152">
        <f t="shared" si="149"/>
        <v>0.12</v>
      </c>
      <c r="I443" s="152">
        <f t="shared" si="150"/>
        <v>0.2</v>
      </c>
      <c r="J443" s="152">
        <f t="shared" si="157"/>
        <v>1.2</v>
      </c>
      <c r="K443" s="404">
        <v>0</v>
      </c>
      <c r="L443" s="404">
        <f t="shared" si="158"/>
        <v>0.6</v>
      </c>
      <c r="M443" s="404">
        <f t="shared" si="151"/>
        <v>0.6</v>
      </c>
      <c r="N443" s="404">
        <v>0</v>
      </c>
      <c r="O443" s="240">
        <f t="shared" si="159"/>
        <v>0.6</v>
      </c>
      <c r="P443" s="240">
        <f t="shared" si="152"/>
        <v>0.6</v>
      </c>
      <c r="Q443" s="240"/>
      <c r="R443" s="240"/>
      <c r="S443" s="240">
        <f t="shared" si="153"/>
        <v>0</v>
      </c>
      <c r="T443" s="240" t="s">
        <v>823</v>
      </c>
      <c r="U443" s="240" t="s">
        <v>823</v>
      </c>
      <c r="V443" s="240" t="s">
        <v>823</v>
      </c>
      <c r="W443" s="240" t="s">
        <v>823</v>
      </c>
      <c r="X443" s="240" t="s">
        <v>823</v>
      </c>
      <c r="Y443" s="240" t="s">
        <v>823</v>
      </c>
      <c r="Z443" s="240">
        <f t="shared" si="160"/>
        <v>0</v>
      </c>
      <c r="AA443" s="240"/>
      <c r="AC443" s="152"/>
      <c r="AE443" s="146">
        <f t="shared" si="155"/>
        <v>1.4</v>
      </c>
      <c r="AF443" s="146">
        <f t="shared" si="156"/>
        <v>0</v>
      </c>
      <c r="AH443" s="255"/>
      <c r="AI443" s="255"/>
    </row>
    <row r="444" spans="2:35" ht="20.149999999999999" customHeight="1" x14ac:dyDescent="0.35">
      <c r="B444" s="403">
        <v>117</v>
      </c>
      <c r="C444" s="133" t="s">
        <v>760</v>
      </c>
      <c r="D444" s="240">
        <v>1</v>
      </c>
      <c r="E444" s="240">
        <v>1</v>
      </c>
      <c r="F444" s="240">
        <v>0.2</v>
      </c>
      <c r="G444" s="240">
        <v>0.6</v>
      </c>
      <c r="H444" s="152">
        <f t="shared" si="149"/>
        <v>0.12</v>
      </c>
      <c r="I444" s="152">
        <f t="shared" si="150"/>
        <v>0.2</v>
      </c>
      <c r="J444" s="152">
        <f t="shared" si="157"/>
        <v>1.2</v>
      </c>
      <c r="K444" s="404">
        <v>0</v>
      </c>
      <c r="L444" s="404">
        <f t="shared" si="158"/>
        <v>0.6</v>
      </c>
      <c r="M444" s="404">
        <f t="shared" si="151"/>
        <v>0.6</v>
      </c>
      <c r="N444" s="404">
        <v>0</v>
      </c>
      <c r="O444" s="240">
        <f t="shared" si="159"/>
        <v>0.6</v>
      </c>
      <c r="P444" s="240">
        <f t="shared" si="152"/>
        <v>0.6</v>
      </c>
      <c r="Q444" s="240"/>
      <c r="R444" s="240"/>
      <c r="S444" s="240">
        <f t="shared" si="153"/>
        <v>0</v>
      </c>
      <c r="T444" s="240" t="s">
        <v>823</v>
      </c>
      <c r="U444" s="240" t="s">
        <v>823</v>
      </c>
      <c r="V444" s="240" t="s">
        <v>823</v>
      </c>
      <c r="W444" s="240" t="s">
        <v>823</v>
      </c>
      <c r="X444" s="240" t="s">
        <v>823</v>
      </c>
      <c r="Y444" s="240" t="s">
        <v>823</v>
      </c>
      <c r="Z444" s="240">
        <f t="shared" si="160"/>
        <v>0</v>
      </c>
      <c r="AA444" s="240"/>
      <c r="AC444" s="152"/>
      <c r="AE444" s="146">
        <f t="shared" si="155"/>
        <v>1.4</v>
      </c>
      <c r="AF444" s="146">
        <f t="shared" si="156"/>
        <v>0</v>
      </c>
      <c r="AH444" s="255"/>
      <c r="AI444" s="255"/>
    </row>
    <row r="445" spans="2:35" ht="20.149999999999999" customHeight="1" x14ac:dyDescent="0.35">
      <c r="B445" s="403">
        <v>118</v>
      </c>
      <c r="C445" s="133" t="s">
        <v>761</v>
      </c>
      <c r="D445" s="240">
        <v>1</v>
      </c>
      <c r="E445" s="240">
        <v>1</v>
      </c>
      <c r="F445" s="240">
        <v>0.2</v>
      </c>
      <c r="G445" s="240">
        <v>0.6</v>
      </c>
      <c r="H445" s="152">
        <f t="shared" si="149"/>
        <v>0.12</v>
      </c>
      <c r="I445" s="152">
        <f t="shared" si="150"/>
        <v>0.2</v>
      </c>
      <c r="J445" s="152">
        <f t="shared" si="157"/>
        <v>1.2</v>
      </c>
      <c r="K445" s="404">
        <v>0</v>
      </c>
      <c r="L445" s="404">
        <f t="shared" si="158"/>
        <v>0.6</v>
      </c>
      <c r="M445" s="404">
        <f t="shared" si="151"/>
        <v>0.6</v>
      </c>
      <c r="N445" s="404">
        <v>0</v>
      </c>
      <c r="O445" s="240">
        <f t="shared" si="159"/>
        <v>0.6</v>
      </c>
      <c r="P445" s="240">
        <f t="shared" si="152"/>
        <v>0.6</v>
      </c>
      <c r="Q445" s="240"/>
      <c r="R445" s="240"/>
      <c r="S445" s="240">
        <f t="shared" si="153"/>
        <v>0</v>
      </c>
      <c r="T445" s="240" t="s">
        <v>823</v>
      </c>
      <c r="U445" s="240" t="s">
        <v>823</v>
      </c>
      <c r="V445" s="240" t="s">
        <v>823</v>
      </c>
      <c r="W445" s="240" t="s">
        <v>823</v>
      </c>
      <c r="X445" s="240" t="s">
        <v>823</v>
      </c>
      <c r="Y445" s="240" t="s">
        <v>823</v>
      </c>
      <c r="Z445" s="240">
        <f t="shared" si="160"/>
        <v>0</v>
      </c>
      <c r="AA445" s="240"/>
      <c r="AC445" s="152"/>
      <c r="AE445" s="146">
        <f t="shared" si="155"/>
        <v>1.4</v>
      </c>
      <c r="AF445" s="146">
        <f t="shared" si="156"/>
        <v>0</v>
      </c>
      <c r="AH445" s="255"/>
      <c r="AI445" s="255"/>
    </row>
    <row r="446" spans="2:35" ht="20.149999999999999" customHeight="1" x14ac:dyDescent="0.35">
      <c r="B446" s="403">
        <v>119</v>
      </c>
      <c r="C446" s="133" t="s">
        <v>762</v>
      </c>
      <c r="D446" s="240">
        <v>1</v>
      </c>
      <c r="E446" s="240">
        <v>0.95</v>
      </c>
      <c r="F446" s="240">
        <v>0.2</v>
      </c>
      <c r="G446" s="240">
        <v>0.6</v>
      </c>
      <c r="H446" s="152">
        <f t="shared" si="149"/>
        <v>0.11399999999999999</v>
      </c>
      <c r="I446" s="152">
        <f t="shared" si="150"/>
        <v>0.19</v>
      </c>
      <c r="J446" s="152">
        <f t="shared" si="157"/>
        <v>1.1399999999999999</v>
      </c>
      <c r="K446" s="404">
        <v>0</v>
      </c>
      <c r="L446" s="404">
        <f t="shared" si="158"/>
        <v>0.6</v>
      </c>
      <c r="M446" s="404">
        <f t="shared" si="151"/>
        <v>0.56999999999999995</v>
      </c>
      <c r="N446" s="404">
        <v>0</v>
      </c>
      <c r="O446" s="240">
        <f t="shared" si="159"/>
        <v>0.6</v>
      </c>
      <c r="P446" s="240">
        <f t="shared" si="152"/>
        <v>0.56999999999999995</v>
      </c>
      <c r="Q446" s="240"/>
      <c r="R446" s="240"/>
      <c r="S446" s="240">
        <f t="shared" si="153"/>
        <v>0</v>
      </c>
      <c r="T446" s="240" t="s">
        <v>823</v>
      </c>
      <c r="U446" s="240" t="s">
        <v>823</v>
      </c>
      <c r="V446" s="240" t="s">
        <v>823</v>
      </c>
      <c r="W446" s="240" t="s">
        <v>823</v>
      </c>
      <c r="X446" s="240" t="s">
        <v>823</v>
      </c>
      <c r="Y446" s="240" t="s">
        <v>823</v>
      </c>
      <c r="Z446" s="240">
        <f t="shared" si="160"/>
        <v>0</v>
      </c>
      <c r="AA446" s="240"/>
      <c r="AC446" s="152"/>
      <c r="AE446" s="146">
        <f t="shared" si="155"/>
        <v>1.3299999999999998</v>
      </c>
      <c r="AF446" s="146">
        <f t="shared" si="156"/>
        <v>0</v>
      </c>
      <c r="AH446" s="255"/>
      <c r="AI446" s="255"/>
    </row>
    <row r="447" spans="2:35" ht="20.149999999999999" customHeight="1" x14ac:dyDescent="0.35">
      <c r="B447" s="403">
        <v>120</v>
      </c>
      <c r="C447" s="133" t="s">
        <v>763</v>
      </c>
      <c r="D447" s="240">
        <v>1</v>
      </c>
      <c r="E447" s="240">
        <v>0.95</v>
      </c>
      <c r="F447" s="240">
        <v>0.2</v>
      </c>
      <c r="G447" s="240">
        <v>0.6</v>
      </c>
      <c r="H447" s="152">
        <f t="shared" si="149"/>
        <v>0.11399999999999999</v>
      </c>
      <c r="I447" s="152">
        <f t="shared" si="150"/>
        <v>0.19</v>
      </c>
      <c r="J447" s="152">
        <f t="shared" si="157"/>
        <v>1.1399999999999999</v>
      </c>
      <c r="K447" s="404">
        <v>0</v>
      </c>
      <c r="L447" s="404">
        <f t="shared" si="158"/>
        <v>0.6</v>
      </c>
      <c r="M447" s="404">
        <f t="shared" si="151"/>
        <v>0.56999999999999995</v>
      </c>
      <c r="N447" s="404">
        <v>0</v>
      </c>
      <c r="O447" s="240">
        <f t="shared" si="159"/>
        <v>0.6</v>
      </c>
      <c r="P447" s="240">
        <f t="shared" si="152"/>
        <v>0.56999999999999995</v>
      </c>
      <c r="Q447" s="240"/>
      <c r="R447" s="240"/>
      <c r="S447" s="240">
        <f t="shared" si="153"/>
        <v>0</v>
      </c>
      <c r="T447" s="240" t="s">
        <v>823</v>
      </c>
      <c r="U447" s="240" t="s">
        <v>823</v>
      </c>
      <c r="V447" s="240" t="s">
        <v>823</v>
      </c>
      <c r="W447" s="240" t="s">
        <v>823</v>
      </c>
      <c r="X447" s="240" t="s">
        <v>823</v>
      </c>
      <c r="Y447" s="240" t="s">
        <v>823</v>
      </c>
      <c r="Z447" s="240">
        <f t="shared" si="160"/>
        <v>0</v>
      </c>
      <c r="AA447" s="240"/>
      <c r="AC447" s="152"/>
      <c r="AE447" s="146">
        <f t="shared" si="155"/>
        <v>1.3299999999999998</v>
      </c>
      <c r="AF447" s="146">
        <f t="shared" si="156"/>
        <v>0</v>
      </c>
      <c r="AH447" s="255"/>
      <c r="AI447" s="255"/>
    </row>
    <row r="448" spans="2:35" ht="20.149999999999999" customHeight="1" x14ac:dyDescent="0.35">
      <c r="B448" s="403">
        <v>121</v>
      </c>
      <c r="C448" s="133" t="s">
        <v>764</v>
      </c>
      <c r="D448" s="240">
        <v>1</v>
      </c>
      <c r="E448" s="240">
        <v>1</v>
      </c>
      <c r="F448" s="240">
        <v>0.2</v>
      </c>
      <c r="G448" s="240">
        <v>0.6</v>
      </c>
      <c r="H448" s="152">
        <f t="shared" si="149"/>
        <v>0.12</v>
      </c>
      <c r="I448" s="152">
        <f t="shared" si="150"/>
        <v>0.2</v>
      </c>
      <c r="J448" s="152">
        <f t="shared" si="157"/>
        <v>1.2</v>
      </c>
      <c r="K448" s="404">
        <v>0</v>
      </c>
      <c r="L448" s="404">
        <f t="shared" si="158"/>
        <v>0.6</v>
      </c>
      <c r="M448" s="404">
        <f t="shared" si="151"/>
        <v>0.6</v>
      </c>
      <c r="N448" s="404">
        <v>0</v>
      </c>
      <c r="O448" s="240">
        <f t="shared" si="159"/>
        <v>0.6</v>
      </c>
      <c r="P448" s="240">
        <f t="shared" si="152"/>
        <v>0.6</v>
      </c>
      <c r="Q448" s="240"/>
      <c r="R448" s="240"/>
      <c r="S448" s="240">
        <f t="shared" si="153"/>
        <v>0</v>
      </c>
      <c r="T448" s="240" t="s">
        <v>823</v>
      </c>
      <c r="U448" s="240" t="s">
        <v>823</v>
      </c>
      <c r="V448" s="240" t="s">
        <v>823</v>
      </c>
      <c r="W448" s="240" t="s">
        <v>823</v>
      </c>
      <c r="X448" s="240" t="s">
        <v>823</v>
      </c>
      <c r="Y448" s="240" t="s">
        <v>823</v>
      </c>
      <c r="Z448" s="240">
        <f t="shared" si="160"/>
        <v>0</v>
      </c>
      <c r="AA448" s="240"/>
      <c r="AC448" s="152"/>
      <c r="AE448" s="146">
        <f t="shared" si="155"/>
        <v>1.4</v>
      </c>
      <c r="AF448" s="146">
        <f t="shared" si="156"/>
        <v>0</v>
      </c>
      <c r="AH448" s="255"/>
      <c r="AI448" s="255"/>
    </row>
    <row r="449" spans="2:35" ht="20.149999999999999" customHeight="1" x14ac:dyDescent="0.35">
      <c r="B449" s="403">
        <v>122</v>
      </c>
      <c r="C449" s="133" t="s">
        <v>765</v>
      </c>
      <c r="D449" s="240">
        <v>1</v>
      </c>
      <c r="E449" s="240">
        <v>1</v>
      </c>
      <c r="F449" s="240">
        <v>0.2</v>
      </c>
      <c r="G449" s="240">
        <v>0.6</v>
      </c>
      <c r="H449" s="152">
        <f t="shared" si="149"/>
        <v>0.12</v>
      </c>
      <c r="I449" s="152">
        <f t="shared" si="150"/>
        <v>0.2</v>
      </c>
      <c r="J449" s="152">
        <f t="shared" si="157"/>
        <v>1.2</v>
      </c>
      <c r="K449" s="404">
        <v>0</v>
      </c>
      <c r="L449" s="404">
        <f t="shared" si="158"/>
        <v>0.6</v>
      </c>
      <c r="M449" s="404">
        <f t="shared" si="151"/>
        <v>0.6</v>
      </c>
      <c r="N449" s="404">
        <v>0</v>
      </c>
      <c r="O449" s="240">
        <f t="shared" si="159"/>
        <v>0.6</v>
      </c>
      <c r="P449" s="240">
        <f t="shared" si="152"/>
        <v>0.6</v>
      </c>
      <c r="Q449" s="240"/>
      <c r="R449" s="240"/>
      <c r="S449" s="240">
        <f t="shared" si="153"/>
        <v>0</v>
      </c>
      <c r="T449" s="240" t="s">
        <v>823</v>
      </c>
      <c r="U449" s="240" t="s">
        <v>823</v>
      </c>
      <c r="V449" s="240" t="s">
        <v>823</v>
      </c>
      <c r="W449" s="240" t="s">
        <v>823</v>
      </c>
      <c r="X449" s="240" t="s">
        <v>823</v>
      </c>
      <c r="Y449" s="240" t="s">
        <v>823</v>
      </c>
      <c r="Z449" s="240">
        <f t="shared" si="160"/>
        <v>0</v>
      </c>
      <c r="AA449" s="240"/>
      <c r="AC449" s="152"/>
      <c r="AE449" s="146">
        <f t="shared" si="155"/>
        <v>1.4</v>
      </c>
      <c r="AF449" s="146">
        <f t="shared" si="156"/>
        <v>0</v>
      </c>
      <c r="AH449" s="255"/>
      <c r="AI449" s="255"/>
    </row>
    <row r="450" spans="2:35" ht="20.149999999999999" customHeight="1" x14ac:dyDescent="0.35">
      <c r="B450" s="403">
        <v>123</v>
      </c>
      <c r="C450" s="133" t="s">
        <v>766</v>
      </c>
      <c r="D450" s="240">
        <v>1</v>
      </c>
      <c r="E450" s="240">
        <v>1</v>
      </c>
      <c r="F450" s="240">
        <v>0.2</v>
      </c>
      <c r="G450" s="240">
        <v>0.6</v>
      </c>
      <c r="H450" s="152">
        <f t="shared" si="149"/>
        <v>0.12</v>
      </c>
      <c r="I450" s="152">
        <f t="shared" si="150"/>
        <v>0.2</v>
      </c>
      <c r="J450" s="152">
        <f t="shared" si="157"/>
        <v>1.2</v>
      </c>
      <c r="K450" s="404">
        <v>0</v>
      </c>
      <c r="L450" s="404">
        <f t="shared" si="158"/>
        <v>0.6</v>
      </c>
      <c r="M450" s="404">
        <f t="shared" si="151"/>
        <v>0.6</v>
      </c>
      <c r="N450" s="404">
        <v>0</v>
      </c>
      <c r="O450" s="240">
        <f t="shared" si="159"/>
        <v>0.6</v>
      </c>
      <c r="P450" s="240">
        <f t="shared" si="152"/>
        <v>0.6</v>
      </c>
      <c r="Q450" s="240"/>
      <c r="R450" s="240"/>
      <c r="S450" s="240">
        <f t="shared" si="153"/>
        <v>0</v>
      </c>
      <c r="T450" s="240" t="s">
        <v>823</v>
      </c>
      <c r="U450" s="240" t="s">
        <v>823</v>
      </c>
      <c r="V450" s="240" t="s">
        <v>823</v>
      </c>
      <c r="W450" s="240" t="s">
        <v>823</v>
      </c>
      <c r="X450" s="240" t="s">
        <v>823</v>
      </c>
      <c r="Y450" s="240" t="s">
        <v>823</v>
      </c>
      <c r="Z450" s="240">
        <f t="shared" si="160"/>
        <v>0</v>
      </c>
      <c r="AA450" s="240"/>
      <c r="AC450" s="152"/>
      <c r="AE450" s="146">
        <f t="shared" si="155"/>
        <v>1.4</v>
      </c>
      <c r="AF450" s="146">
        <f t="shared" si="156"/>
        <v>0</v>
      </c>
      <c r="AH450" s="255"/>
      <c r="AI450" s="255"/>
    </row>
    <row r="451" spans="2:35" ht="20.149999999999999" customHeight="1" x14ac:dyDescent="0.35">
      <c r="B451" s="403">
        <v>124</v>
      </c>
      <c r="C451" s="133" t="s">
        <v>767</v>
      </c>
      <c r="D451" s="240">
        <v>1</v>
      </c>
      <c r="E451" s="240">
        <v>1.5</v>
      </c>
      <c r="F451" s="240">
        <v>0.2</v>
      </c>
      <c r="G451" s="240">
        <v>0.6</v>
      </c>
      <c r="H451" s="152">
        <f t="shared" si="149"/>
        <v>0.18000000000000002</v>
      </c>
      <c r="I451" s="152">
        <f t="shared" si="150"/>
        <v>0.30000000000000004</v>
      </c>
      <c r="J451" s="152">
        <f t="shared" si="157"/>
        <v>1.7999999999999998</v>
      </c>
      <c r="K451" s="404">
        <v>0</v>
      </c>
      <c r="L451" s="404">
        <f t="shared" si="158"/>
        <v>0.6</v>
      </c>
      <c r="M451" s="404">
        <f t="shared" si="151"/>
        <v>0.89999999999999991</v>
      </c>
      <c r="N451" s="404">
        <v>0</v>
      </c>
      <c r="O451" s="240">
        <f t="shared" si="159"/>
        <v>0.6</v>
      </c>
      <c r="P451" s="240">
        <f t="shared" si="152"/>
        <v>0.89999999999999991</v>
      </c>
      <c r="Q451" s="240"/>
      <c r="R451" s="240"/>
      <c r="S451" s="240">
        <f t="shared" si="153"/>
        <v>0</v>
      </c>
      <c r="T451" s="240" t="s">
        <v>823</v>
      </c>
      <c r="U451" s="240" t="s">
        <v>823</v>
      </c>
      <c r="V451" s="240" t="s">
        <v>823</v>
      </c>
      <c r="W451" s="240" t="s">
        <v>823</v>
      </c>
      <c r="X451" s="240" t="s">
        <v>823</v>
      </c>
      <c r="Y451" s="240" t="s">
        <v>823</v>
      </c>
      <c r="Z451" s="240">
        <f t="shared" si="160"/>
        <v>0</v>
      </c>
      <c r="AA451" s="240"/>
      <c r="AC451" s="152"/>
      <c r="AE451" s="146">
        <f t="shared" si="155"/>
        <v>2.0999999999999996</v>
      </c>
      <c r="AF451" s="146">
        <f t="shared" si="156"/>
        <v>0</v>
      </c>
      <c r="AH451" s="255"/>
      <c r="AI451" s="255"/>
    </row>
    <row r="452" spans="2:35" ht="20.149999999999999" customHeight="1" x14ac:dyDescent="0.35">
      <c r="B452" s="403">
        <v>125</v>
      </c>
      <c r="C452" s="133" t="s">
        <v>768</v>
      </c>
      <c r="D452" s="240">
        <v>1</v>
      </c>
      <c r="E452" s="240">
        <v>0.45</v>
      </c>
      <c r="F452" s="240">
        <v>0.2</v>
      </c>
      <c r="G452" s="240">
        <v>0.6</v>
      </c>
      <c r="H452" s="152">
        <f t="shared" si="149"/>
        <v>5.4000000000000006E-2</v>
      </c>
      <c r="I452" s="152">
        <f t="shared" si="150"/>
        <v>9.0000000000000011E-2</v>
      </c>
      <c r="J452" s="152">
        <f t="shared" si="157"/>
        <v>0.54</v>
      </c>
      <c r="K452" s="404">
        <v>0</v>
      </c>
      <c r="L452" s="404">
        <f t="shared" si="158"/>
        <v>0.6</v>
      </c>
      <c r="M452" s="404">
        <f t="shared" si="151"/>
        <v>0.27</v>
      </c>
      <c r="N452" s="404">
        <v>0</v>
      </c>
      <c r="O452" s="240">
        <f t="shared" si="159"/>
        <v>0.6</v>
      </c>
      <c r="P452" s="240">
        <f t="shared" si="152"/>
        <v>0.27</v>
      </c>
      <c r="Q452" s="240"/>
      <c r="R452" s="240"/>
      <c r="S452" s="240">
        <f t="shared" si="153"/>
        <v>0</v>
      </c>
      <c r="T452" s="240" t="s">
        <v>823</v>
      </c>
      <c r="U452" s="240" t="s">
        <v>823</v>
      </c>
      <c r="V452" s="240" t="s">
        <v>823</v>
      </c>
      <c r="W452" s="240" t="s">
        <v>823</v>
      </c>
      <c r="X452" s="240" t="s">
        <v>823</v>
      </c>
      <c r="Y452" s="240" t="s">
        <v>823</v>
      </c>
      <c r="Z452" s="240">
        <f t="shared" si="160"/>
        <v>0</v>
      </c>
      <c r="AA452" s="240"/>
      <c r="AC452" s="152"/>
      <c r="AE452" s="146">
        <f t="shared" si="155"/>
        <v>0.63</v>
      </c>
      <c r="AF452" s="146">
        <f t="shared" si="156"/>
        <v>0</v>
      </c>
      <c r="AH452" s="255"/>
      <c r="AI452" s="255"/>
    </row>
    <row r="453" spans="2:35" ht="20.149999999999999" customHeight="1" x14ac:dyDescent="0.35">
      <c r="B453" s="403">
        <v>126</v>
      </c>
      <c r="C453" s="133" t="s">
        <v>769</v>
      </c>
      <c r="D453" s="240">
        <v>1</v>
      </c>
      <c r="E453" s="240">
        <v>1.21</v>
      </c>
      <c r="F453" s="240">
        <v>0.2</v>
      </c>
      <c r="G453" s="240">
        <v>0.6</v>
      </c>
      <c r="H453" s="152">
        <f t="shared" si="149"/>
        <v>0.1452</v>
      </c>
      <c r="I453" s="152">
        <f t="shared" si="150"/>
        <v>0.24199999999999999</v>
      </c>
      <c r="J453" s="152">
        <f t="shared" si="157"/>
        <v>1.452</v>
      </c>
      <c r="K453" s="404">
        <v>0</v>
      </c>
      <c r="L453" s="404">
        <f t="shared" si="158"/>
        <v>0.6</v>
      </c>
      <c r="M453" s="404">
        <f t="shared" si="151"/>
        <v>0.72599999999999998</v>
      </c>
      <c r="N453" s="404">
        <v>0</v>
      </c>
      <c r="O453" s="240">
        <f t="shared" si="159"/>
        <v>0.6</v>
      </c>
      <c r="P453" s="240">
        <f t="shared" si="152"/>
        <v>0.72599999999999998</v>
      </c>
      <c r="Q453" s="240"/>
      <c r="R453" s="240"/>
      <c r="S453" s="240">
        <f t="shared" si="153"/>
        <v>0</v>
      </c>
      <c r="T453" s="240" t="s">
        <v>823</v>
      </c>
      <c r="U453" s="240" t="s">
        <v>823</v>
      </c>
      <c r="V453" s="240" t="s">
        <v>823</v>
      </c>
      <c r="W453" s="240" t="s">
        <v>823</v>
      </c>
      <c r="X453" s="240" t="s">
        <v>823</v>
      </c>
      <c r="Y453" s="240" t="s">
        <v>823</v>
      </c>
      <c r="Z453" s="240">
        <f t="shared" si="160"/>
        <v>0</v>
      </c>
      <c r="AA453" s="240"/>
      <c r="AC453" s="152"/>
      <c r="AE453" s="146">
        <f t="shared" si="155"/>
        <v>1.694</v>
      </c>
      <c r="AF453" s="146">
        <f t="shared" si="156"/>
        <v>0</v>
      </c>
      <c r="AH453" s="255"/>
      <c r="AI453" s="255"/>
    </row>
    <row r="454" spans="2:35" ht="20.149999999999999" customHeight="1" x14ac:dyDescent="0.35">
      <c r="B454" s="403">
        <v>127</v>
      </c>
      <c r="C454" s="133" t="s">
        <v>770</v>
      </c>
      <c r="D454" s="240">
        <v>1</v>
      </c>
      <c r="E454" s="240">
        <v>0.45</v>
      </c>
      <c r="F454" s="240">
        <v>0.2</v>
      </c>
      <c r="G454" s="240">
        <v>0.6</v>
      </c>
      <c r="H454" s="152">
        <f t="shared" si="149"/>
        <v>5.4000000000000006E-2</v>
      </c>
      <c r="I454" s="152">
        <f t="shared" si="150"/>
        <v>9.0000000000000011E-2</v>
      </c>
      <c r="J454" s="152">
        <f t="shared" si="157"/>
        <v>0.54</v>
      </c>
      <c r="K454" s="404">
        <v>0</v>
      </c>
      <c r="L454" s="404">
        <f t="shared" si="158"/>
        <v>0.6</v>
      </c>
      <c r="M454" s="404">
        <f t="shared" si="151"/>
        <v>0.27</v>
      </c>
      <c r="N454" s="404">
        <v>0</v>
      </c>
      <c r="O454" s="240">
        <f t="shared" si="159"/>
        <v>0.6</v>
      </c>
      <c r="P454" s="240">
        <f t="shared" si="152"/>
        <v>0.27</v>
      </c>
      <c r="Q454" s="240"/>
      <c r="R454" s="240"/>
      <c r="S454" s="240">
        <f t="shared" si="153"/>
        <v>0</v>
      </c>
      <c r="T454" s="240" t="s">
        <v>823</v>
      </c>
      <c r="U454" s="240" t="s">
        <v>823</v>
      </c>
      <c r="V454" s="240" t="s">
        <v>823</v>
      </c>
      <c r="W454" s="240" t="s">
        <v>823</v>
      </c>
      <c r="X454" s="240" t="s">
        <v>823</v>
      </c>
      <c r="Y454" s="240" t="s">
        <v>823</v>
      </c>
      <c r="Z454" s="240">
        <f t="shared" si="160"/>
        <v>0</v>
      </c>
      <c r="AA454" s="240"/>
      <c r="AC454" s="152"/>
      <c r="AE454" s="146">
        <f t="shared" si="155"/>
        <v>0.63</v>
      </c>
      <c r="AF454" s="146">
        <f t="shared" si="156"/>
        <v>0</v>
      </c>
      <c r="AH454" s="255"/>
      <c r="AI454" s="255"/>
    </row>
    <row r="455" spans="2:35" ht="20.149999999999999" customHeight="1" x14ac:dyDescent="0.35">
      <c r="B455" s="403">
        <v>128</v>
      </c>
      <c r="C455" s="133" t="s">
        <v>771</v>
      </c>
      <c r="D455" s="240">
        <v>1</v>
      </c>
      <c r="E455" s="240">
        <v>0.45</v>
      </c>
      <c r="F455" s="240">
        <v>0.2</v>
      </c>
      <c r="G455" s="240">
        <v>0.6</v>
      </c>
      <c r="H455" s="152">
        <f t="shared" si="149"/>
        <v>5.4000000000000006E-2</v>
      </c>
      <c r="I455" s="152">
        <f t="shared" si="150"/>
        <v>9.0000000000000011E-2</v>
      </c>
      <c r="J455" s="152">
        <f t="shared" si="157"/>
        <v>0.54</v>
      </c>
      <c r="K455" s="404">
        <v>0</v>
      </c>
      <c r="L455" s="404">
        <f t="shared" si="158"/>
        <v>0.6</v>
      </c>
      <c r="M455" s="404">
        <f t="shared" si="151"/>
        <v>0.27</v>
      </c>
      <c r="N455" s="404">
        <v>0</v>
      </c>
      <c r="O455" s="240">
        <f t="shared" si="159"/>
        <v>0.6</v>
      </c>
      <c r="P455" s="240">
        <f t="shared" si="152"/>
        <v>0.27</v>
      </c>
      <c r="Q455" s="240"/>
      <c r="R455" s="240"/>
      <c r="S455" s="240">
        <f t="shared" si="153"/>
        <v>0</v>
      </c>
      <c r="T455" s="240" t="s">
        <v>823</v>
      </c>
      <c r="U455" s="240" t="s">
        <v>823</v>
      </c>
      <c r="V455" s="240" t="s">
        <v>823</v>
      </c>
      <c r="W455" s="240" t="s">
        <v>823</v>
      </c>
      <c r="X455" s="240" t="s">
        <v>823</v>
      </c>
      <c r="Y455" s="240" t="s">
        <v>823</v>
      </c>
      <c r="Z455" s="240">
        <f t="shared" si="160"/>
        <v>0</v>
      </c>
      <c r="AA455" s="240"/>
      <c r="AC455" s="152"/>
      <c r="AE455" s="146">
        <f t="shared" si="155"/>
        <v>0.63</v>
      </c>
      <c r="AF455" s="146">
        <f t="shared" si="156"/>
        <v>0</v>
      </c>
      <c r="AH455" s="146"/>
      <c r="AI455" s="255"/>
    </row>
    <row r="456" spans="2:35" ht="20.149999999999999" customHeight="1" x14ac:dyDescent="0.35">
      <c r="B456" s="403">
        <v>129</v>
      </c>
      <c r="C456" s="133" t="s">
        <v>772</v>
      </c>
      <c r="D456" s="240">
        <v>1</v>
      </c>
      <c r="E456" s="240">
        <v>0.45</v>
      </c>
      <c r="F456" s="240">
        <v>0.2</v>
      </c>
      <c r="G456" s="240">
        <v>0.6</v>
      </c>
      <c r="H456" s="152">
        <f t="shared" si="149"/>
        <v>5.4000000000000006E-2</v>
      </c>
      <c r="I456" s="152">
        <f t="shared" si="150"/>
        <v>9.0000000000000011E-2</v>
      </c>
      <c r="J456" s="152">
        <f t="shared" si="157"/>
        <v>0.54</v>
      </c>
      <c r="K456" s="404">
        <v>0</v>
      </c>
      <c r="L456" s="404">
        <f t="shared" si="158"/>
        <v>0.6</v>
      </c>
      <c r="M456" s="404">
        <f t="shared" si="151"/>
        <v>0.27</v>
      </c>
      <c r="N456" s="404">
        <v>0</v>
      </c>
      <c r="O456" s="240">
        <f t="shared" si="159"/>
        <v>0.6</v>
      </c>
      <c r="P456" s="240">
        <f t="shared" si="152"/>
        <v>0.27</v>
      </c>
      <c r="Q456" s="240"/>
      <c r="R456" s="240"/>
      <c r="S456" s="240">
        <f t="shared" si="153"/>
        <v>0</v>
      </c>
      <c r="T456" s="240" t="s">
        <v>823</v>
      </c>
      <c r="U456" s="240" t="s">
        <v>823</v>
      </c>
      <c r="V456" s="240" t="s">
        <v>823</v>
      </c>
      <c r="W456" s="240" t="s">
        <v>823</v>
      </c>
      <c r="X456" s="240" t="s">
        <v>823</v>
      </c>
      <c r="Y456" s="240" t="s">
        <v>823</v>
      </c>
      <c r="Z456" s="240">
        <f t="shared" ref="Z456:Z487" si="161">IFERROR(VLOOKUP(T456,$C$47:$G$688,4,FALSE)*VLOOKUP(T456,$C$47:$G$688,5,FALSE),)+IFERROR(VLOOKUP(U456,$C$47:$G$688,4,FALSE)*VLOOKUP(U456,$C$47:$G$688,5,FALSE),)+IFERROR(VLOOKUP(V456,$C$47:$G$9916,4,FALSE)*VLOOKUP(V456,$C$47:$G$688,5,FALSE),)+IFERROR(VLOOKUP(W456,$C$47:$G$688,4,FALSE)*VLOOKUP(W456,$C$47:$G$688,5,FALSE),)+IFERROR(VLOOKUP(X456,$C$47:$G$688,4,FALSE)*VLOOKUP(X456,$C$47:$G$688,5,FALSE),)+IFERROR(VLOOKUP(Y456,$C$47:$G$688,4,FALSE)*VLOOKUP(Y456,$C$47:$G$688,5,FALSE),)</f>
        <v>0</v>
      </c>
      <c r="AA456" s="240"/>
      <c r="AC456" s="152"/>
      <c r="AE456" s="146">
        <f t="shared" si="155"/>
        <v>0.63</v>
      </c>
      <c r="AF456" s="146">
        <f t="shared" si="156"/>
        <v>0</v>
      </c>
      <c r="AH456" s="255"/>
      <c r="AI456" s="255"/>
    </row>
    <row r="457" spans="2:35" ht="20.149999999999999" customHeight="1" x14ac:dyDescent="0.35">
      <c r="B457" s="403">
        <v>130</v>
      </c>
      <c r="C457" s="133" t="s">
        <v>773</v>
      </c>
      <c r="D457" s="240">
        <v>1</v>
      </c>
      <c r="E457" s="240">
        <v>0.25</v>
      </c>
      <c r="F457" s="240">
        <v>0.2</v>
      </c>
      <c r="G457" s="240">
        <v>0.6</v>
      </c>
      <c r="H457" s="152">
        <f t="shared" si="149"/>
        <v>0.03</v>
      </c>
      <c r="I457" s="152">
        <f t="shared" si="150"/>
        <v>0.05</v>
      </c>
      <c r="J457" s="152">
        <f t="shared" si="157"/>
        <v>0.3</v>
      </c>
      <c r="K457" s="404">
        <v>0</v>
      </c>
      <c r="L457" s="404">
        <f t="shared" si="158"/>
        <v>0.6</v>
      </c>
      <c r="M457" s="404">
        <f t="shared" si="151"/>
        <v>0.15</v>
      </c>
      <c r="N457" s="404">
        <v>0</v>
      </c>
      <c r="O457" s="240">
        <f t="shared" si="159"/>
        <v>0.6</v>
      </c>
      <c r="P457" s="240">
        <f t="shared" si="152"/>
        <v>0.15</v>
      </c>
      <c r="Q457" s="240"/>
      <c r="R457" s="240"/>
      <c r="S457" s="240">
        <f t="shared" si="153"/>
        <v>0</v>
      </c>
      <c r="T457" s="240" t="s">
        <v>823</v>
      </c>
      <c r="U457" s="240" t="s">
        <v>823</v>
      </c>
      <c r="V457" s="240" t="s">
        <v>823</v>
      </c>
      <c r="W457" s="240" t="s">
        <v>823</v>
      </c>
      <c r="X457" s="240" t="s">
        <v>823</v>
      </c>
      <c r="Y457" s="240" t="s">
        <v>823</v>
      </c>
      <c r="Z457" s="240">
        <f t="shared" si="161"/>
        <v>0</v>
      </c>
      <c r="AA457" s="240"/>
      <c r="AC457" s="152"/>
      <c r="AE457" s="146">
        <f t="shared" si="155"/>
        <v>0.35</v>
      </c>
      <c r="AF457" s="146">
        <f t="shared" si="156"/>
        <v>0</v>
      </c>
      <c r="AH457" s="255"/>
      <c r="AI457" s="255"/>
    </row>
    <row r="458" spans="2:35" ht="20.149999999999999" customHeight="1" x14ac:dyDescent="0.35">
      <c r="B458" s="403">
        <v>131</v>
      </c>
      <c r="C458" s="133" t="s">
        <v>774</v>
      </c>
      <c r="D458" s="240">
        <v>1</v>
      </c>
      <c r="E458" s="240">
        <v>1.2</v>
      </c>
      <c r="F458" s="240">
        <v>0.2</v>
      </c>
      <c r="G458" s="240">
        <v>0.6</v>
      </c>
      <c r="H458" s="152">
        <f t="shared" si="149"/>
        <v>0.14399999999999999</v>
      </c>
      <c r="I458" s="152">
        <f t="shared" si="150"/>
        <v>0.24</v>
      </c>
      <c r="J458" s="152">
        <f t="shared" si="157"/>
        <v>1.44</v>
      </c>
      <c r="K458" s="404">
        <v>0</v>
      </c>
      <c r="L458" s="404">
        <f t="shared" si="158"/>
        <v>0.6</v>
      </c>
      <c r="M458" s="404">
        <f t="shared" si="151"/>
        <v>0.72</v>
      </c>
      <c r="N458" s="404">
        <v>0</v>
      </c>
      <c r="O458" s="240">
        <f t="shared" si="159"/>
        <v>0.6</v>
      </c>
      <c r="P458" s="240">
        <f t="shared" si="152"/>
        <v>0.72</v>
      </c>
      <c r="Q458" s="240"/>
      <c r="R458" s="240"/>
      <c r="S458" s="240">
        <f t="shared" si="153"/>
        <v>0</v>
      </c>
      <c r="T458" s="240" t="s">
        <v>823</v>
      </c>
      <c r="U458" s="240" t="s">
        <v>823</v>
      </c>
      <c r="V458" s="240" t="s">
        <v>823</v>
      </c>
      <c r="W458" s="240" t="s">
        <v>823</v>
      </c>
      <c r="X458" s="240" t="s">
        <v>823</v>
      </c>
      <c r="Y458" s="240" t="s">
        <v>823</v>
      </c>
      <c r="Z458" s="240">
        <f t="shared" si="161"/>
        <v>0</v>
      </c>
      <c r="AA458" s="240"/>
      <c r="AC458" s="152"/>
      <c r="AE458" s="146">
        <f t="shared" si="155"/>
        <v>1.68</v>
      </c>
      <c r="AF458" s="146">
        <f t="shared" si="156"/>
        <v>0</v>
      </c>
      <c r="AH458" s="255"/>
      <c r="AI458" s="255"/>
    </row>
    <row r="459" spans="2:35" ht="20.149999999999999" customHeight="1" x14ac:dyDescent="0.35">
      <c r="B459" s="403">
        <v>132</v>
      </c>
      <c r="C459" s="133" t="s">
        <v>775</v>
      </c>
      <c r="D459" s="240">
        <v>1</v>
      </c>
      <c r="E459" s="240">
        <v>0.45</v>
      </c>
      <c r="F459" s="240">
        <v>0.2</v>
      </c>
      <c r="G459" s="240">
        <v>0.6</v>
      </c>
      <c r="H459" s="152">
        <f t="shared" si="149"/>
        <v>5.4000000000000006E-2</v>
      </c>
      <c r="I459" s="152">
        <f t="shared" si="150"/>
        <v>9.0000000000000011E-2</v>
      </c>
      <c r="J459" s="152">
        <f t="shared" si="157"/>
        <v>0.54</v>
      </c>
      <c r="K459" s="404">
        <v>0</v>
      </c>
      <c r="L459" s="404">
        <f t="shared" si="158"/>
        <v>0.6</v>
      </c>
      <c r="M459" s="404">
        <f t="shared" si="151"/>
        <v>0.27</v>
      </c>
      <c r="N459" s="404">
        <v>0</v>
      </c>
      <c r="O459" s="240">
        <f t="shared" si="159"/>
        <v>0.6</v>
      </c>
      <c r="P459" s="240">
        <f t="shared" si="152"/>
        <v>0.27</v>
      </c>
      <c r="Q459" s="240"/>
      <c r="R459" s="240"/>
      <c r="S459" s="240">
        <f t="shared" si="153"/>
        <v>0</v>
      </c>
      <c r="T459" s="240" t="s">
        <v>823</v>
      </c>
      <c r="U459" s="240" t="s">
        <v>823</v>
      </c>
      <c r="V459" s="240" t="s">
        <v>823</v>
      </c>
      <c r="W459" s="240" t="s">
        <v>823</v>
      </c>
      <c r="X459" s="240" t="s">
        <v>823</v>
      </c>
      <c r="Y459" s="240" t="s">
        <v>823</v>
      </c>
      <c r="Z459" s="240">
        <f t="shared" si="161"/>
        <v>0</v>
      </c>
      <c r="AA459" s="240"/>
      <c r="AC459" s="152"/>
      <c r="AE459" s="146">
        <f t="shared" si="155"/>
        <v>0.63</v>
      </c>
      <c r="AF459" s="146">
        <f t="shared" si="156"/>
        <v>0</v>
      </c>
      <c r="AH459" s="255"/>
      <c r="AI459" s="255"/>
    </row>
    <row r="460" spans="2:35" ht="20.149999999999999" customHeight="1" x14ac:dyDescent="0.35">
      <c r="B460" s="403">
        <v>133</v>
      </c>
      <c r="C460" s="133" t="s">
        <v>776</v>
      </c>
      <c r="D460" s="240">
        <v>1</v>
      </c>
      <c r="E460" s="240">
        <v>1</v>
      </c>
      <c r="F460" s="240">
        <v>0.2</v>
      </c>
      <c r="G460" s="240">
        <v>0.6</v>
      </c>
      <c r="H460" s="152">
        <f t="shared" si="149"/>
        <v>0.12</v>
      </c>
      <c r="I460" s="152">
        <f t="shared" si="150"/>
        <v>0.2</v>
      </c>
      <c r="J460" s="152">
        <f t="shared" si="157"/>
        <v>1.2</v>
      </c>
      <c r="K460" s="404">
        <v>0</v>
      </c>
      <c r="L460" s="404">
        <f t="shared" si="158"/>
        <v>0.6</v>
      </c>
      <c r="M460" s="404">
        <f t="shared" si="151"/>
        <v>0.6</v>
      </c>
      <c r="N460" s="404">
        <v>0</v>
      </c>
      <c r="O460" s="240">
        <f t="shared" si="159"/>
        <v>0.6</v>
      </c>
      <c r="P460" s="240">
        <f t="shared" si="152"/>
        <v>0.6</v>
      </c>
      <c r="Q460" s="240"/>
      <c r="R460" s="240"/>
      <c r="S460" s="240">
        <f t="shared" si="153"/>
        <v>0</v>
      </c>
      <c r="T460" s="240" t="s">
        <v>823</v>
      </c>
      <c r="U460" s="240" t="s">
        <v>823</v>
      </c>
      <c r="V460" s="240" t="s">
        <v>823</v>
      </c>
      <c r="W460" s="240" t="s">
        <v>823</v>
      </c>
      <c r="X460" s="240" t="s">
        <v>823</v>
      </c>
      <c r="Y460" s="240" t="s">
        <v>823</v>
      </c>
      <c r="Z460" s="240">
        <f t="shared" si="161"/>
        <v>0</v>
      </c>
      <c r="AA460" s="240"/>
      <c r="AC460" s="152"/>
      <c r="AE460" s="146">
        <f t="shared" si="155"/>
        <v>1.4</v>
      </c>
      <c r="AF460" s="146">
        <f t="shared" si="156"/>
        <v>0</v>
      </c>
      <c r="AH460" s="255"/>
      <c r="AI460" s="255"/>
    </row>
    <row r="461" spans="2:35" ht="20.149999999999999" customHeight="1" x14ac:dyDescent="0.35">
      <c r="B461" s="403">
        <v>134</v>
      </c>
      <c r="C461" s="133" t="s">
        <v>777</v>
      </c>
      <c r="D461" s="240">
        <v>1</v>
      </c>
      <c r="E461" s="240">
        <v>0.45</v>
      </c>
      <c r="F461" s="240">
        <v>0.2</v>
      </c>
      <c r="G461" s="240">
        <v>0.6</v>
      </c>
      <c r="H461" s="152">
        <f t="shared" si="149"/>
        <v>5.4000000000000006E-2</v>
      </c>
      <c r="I461" s="152">
        <f t="shared" si="150"/>
        <v>9.0000000000000011E-2</v>
      </c>
      <c r="J461" s="152">
        <f t="shared" si="157"/>
        <v>0.54</v>
      </c>
      <c r="K461" s="404">
        <v>0</v>
      </c>
      <c r="L461" s="404">
        <f t="shared" si="158"/>
        <v>0.6</v>
      </c>
      <c r="M461" s="404">
        <f t="shared" si="151"/>
        <v>0.27</v>
      </c>
      <c r="N461" s="404">
        <v>0</v>
      </c>
      <c r="O461" s="240">
        <f t="shared" si="159"/>
        <v>0.6</v>
      </c>
      <c r="P461" s="240">
        <f t="shared" si="152"/>
        <v>0.27</v>
      </c>
      <c r="Q461" s="240"/>
      <c r="R461" s="240"/>
      <c r="S461" s="240">
        <f t="shared" si="153"/>
        <v>0</v>
      </c>
      <c r="T461" s="240" t="s">
        <v>823</v>
      </c>
      <c r="U461" s="240" t="s">
        <v>823</v>
      </c>
      <c r="V461" s="240" t="s">
        <v>823</v>
      </c>
      <c r="W461" s="240" t="s">
        <v>823</v>
      </c>
      <c r="X461" s="240" t="s">
        <v>823</v>
      </c>
      <c r="Y461" s="240" t="s">
        <v>823</v>
      </c>
      <c r="Z461" s="240">
        <f t="shared" si="161"/>
        <v>0</v>
      </c>
      <c r="AA461" s="240"/>
      <c r="AC461" s="152"/>
      <c r="AE461" s="146">
        <f t="shared" si="155"/>
        <v>0.63</v>
      </c>
      <c r="AF461" s="146">
        <f t="shared" si="156"/>
        <v>0</v>
      </c>
      <c r="AH461" s="255"/>
      <c r="AI461" s="255"/>
    </row>
    <row r="462" spans="2:35" ht="20.149999999999999" customHeight="1" x14ac:dyDescent="0.35">
      <c r="B462" s="403">
        <v>135</v>
      </c>
      <c r="C462" s="133" t="s">
        <v>778</v>
      </c>
      <c r="D462" s="240">
        <v>1</v>
      </c>
      <c r="E462" s="240">
        <v>0.45</v>
      </c>
      <c r="F462" s="240">
        <v>0.2</v>
      </c>
      <c r="G462" s="240">
        <v>0.6</v>
      </c>
      <c r="H462" s="152">
        <f t="shared" si="149"/>
        <v>5.4000000000000006E-2</v>
      </c>
      <c r="I462" s="152">
        <f t="shared" si="150"/>
        <v>9.0000000000000011E-2</v>
      </c>
      <c r="J462" s="152">
        <f t="shared" si="157"/>
        <v>0.54</v>
      </c>
      <c r="K462" s="404">
        <v>0</v>
      </c>
      <c r="L462" s="404">
        <f t="shared" si="158"/>
        <v>0.6</v>
      </c>
      <c r="M462" s="404">
        <f t="shared" si="151"/>
        <v>0.27</v>
      </c>
      <c r="N462" s="404">
        <v>0</v>
      </c>
      <c r="O462" s="240">
        <f t="shared" si="159"/>
        <v>0.6</v>
      </c>
      <c r="P462" s="240">
        <f t="shared" si="152"/>
        <v>0.27</v>
      </c>
      <c r="Q462" s="240"/>
      <c r="R462" s="240"/>
      <c r="S462" s="240">
        <f t="shared" si="153"/>
        <v>0</v>
      </c>
      <c r="T462" s="240" t="s">
        <v>823</v>
      </c>
      <c r="U462" s="240" t="s">
        <v>823</v>
      </c>
      <c r="V462" s="240" t="s">
        <v>823</v>
      </c>
      <c r="W462" s="240" t="s">
        <v>823</v>
      </c>
      <c r="X462" s="240" t="s">
        <v>823</v>
      </c>
      <c r="Y462" s="240" t="s">
        <v>823</v>
      </c>
      <c r="Z462" s="240">
        <f t="shared" si="161"/>
        <v>0</v>
      </c>
      <c r="AA462" s="240"/>
      <c r="AC462" s="152"/>
      <c r="AE462" s="146">
        <f t="shared" si="155"/>
        <v>0.63</v>
      </c>
      <c r="AF462" s="146">
        <f t="shared" si="156"/>
        <v>0</v>
      </c>
      <c r="AH462" s="255"/>
      <c r="AI462" s="255"/>
    </row>
    <row r="463" spans="2:35" ht="20.149999999999999" customHeight="1" x14ac:dyDescent="0.35">
      <c r="B463" s="403">
        <v>136</v>
      </c>
      <c r="C463" s="133" t="s">
        <v>779</v>
      </c>
      <c r="D463" s="240">
        <v>1</v>
      </c>
      <c r="E463" s="240">
        <v>1.2</v>
      </c>
      <c r="F463" s="240">
        <v>0.2</v>
      </c>
      <c r="G463" s="240">
        <v>0.6</v>
      </c>
      <c r="H463" s="152">
        <f t="shared" si="149"/>
        <v>0.14399999999999999</v>
      </c>
      <c r="I463" s="152">
        <f t="shared" si="150"/>
        <v>0.24</v>
      </c>
      <c r="J463" s="152">
        <f t="shared" si="157"/>
        <v>1.44</v>
      </c>
      <c r="K463" s="404">
        <v>0</v>
      </c>
      <c r="L463" s="404">
        <f t="shared" si="158"/>
        <v>0.6</v>
      </c>
      <c r="M463" s="404">
        <f t="shared" si="151"/>
        <v>0.72</v>
      </c>
      <c r="N463" s="404">
        <v>0</v>
      </c>
      <c r="O463" s="240">
        <f t="shared" si="159"/>
        <v>0.6</v>
      </c>
      <c r="P463" s="240">
        <f t="shared" si="152"/>
        <v>0.72</v>
      </c>
      <c r="Q463" s="240"/>
      <c r="R463" s="240"/>
      <c r="S463" s="240">
        <f t="shared" si="153"/>
        <v>0</v>
      </c>
      <c r="T463" s="240" t="s">
        <v>823</v>
      </c>
      <c r="U463" s="240" t="s">
        <v>823</v>
      </c>
      <c r="V463" s="240" t="s">
        <v>823</v>
      </c>
      <c r="W463" s="240" t="s">
        <v>823</v>
      </c>
      <c r="X463" s="240" t="s">
        <v>823</v>
      </c>
      <c r="Y463" s="240" t="s">
        <v>823</v>
      </c>
      <c r="Z463" s="240">
        <f t="shared" si="161"/>
        <v>0</v>
      </c>
      <c r="AA463" s="240"/>
      <c r="AC463" s="152"/>
      <c r="AE463" s="146">
        <f t="shared" si="155"/>
        <v>1.68</v>
      </c>
      <c r="AF463" s="146">
        <f t="shared" si="156"/>
        <v>0</v>
      </c>
      <c r="AH463" s="255"/>
      <c r="AI463" s="255"/>
    </row>
    <row r="464" spans="2:35" ht="20.149999999999999" customHeight="1" x14ac:dyDescent="0.35">
      <c r="B464" s="403">
        <v>137</v>
      </c>
      <c r="C464" s="133" t="s">
        <v>780</v>
      </c>
      <c r="D464" s="240">
        <v>1</v>
      </c>
      <c r="E464" s="240">
        <v>0.45</v>
      </c>
      <c r="F464" s="240">
        <v>0.2</v>
      </c>
      <c r="G464" s="240">
        <v>0.6</v>
      </c>
      <c r="H464" s="152">
        <f t="shared" si="149"/>
        <v>5.4000000000000006E-2</v>
      </c>
      <c r="I464" s="152">
        <f t="shared" si="150"/>
        <v>9.0000000000000011E-2</v>
      </c>
      <c r="J464" s="152">
        <f t="shared" si="157"/>
        <v>0.54</v>
      </c>
      <c r="K464" s="404">
        <v>0</v>
      </c>
      <c r="L464" s="404">
        <f t="shared" si="158"/>
        <v>0.6</v>
      </c>
      <c r="M464" s="404">
        <f t="shared" si="151"/>
        <v>0.27</v>
      </c>
      <c r="N464" s="404">
        <v>0</v>
      </c>
      <c r="O464" s="240">
        <f t="shared" si="159"/>
        <v>0.6</v>
      </c>
      <c r="P464" s="240">
        <f t="shared" si="152"/>
        <v>0.27</v>
      </c>
      <c r="Q464" s="240"/>
      <c r="R464" s="240"/>
      <c r="S464" s="240">
        <f t="shared" si="153"/>
        <v>0</v>
      </c>
      <c r="T464" s="240" t="s">
        <v>823</v>
      </c>
      <c r="U464" s="240" t="s">
        <v>823</v>
      </c>
      <c r="V464" s="240" t="s">
        <v>823</v>
      </c>
      <c r="W464" s="240" t="s">
        <v>823</v>
      </c>
      <c r="X464" s="240" t="s">
        <v>823</v>
      </c>
      <c r="Y464" s="240" t="s">
        <v>823</v>
      </c>
      <c r="Z464" s="240">
        <f t="shared" si="161"/>
        <v>0</v>
      </c>
      <c r="AA464" s="240"/>
      <c r="AC464" s="152"/>
      <c r="AE464" s="146">
        <f t="shared" si="155"/>
        <v>0.63</v>
      </c>
      <c r="AF464" s="146">
        <f t="shared" si="156"/>
        <v>0</v>
      </c>
      <c r="AH464" s="255"/>
      <c r="AI464" s="255"/>
    </row>
    <row r="465" spans="2:35" ht="20.149999999999999" customHeight="1" x14ac:dyDescent="0.35">
      <c r="B465" s="403">
        <v>138</v>
      </c>
      <c r="C465" s="133" t="s">
        <v>781</v>
      </c>
      <c r="D465" s="240">
        <v>1</v>
      </c>
      <c r="E465" s="240">
        <v>1</v>
      </c>
      <c r="F465" s="240">
        <v>0.2</v>
      </c>
      <c r="G465" s="240">
        <v>0.6</v>
      </c>
      <c r="H465" s="152">
        <f t="shared" si="149"/>
        <v>0.12</v>
      </c>
      <c r="I465" s="152">
        <f t="shared" si="150"/>
        <v>0.2</v>
      </c>
      <c r="J465" s="152">
        <f t="shared" si="157"/>
        <v>1.2</v>
      </c>
      <c r="K465" s="404">
        <v>0</v>
      </c>
      <c r="L465" s="404">
        <f t="shared" si="158"/>
        <v>0.6</v>
      </c>
      <c r="M465" s="404">
        <f t="shared" si="151"/>
        <v>0.6</v>
      </c>
      <c r="N465" s="404">
        <v>0</v>
      </c>
      <c r="O465" s="240">
        <f t="shared" si="159"/>
        <v>0.6</v>
      </c>
      <c r="P465" s="240">
        <f t="shared" si="152"/>
        <v>0.6</v>
      </c>
      <c r="Q465" s="240"/>
      <c r="R465" s="240"/>
      <c r="S465" s="240">
        <f t="shared" si="153"/>
        <v>0</v>
      </c>
      <c r="T465" s="240" t="s">
        <v>823</v>
      </c>
      <c r="U465" s="240" t="s">
        <v>823</v>
      </c>
      <c r="V465" s="240" t="s">
        <v>823</v>
      </c>
      <c r="W465" s="240" t="s">
        <v>823</v>
      </c>
      <c r="X465" s="240" t="s">
        <v>823</v>
      </c>
      <c r="Y465" s="240" t="s">
        <v>823</v>
      </c>
      <c r="Z465" s="240">
        <f t="shared" si="161"/>
        <v>0</v>
      </c>
      <c r="AA465" s="240"/>
      <c r="AC465" s="152"/>
      <c r="AE465" s="146">
        <f t="shared" si="155"/>
        <v>1.4</v>
      </c>
      <c r="AF465" s="146">
        <f t="shared" si="156"/>
        <v>0</v>
      </c>
      <c r="AH465" s="255"/>
      <c r="AI465" s="255"/>
    </row>
    <row r="466" spans="2:35" ht="20.149999999999999" customHeight="1" x14ac:dyDescent="0.35">
      <c r="B466" s="403">
        <v>139</v>
      </c>
      <c r="C466" s="133" t="s">
        <v>782</v>
      </c>
      <c r="D466" s="240">
        <v>1</v>
      </c>
      <c r="E466" s="240">
        <v>1</v>
      </c>
      <c r="F466" s="240">
        <v>0.2</v>
      </c>
      <c r="G466" s="240">
        <v>0.6</v>
      </c>
      <c r="H466" s="152">
        <f t="shared" si="149"/>
        <v>0.12</v>
      </c>
      <c r="I466" s="152">
        <f t="shared" si="150"/>
        <v>0.2</v>
      </c>
      <c r="J466" s="152">
        <f t="shared" si="157"/>
        <v>1.2</v>
      </c>
      <c r="K466" s="404">
        <v>0</v>
      </c>
      <c r="L466" s="404">
        <f t="shared" si="158"/>
        <v>0.6</v>
      </c>
      <c r="M466" s="404">
        <f t="shared" si="151"/>
        <v>0.6</v>
      </c>
      <c r="N466" s="404">
        <v>0</v>
      </c>
      <c r="O466" s="240">
        <f t="shared" si="159"/>
        <v>0.6</v>
      </c>
      <c r="P466" s="240">
        <f t="shared" si="152"/>
        <v>0.6</v>
      </c>
      <c r="Q466" s="240"/>
      <c r="R466" s="240"/>
      <c r="S466" s="240">
        <f t="shared" si="153"/>
        <v>0</v>
      </c>
      <c r="T466" s="240" t="s">
        <v>823</v>
      </c>
      <c r="U466" s="240" t="s">
        <v>823</v>
      </c>
      <c r="V466" s="240" t="s">
        <v>823</v>
      </c>
      <c r="W466" s="240" t="s">
        <v>823</v>
      </c>
      <c r="X466" s="240" t="s">
        <v>823</v>
      </c>
      <c r="Y466" s="240" t="s">
        <v>823</v>
      </c>
      <c r="Z466" s="240">
        <f t="shared" si="161"/>
        <v>0</v>
      </c>
      <c r="AA466" s="240"/>
      <c r="AC466" s="152"/>
      <c r="AE466" s="146">
        <f t="shared" si="155"/>
        <v>1.4</v>
      </c>
      <c r="AF466" s="146">
        <f t="shared" si="156"/>
        <v>0</v>
      </c>
      <c r="AH466" s="255"/>
      <c r="AI466" s="255"/>
    </row>
    <row r="467" spans="2:35" ht="20.149999999999999" customHeight="1" x14ac:dyDescent="0.35">
      <c r="B467" s="403">
        <v>140</v>
      </c>
      <c r="C467" s="133" t="s">
        <v>783</v>
      </c>
      <c r="D467" s="240">
        <v>1</v>
      </c>
      <c r="E467" s="240">
        <v>1.01</v>
      </c>
      <c r="F467" s="240">
        <v>0.2</v>
      </c>
      <c r="G467" s="240">
        <v>0.6</v>
      </c>
      <c r="H467" s="152">
        <f t="shared" si="149"/>
        <v>0.1212</v>
      </c>
      <c r="I467" s="152">
        <f t="shared" si="150"/>
        <v>0.20200000000000001</v>
      </c>
      <c r="J467" s="152">
        <f t="shared" si="157"/>
        <v>1.212</v>
      </c>
      <c r="K467" s="404">
        <v>0</v>
      </c>
      <c r="L467" s="404">
        <f t="shared" si="158"/>
        <v>0.6</v>
      </c>
      <c r="M467" s="404">
        <f t="shared" si="151"/>
        <v>0.60599999999999998</v>
      </c>
      <c r="N467" s="404">
        <v>0</v>
      </c>
      <c r="O467" s="240">
        <f t="shared" si="159"/>
        <v>0.6</v>
      </c>
      <c r="P467" s="240">
        <f t="shared" si="152"/>
        <v>0.60599999999999998</v>
      </c>
      <c r="Q467" s="240"/>
      <c r="R467" s="240"/>
      <c r="S467" s="240">
        <f t="shared" si="153"/>
        <v>0</v>
      </c>
      <c r="T467" s="240" t="s">
        <v>823</v>
      </c>
      <c r="U467" s="240" t="s">
        <v>823</v>
      </c>
      <c r="V467" s="240" t="s">
        <v>823</v>
      </c>
      <c r="W467" s="240" t="s">
        <v>823</v>
      </c>
      <c r="X467" s="240" t="s">
        <v>823</v>
      </c>
      <c r="Y467" s="240" t="s">
        <v>823</v>
      </c>
      <c r="Z467" s="240">
        <f t="shared" si="161"/>
        <v>0</v>
      </c>
      <c r="AA467" s="240"/>
      <c r="AC467" s="152"/>
      <c r="AE467" s="146">
        <f t="shared" si="155"/>
        <v>1.4139999999999999</v>
      </c>
      <c r="AF467" s="146">
        <f t="shared" si="156"/>
        <v>0</v>
      </c>
      <c r="AH467" s="255"/>
      <c r="AI467" s="255"/>
    </row>
    <row r="468" spans="2:35" ht="20.149999999999999" customHeight="1" x14ac:dyDescent="0.35">
      <c r="B468" s="403">
        <v>141</v>
      </c>
      <c r="C468" s="133" t="s">
        <v>784</v>
      </c>
      <c r="D468" s="240">
        <v>1</v>
      </c>
      <c r="E468" s="240">
        <v>0.95</v>
      </c>
      <c r="F468" s="240">
        <v>0.2</v>
      </c>
      <c r="G468" s="240">
        <v>0.6</v>
      </c>
      <c r="H468" s="152">
        <f t="shared" si="149"/>
        <v>0.11399999999999999</v>
      </c>
      <c r="I468" s="152">
        <f t="shared" si="150"/>
        <v>0.19</v>
      </c>
      <c r="J468" s="152">
        <f t="shared" si="157"/>
        <v>1.1399999999999999</v>
      </c>
      <c r="K468" s="404">
        <v>0</v>
      </c>
      <c r="L468" s="404">
        <f t="shared" si="158"/>
        <v>0.6</v>
      </c>
      <c r="M468" s="404">
        <f t="shared" si="151"/>
        <v>0.56999999999999995</v>
      </c>
      <c r="N468" s="404">
        <v>0</v>
      </c>
      <c r="O468" s="240">
        <f t="shared" si="159"/>
        <v>0.6</v>
      </c>
      <c r="P468" s="240">
        <f t="shared" si="152"/>
        <v>0.56999999999999995</v>
      </c>
      <c r="Q468" s="240"/>
      <c r="R468" s="240"/>
      <c r="S468" s="240">
        <f t="shared" si="153"/>
        <v>0</v>
      </c>
      <c r="T468" s="240" t="s">
        <v>823</v>
      </c>
      <c r="U468" s="240" t="s">
        <v>823</v>
      </c>
      <c r="V468" s="240" t="s">
        <v>823</v>
      </c>
      <c r="W468" s="240" t="s">
        <v>823</v>
      </c>
      <c r="X468" s="240" t="s">
        <v>823</v>
      </c>
      <c r="Y468" s="240" t="s">
        <v>823</v>
      </c>
      <c r="Z468" s="240">
        <f t="shared" si="161"/>
        <v>0</v>
      </c>
      <c r="AA468" s="240"/>
      <c r="AC468" s="152"/>
      <c r="AE468" s="146">
        <f t="shared" si="155"/>
        <v>1.3299999999999998</v>
      </c>
      <c r="AF468" s="146">
        <f t="shared" si="156"/>
        <v>0</v>
      </c>
      <c r="AH468" s="255"/>
      <c r="AI468" s="255"/>
    </row>
    <row r="469" spans="2:35" ht="20.149999999999999" customHeight="1" x14ac:dyDescent="0.35">
      <c r="B469" s="403">
        <v>142</v>
      </c>
      <c r="C469" s="133" t="s">
        <v>785</v>
      </c>
      <c r="D469" s="240">
        <v>1</v>
      </c>
      <c r="E469" s="240">
        <v>1</v>
      </c>
      <c r="F469" s="240">
        <v>0.2</v>
      </c>
      <c r="G469" s="240">
        <v>0.6</v>
      </c>
      <c r="H469" s="152">
        <f t="shared" si="149"/>
        <v>0.12</v>
      </c>
      <c r="I469" s="152">
        <f t="shared" si="150"/>
        <v>0.2</v>
      </c>
      <c r="J469" s="152">
        <f t="shared" si="157"/>
        <v>1.2</v>
      </c>
      <c r="K469" s="404">
        <v>0</v>
      </c>
      <c r="L469" s="404">
        <f t="shared" si="158"/>
        <v>0.6</v>
      </c>
      <c r="M469" s="404">
        <f t="shared" si="151"/>
        <v>0.6</v>
      </c>
      <c r="N469" s="404">
        <v>0</v>
      </c>
      <c r="O469" s="240">
        <f t="shared" si="159"/>
        <v>0.6</v>
      </c>
      <c r="P469" s="240">
        <f t="shared" si="152"/>
        <v>0.6</v>
      </c>
      <c r="Q469" s="240"/>
      <c r="R469" s="240"/>
      <c r="S469" s="240">
        <f t="shared" si="153"/>
        <v>0</v>
      </c>
      <c r="T469" s="240" t="s">
        <v>823</v>
      </c>
      <c r="U469" s="240" t="s">
        <v>823</v>
      </c>
      <c r="V469" s="240" t="s">
        <v>823</v>
      </c>
      <c r="W469" s="240" t="s">
        <v>823</v>
      </c>
      <c r="X469" s="240" t="s">
        <v>823</v>
      </c>
      <c r="Y469" s="240" t="s">
        <v>823</v>
      </c>
      <c r="Z469" s="240">
        <f t="shared" si="161"/>
        <v>0</v>
      </c>
      <c r="AA469" s="240"/>
      <c r="AC469" s="152"/>
      <c r="AE469" s="146">
        <f t="shared" si="155"/>
        <v>1.4</v>
      </c>
      <c r="AF469" s="146">
        <f t="shared" si="156"/>
        <v>0</v>
      </c>
      <c r="AH469" s="255"/>
      <c r="AI469" s="255"/>
    </row>
    <row r="470" spans="2:35" ht="20.149999999999999" customHeight="1" x14ac:dyDescent="0.35">
      <c r="B470" s="403">
        <v>143</v>
      </c>
      <c r="C470" s="133" t="s">
        <v>786</v>
      </c>
      <c r="D470" s="240">
        <v>1</v>
      </c>
      <c r="E470" s="240">
        <v>1</v>
      </c>
      <c r="F470" s="240">
        <v>0.2</v>
      </c>
      <c r="G470" s="240">
        <v>0.6</v>
      </c>
      <c r="H470" s="152">
        <f t="shared" si="149"/>
        <v>0.12</v>
      </c>
      <c r="I470" s="152">
        <f t="shared" si="150"/>
        <v>0.2</v>
      </c>
      <c r="J470" s="152">
        <f t="shared" si="157"/>
        <v>1.2</v>
      </c>
      <c r="K470" s="404">
        <v>0</v>
      </c>
      <c r="L470" s="404">
        <f t="shared" si="158"/>
        <v>0.6</v>
      </c>
      <c r="M470" s="404">
        <f t="shared" si="151"/>
        <v>0.6</v>
      </c>
      <c r="N470" s="404">
        <v>0</v>
      </c>
      <c r="O470" s="240">
        <f t="shared" si="159"/>
        <v>0.6</v>
      </c>
      <c r="P470" s="240">
        <f t="shared" si="152"/>
        <v>0.6</v>
      </c>
      <c r="Q470" s="240"/>
      <c r="R470" s="240"/>
      <c r="S470" s="240">
        <f t="shared" si="153"/>
        <v>0</v>
      </c>
      <c r="T470" s="240" t="s">
        <v>823</v>
      </c>
      <c r="U470" s="240" t="s">
        <v>823</v>
      </c>
      <c r="V470" s="240" t="s">
        <v>823</v>
      </c>
      <c r="W470" s="240" t="s">
        <v>823</v>
      </c>
      <c r="X470" s="240" t="s">
        <v>823</v>
      </c>
      <c r="Y470" s="240" t="s">
        <v>823</v>
      </c>
      <c r="Z470" s="240">
        <f t="shared" si="161"/>
        <v>0</v>
      </c>
      <c r="AA470" s="240"/>
      <c r="AC470" s="152"/>
      <c r="AE470" s="146">
        <f t="shared" si="155"/>
        <v>1.4</v>
      </c>
      <c r="AF470" s="146">
        <f t="shared" si="156"/>
        <v>0</v>
      </c>
      <c r="AH470" s="255"/>
      <c r="AI470" s="255"/>
    </row>
    <row r="471" spans="2:35" ht="20.149999999999999" customHeight="1" x14ac:dyDescent="0.35">
      <c r="B471" s="403">
        <v>144</v>
      </c>
      <c r="C471" s="133" t="s">
        <v>787</v>
      </c>
      <c r="D471" s="240">
        <v>1</v>
      </c>
      <c r="E471" s="240">
        <v>1</v>
      </c>
      <c r="F471" s="240">
        <v>0.2</v>
      </c>
      <c r="G471" s="240">
        <v>0.6</v>
      </c>
      <c r="H471" s="152">
        <f t="shared" si="149"/>
        <v>0.12</v>
      </c>
      <c r="I471" s="152">
        <f t="shared" si="150"/>
        <v>0.2</v>
      </c>
      <c r="J471" s="152">
        <f t="shared" si="157"/>
        <v>1.2</v>
      </c>
      <c r="K471" s="404">
        <v>0</v>
      </c>
      <c r="L471" s="404">
        <f t="shared" si="158"/>
        <v>0.6</v>
      </c>
      <c r="M471" s="404">
        <f t="shared" si="151"/>
        <v>0.6</v>
      </c>
      <c r="N471" s="404">
        <v>0</v>
      </c>
      <c r="O471" s="240">
        <f t="shared" si="159"/>
        <v>0.6</v>
      </c>
      <c r="P471" s="240">
        <f t="shared" si="152"/>
        <v>0.6</v>
      </c>
      <c r="Q471" s="240"/>
      <c r="R471" s="240"/>
      <c r="S471" s="240">
        <f t="shared" si="153"/>
        <v>0</v>
      </c>
      <c r="T471" s="240" t="s">
        <v>823</v>
      </c>
      <c r="U471" s="240" t="s">
        <v>823</v>
      </c>
      <c r="V471" s="240" t="s">
        <v>823</v>
      </c>
      <c r="W471" s="240" t="s">
        <v>823</v>
      </c>
      <c r="X471" s="240" t="s">
        <v>823</v>
      </c>
      <c r="Y471" s="240" t="s">
        <v>823</v>
      </c>
      <c r="Z471" s="240">
        <f t="shared" si="161"/>
        <v>0</v>
      </c>
      <c r="AA471" s="240"/>
      <c r="AC471" s="152"/>
      <c r="AE471" s="146">
        <f t="shared" si="155"/>
        <v>1.4</v>
      </c>
      <c r="AF471" s="146">
        <f t="shared" si="156"/>
        <v>0</v>
      </c>
      <c r="AH471" s="255"/>
      <c r="AI471" s="255"/>
    </row>
    <row r="472" spans="2:35" ht="20.149999999999999" customHeight="1" x14ac:dyDescent="0.35">
      <c r="B472" s="403">
        <v>145</v>
      </c>
      <c r="C472" s="133" t="s">
        <v>788</v>
      </c>
      <c r="D472" s="240">
        <v>1</v>
      </c>
      <c r="E472" s="240">
        <v>1.5</v>
      </c>
      <c r="F472" s="240">
        <v>0.2</v>
      </c>
      <c r="G472" s="240">
        <v>0.6</v>
      </c>
      <c r="H472" s="152">
        <f t="shared" ref="H472:H500" si="162">+PRODUCT(D472:G472)</f>
        <v>0.18000000000000002</v>
      </c>
      <c r="I472" s="152">
        <f t="shared" ref="I472:I500" si="163">PRODUCT(D472,E472,F472)</f>
        <v>0.30000000000000004</v>
      </c>
      <c r="J472" s="152">
        <f t="shared" si="157"/>
        <v>1.7999999999999998</v>
      </c>
      <c r="K472" s="404">
        <v>0</v>
      </c>
      <c r="L472" s="404">
        <f t="shared" si="158"/>
        <v>0.6</v>
      </c>
      <c r="M472" s="404">
        <f t="shared" ref="M472:M500" si="164">+PRODUCT(D472,E472,L472)</f>
        <v>0.89999999999999991</v>
      </c>
      <c r="N472" s="404">
        <v>0</v>
      </c>
      <c r="O472" s="240">
        <f t="shared" si="159"/>
        <v>0.6</v>
      </c>
      <c r="P472" s="240">
        <f t="shared" ref="P472:P500" si="165">+PRODUCT(D472:E472,O472)</f>
        <v>0.89999999999999991</v>
      </c>
      <c r="Q472" s="240"/>
      <c r="R472" s="240"/>
      <c r="S472" s="240">
        <f t="shared" ref="S472:S500" si="166">+SUM(Q472:R472)*(L472+O472)/2*2</f>
        <v>0</v>
      </c>
      <c r="T472" s="240" t="s">
        <v>823</v>
      </c>
      <c r="U472" s="240" t="s">
        <v>823</v>
      </c>
      <c r="V472" s="240" t="s">
        <v>823</v>
      </c>
      <c r="W472" s="240" t="s">
        <v>823</v>
      </c>
      <c r="X472" s="240" t="s">
        <v>823</v>
      </c>
      <c r="Y472" s="240" t="s">
        <v>823</v>
      </c>
      <c r="Z472" s="240">
        <f t="shared" si="161"/>
        <v>0</v>
      </c>
      <c r="AA472" s="240"/>
      <c r="AC472" s="152"/>
      <c r="AE472" s="146">
        <f t="shared" ref="AE472:AE500" si="167">+IF(G472&lt;0.75,(I472+J472),0)</f>
        <v>2.0999999999999996</v>
      </c>
      <c r="AF472" s="146">
        <f t="shared" ref="AF472:AF500" si="168">+IF(G472&lt;0.75,0,(I472+J472))</f>
        <v>0</v>
      </c>
      <c r="AH472" s="255"/>
      <c r="AI472" s="255"/>
    </row>
    <row r="473" spans="2:35" ht="20.149999999999999" customHeight="1" x14ac:dyDescent="0.35">
      <c r="B473" s="403">
        <v>146</v>
      </c>
      <c r="C473" s="133" t="s">
        <v>789</v>
      </c>
      <c r="D473" s="240">
        <v>1</v>
      </c>
      <c r="E473" s="240">
        <v>1.5</v>
      </c>
      <c r="F473" s="240">
        <v>0.2</v>
      </c>
      <c r="G473" s="240">
        <v>0.6</v>
      </c>
      <c r="H473" s="152">
        <f t="shared" si="162"/>
        <v>0.18000000000000002</v>
      </c>
      <c r="I473" s="152">
        <f t="shared" si="163"/>
        <v>0.30000000000000004</v>
      </c>
      <c r="J473" s="152">
        <f t="shared" ref="J473:J500" si="169">+M473+P473</f>
        <v>1.7999999999999998</v>
      </c>
      <c r="K473" s="404">
        <v>0</v>
      </c>
      <c r="L473" s="404">
        <f t="shared" si="158"/>
        <v>0.6</v>
      </c>
      <c r="M473" s="404">
        <f t="shared" si="164"/>
        <v>0.89999999999999991</v>
      </c>
      <c r="N473" s="404">
        <v>0</v>
      </c>
      <c r="O473" s="240">
        <f t="shared" si="159"/>
        <v>0.6</v>
      </c>
      <c r="P473" s="240">
        <f t="shared" si="165"/>
        <v>0.89999999999999991</v>
      </c>
      <c r="Q473" s="240"/>
      <c r="R473" s="240"/>
      <c r="S473" s="240">
        <f t="shared" si="166"/>
        <v>0</v>
      </c>
      <c r="T473" s="240" t="s">
        <v>823</v>
      </c>
      <c r="U473" s="240" t="s">
        <v>823</v>
      </c>
      <c r="V473" s="240" t="s">
        <v>823</v>
      </c>
      <c r="W473" s="240" t="s">
        <v>823</v>
      </c>
      <c r="X473" s="240" t="s">
        <v>823</v>
      </c>
      <c r="Y473" s="240" t="s">
        <v>823</v>
      </c>
      <c r="Z473" s="240">
        <f t="shared" si="161"/>
        <v>0</v>
      </c>
      <c r="AA473" s="240"/>
      <c r="AC473" s="152"/>
      <c r="AE473" s="146">
        <f t="shared" si="167"/>
        <v>2.0999999999999996</v>
      </c>
      <c r="AF473" s="146">
        <f t="shared" si="168"/>
        <v>0</v>
      </c>
      <c r="AH473" s="255"/>
      <c r="AI473" s="255"/>
    </row>
    <row r="474" spans="2:35" ht="20.149999999999999" customHeight="1" x14ac:dyDescent="0.35">
      <c r="B474" s="403">
        <v>147</v>
      </c>
      <c r="C474" s="133" t="s">
        <v>790</v>
      </c>
      <c r="D474" s="240">
        <v>1</v>
      </c>
      <c r="E474" s="240">
        <v>1</v>
      </c>
      <c r="F474" s="240">
        <v>0.2</v>
      </c>
      <c r="G474" s="240">
        <v>0.6</v>
      </c>
      <c r="H474" s="152">
        <f t="shared" si="162"/>
        <v>0.12</v>
      </c>
      <c r="I474" s="152">
        <f t="shared" si="163"/>
        <v>0.2</v>
      </c>
      <c r="J474" s="152">
        <f t="shared" si="169"/>
        <v>1.2</v>
      </c>
      <c r="K474" s="404">
        <v>0</v>
      </c>
      <c r="L474" s="404">
        <f t="shared" si="158"/>
        <v>0.6</v>
      </c>
      <c r="M474" s="404">
        <f t="shared" si="164"/>
        <v>0.6</v>
      </c>
      <c r="N474" s="404">
        <v>0</v>
      </c>
      <c r="O474" s="240">
        <f t="shared" si="159"/>
        <v>0.6</v>
      </c>
      <c r="P474" s="240">
        <f t="shared" si="165"/>
        <v>0.6</v>
      </c>
      <c r="Q474" s="240"/>
      <c r="R474" s="240"/>
      <c r="S474" s="240">
        <f t="shared" si="166"/>
        <v>0</v>
      </c>
      <c r="T474" s="240" t="s">
        <v>823</v>
      </c>
      <c r="U474" s="240" t="s">
        <v>823</v>
      </c>
      <c r="V474" s="240" t="s">
        <v>823</v>
      </c>
      <c r="W474" s="240" t="s">
        <v>823</v>
      </c>
      <c r="X474" s="240" t="s">
        <v>823</v>
      </c>
      <c r="Y474" s="240" t="s">
        <v>823</v>
      </c>
      <c r="Z474" s="240">
        <f t="shared" si="161"/>
        <v>0</v>
      </c>
      <c r="AA474" s="240"/>
      <c r="AC474" s="152"/>
      <c r="AE474" s="146">
        <f t="shared" si="167"/>
        <v>1.4</v>
      </c>
      <c r="AF474" s="146">
        <f t="shared" si="168"/>
        <v>0</v>
      </c>
      <c r="AH474" s="255"/>
      <c r="AI474" s="255"/>
    </row>
    <row r="475" spans="2:35" ht="20.149999999999999" customHeight="1" x14ac:dyDescent="0.35">
      <c r="B475" s="403">
        <v>148</v>
      </c>
      <c r="C475" s="133" t="s">
        <v>791</v>
      </c>
      <c r="D475" s="240">
        <v>1</v>
      </c>
      <c r="E475" s="240">
        <v>1</v>
      </c>
      <c r="F475" s="240">
        <v>0.2</v>
      </c>
      <c r="G475" s="240">
        <v>0.6</v>
      </c>
      <c r="H475" s="152">
        <f t="shared" si="162"/>
        <v>0.12</v>
      </c>
      <c r="I475" s="152">
        <f t="shared" si="163"/>
        <v>0.2</v>
      </c>
      <c r="J475" s="152">
        <f t="shared" si="169"/>
        <v>1.2</v>
      </c>
      <c r="K475" s="404">
        <v>0</v>
      </c>
      <c r="L475" s="404">
        <f t="shared" si="158"/>
        <v>0.6</v>
      </c>
      <c r="M475" s="404">
        <f t="shared" si="164"/>
        <v>0.6</v>
      </c>
      <c r="N475" s="404">
        <v>0</v>
      </c>
      <c r="O475" s="240">
        <f t="shared" si="159"/>
        <v>0.6</v>
      </c>
      <c r="P475" s="240">
        <f t="shared" si="165"/>
        <v>0.6</v>
      </c>
      <c r="Q475" s="240"/>
      <c r="R475" s="240"/>
      <c r="S475" s="240">
        <f t="shared" si="166"/>
        <v>0</v>
      </c>
      <c r="T475" s="240" t="s">
        <v>823</v>
      </c>
      <c r="U475" s="240" t="s">
        <v>823</v>
      </c>
      <c r="V475" s="240" t="s">
        <v>823</v>
      </c>
      <c r="W475" s="240" t="s">
        <v>823</v>
      </c>
      <c r="X475" s="240" t="s">
        <v>823</v>
      </c>
      <c r="Y475" s="240" t="s">
        <v>823</v>
      </c>
      <c r="Z475" s="240">
        <f t="shared" si="161"/>
        <v>0</v>
      </c>
      <c r="AA475" s="240"/>
      <c r="AC475" s="152"/>
      <c r="AE475" s="146">
        <f t="shared" si="167"/>
        <v>1.4</v>
      </c>
      <c r="AF475" s="146">
        <f t="shared" si="168"/>
        <v>0</v>
      </c>
      <c r="AH475" s="255"/>
      <c r="AI475" s="255"/>
    </row>
    <row r="476" spans="2:35" ht="20.149999999999999" customHeight="1" x14ac:dyDescent="0.35">
      <c r="B476" s="403">
        <v>149</v>
      </c>
      <c r="C476" s="133" t="s">
        <v>792</v>
      </c>
      <c r="D476" s="240">
        <v>1</v>
      </c>
      <c r="E476" s="240">
        <v>1</v>
      </c>
      <c r="F476" s="240">
        <v>0.2</v>
      </c>
      <c r="G476" s="240">
        <v>0.6</v>
      </c>
      <c r="H476" s="152">
        <f t="shared" si="162"/>
        <v>0.12</v>
      </c>
      <c r="I476" s="152">
        <f t="shared" si="163"/>
        <v>0.2</v>
      </c>
      <c r="J476" s="152">
        <f t="shared" si="169"/>
        <v>1.2</v>
      </c>
      <c r="K476" s="404">
        <v>0</v>
      </c>
      <c r="L476" s="404">
        <f t="shared" si="158"/>
        <v>0.6</v>
      </c>
      <c r="M476" s="404">
        <f t="shared" si="164"/>
        <v>0.6</v>
      </c>
      <c r="N476" s="404">
        <v>0</v>
      </c>
      <c r="O476" s="240">
        <f t="shared" si="159"/>
        <v>0.6</v>
      </c>
      <c r="P476" s="240">
        <f t="shared" si="165"/>
        <v>0.6</v>
      </c>
      <c r="Q476" s="240"/>
      <c r="R476" s="240"/>
      <c r="S476" s="240">
        <f t="shared" si="166"/>
        <v>0</v>
      </c>
      <c r="T476" s="240" t="s">
        <v>823</v>
      </c>
      <c r="U476" s="240" t="s">
        <v>823</v>
      </c>
      <c r="V476" s="240" t="s">
        <v>823</v>
      </c>
      <c r="W476" s="240" t="s">
        <v>823</v>
      </c>
      <c r="X476" s="240" t="s">
        <v>823</v>
      </c>
      <c r="Y476" s="240" t="s">
        <v>823</v>
      </c>
      <c r="Z476" s="240">
        <f t="shared" si="161"/>
        <v>0</v>
      </c>
      <c r="AA476" s="240"/>
      <c r="AC476" s="152"/>
      <c r="AE476" s="146">
        <f t="shared" si="167"/>
        <v>1.4</v>
      </c>
      <c r="AF476" s="146">
        <f t="shared" si="168"/>
        <v>0</v>
      </c>
      <c r="AH476" s="255"/>
      <c r="AI476" s="255"/>
    </row>
    <row r="477" spans="2:35" ht="20.149999999999999" customHeight="1" x14ac:dyDescent="0.35">
      <c r="B477" s="403">
        <v>150</v>
      </c>
      <c r="C477" s="133" t="s">
        <v>793</v>
      </c>
      <c r="D477" s="240">
        <v>1</v>
      </c>
      <c r="E477" s="240">
        <v>0.9</v>
      </c>
      <c r="F477" s="240">
        <v>0.2</v>
      </c>
      <c r="G477" s="240">
        <v>0.6</v>
      </c>
      <c r="H477" s="152">
        <f t="shared" si="162"/>
        <v>0.10800000000000001</v>
      </c>
      <c r="I477" s="152">
        <f t="shared" si="163"/>
        <v>0.18000000000000002</v>
      </c>
      <c r="J477" s="152">
        <f t="shared" si="169"/>
        <v>1.08</v>
      </c>
      <c r="K477" s="404">
        <v>0</v>
      </c>
      <c r="L477" s="404">
        <f t="shared" si="158"/>
        <v>0.6</v>
      </c>
      <c r="M477" s="404">
        <f t="shared" si="164"/>
        <v>0.54</v>
      </c>
      <c r="N477" s="404">
        <v>0</v>
      </c>
      <c r="O477" s="240">
        <f t="shared" si="159"/>
        <v>0.6</v>
      </c>
      <c r="P477" s="240">
        <f t="shared" si="165"/>
        <v>0.54</v>
      </c>
      <c r="Q477" s="240"/>
      <c r="R477" s="240"/>
      <c r="S477" s="240">
        <f t="shared" si="166"/>
        <v>0</v>
      </c>
      <c r="T477" s="240" t="s">
        <v>823</v>
      </c>
      <c r="U477" s="240" t="s">
        <v>823</v>
      </c>
      <c r="V477" s="240" t="s">
        <v>823</v>
      </c>
      <c r="W477" s="240" t="s">
        <v>823</v>
      </c>
      <c r="X477" s="240" t="s">
        <v>823</v>
      </c>
      <c r="Y477" s="240" t="s">
        <v>823</v>
      </c>
      <c r="Z477" s="240">
        <f t="shared" si="161"/>
        <v>0</v>
      </c>
      <c r="AA477" s="240"/>
      <c r="AC477" s="152"/>
      <c r="AE477" s="146">
        <f t="shared" si="167"/>
        <v>1.26</v>
      </c>
      <c r="AF477" s="146">
        <f t="shared" si="168"/>
        <v>0</v>
      </c>
      <c r="AH477" s="255"/>
      <c r="AI477" s="255"/>
    </row>
    <row r="478" spans="2:35" ht="20.149999999999999" customHeight="1" x14ac:dyDescent="0.35">
      <c r="B478" s="403">
        <v>151</v>
      </c>
      <c r="C478" s="133" t="s">
        <v>794</v>
      </c>
      <c r="D478" s="240">
        <v>1</v>
      </c>
      <c r="E478" s="240">
        <v>0.99399999999999999</v>
      </c>
      <c r="F478" s="240">
        <v>0.2</v>
      </c>
      <c r="G478" s="240">
        <v>0.6</v>
      </c>
      <c r="H478" s="152">
        <f t="shared" si="162"/>
        <v>0.11928</v>
      </c>
      <c r="I478" s="152">
        <f t="shared" si="163"/>
        <v>0.1988</v>
      </c>
      <c r="J478" s="152">
        <f t="shared" si="169"/>
        <v>1.1927999999999999</v>
      </c>
      <c r="K478" s="404">
        <v>0</v>
      </c>
      <c r="L478" s="404">
        <f t="shared" si="158"/>
        <v>0.6</v>
      </c>
      <c r="M478" s="404">
        <f t="shared" si="164"/>
        <v>0.59639999999999993</v>
      </c>
      <c r="N478" s="404">
        <v>0</v>
      </c>
      <c r="O478" s="240">
        <f t="shared" si="159"/>
        <v>0.6</v>
      </c>
      <c r="P478" s="240">
        <f t="shared" si="165"/>
        <v>0.59639999999999993</v>
      </c>
      <c r="Q478" s="240"/>
      <c r="R478" s="240"/>
      <c r="S478" s="240">
        <f t="shared" si="166"/>
        <v>0</v>
      </c>
      <c r="T478" s="240" t="s">
        <v>823</v>
      </c>
      <c r="U478" s="240" t="s">
        <v>823</v>
      </c>
      <c r="V478" s="240" t="s">
        <v>823</v>
      </c>
      <c r="W478" s="240" t="s">
        <v>823</v>
      </c>
      <c r="X478" s="240" t="s">
        <v>823</v>
      </c>
      <c r="Y478" s="240" t="s">
        <v>823</v>
      </c>
      <c r="Z478" s="240">
        <f t="shared" si="161"/>
        <v>0</v>
      </c>
      <c r="AA478" s="240"/>
      <c r="AC478" s="152"/>
      <c r="AE478" s="146">
        <f t="shared" si="167"/>
        <v>1.3915999999999999</v>
      </c>
      <c r="AF478" s="146">
        <f t="shared" si="168"/>
        <v>0</v>
      </c>
      <c r="AH478" s="255"/>
      <c r="AI478" s="255"/>
    </row>
    <row r="479" spans="2:35" ht="20.149999999999999" customHeight="1" x14ac:dyDescent="0.35">
      <c r="B479" s="403">
        <v>152</v>
      </c>
      <c r="C479" s="133" t="s">
        <v>795</v>
      </c>
      <c r="D479" s="240">
        <v>1</v>
      </c>
      <c r="E479" s="240">
        <v>0.99399999999999999</v>
      </c>
      <c r="F479" s="240">
        <v>0.2</v>
      </c>
      <c r="G479" s="240">
        <v>0.6</v>
      </c>
      <c r="H479" s="152">
        <f t="shared" si="162"/>
        <v>0.11928</v>
      </c>
      <c r="I479" s="152">
        <f t="shared" si="163"/>
        <v>0.1988</v>
      </c>
      <c r="J479" s="152">
        <f t="shared" si="169"/>
        <v>1.1927999999999999</v>
      </c>
      <c r="K479" s="404">
        <v>0</v>
      </c>
      <c r="L479" s="404">
        <f t="shared" si="158"/>
        <v>0.6</v>
      </c>
      <c r="M479" s="404">
        <f t="shared" si="164"/>
        <v>0.59639999999999993</v>
      </c>
      <c r="N479" s="404">
        <v>0</v>
      </c>
      <c r="O479" s="240">
        <f t="shared" si="159"/>
        <v>0.6</v>
      </c>
      <c r="P479" s="240">
        <f t="shared" si="165"/>
        <v>0.59639999999999993</v>
      </c>
      <c r="Q479" s="240"/>
      <c r="R479" s="240"/>
      <c r="S479" s="240">
        <f t="shared" si="166"/>
        <v>0</v>
      </c>
      <c r="T479" s="240" t="s">
        <v>823</v>
      </c>
      <c r="U479" s="240" t="s">
        <v>823</v>
      </c>
      <c r="V479" s="240" t="s">
        <v>823</v>
      </c>
      <c r="W479" s="240" t="s">
        <v>823</v>
      </c>
      <c r="X479" s="240" t="s">
        <v>823</v>
      </c>
      <c r="Y479" s="240" t="s">
        <v>823</v>
      </c>
      <c r="Z479" s="240">
        <f t="shared" si="161"/>
        <v>0</v>
      </c>
      <c r="AA479" s="240"/>
      <c r="AC479" s="152"/>
      <c r="AE479" s="146">
        <f t="shared" si="167"/>
        <v>1.3915999999999999</v>
      </c>
      <c r="AF479" s="146">
        <f t="shared" si="168"/>
        <v>0</v>
      </c>
      <c r="AH479" s="255"/>
      <c r="AI479" s="255"/>
    </row>
    <row r="480" spans="2:35" ht="20.149999999999999" customHeight="1" x14ac:dyDescent="0.35">
      <c r="B480" s="403">
        <v>153</v>
      </c>
      <c r="C480" s="133" t="s">
        <v>796</v>
      </c>
      <c r="D480" s="240">
        <v>1</v>
      </c>
      <c r="E480" s="240">
        <v>1.9930000000000001</v>
      </c>
      <c r="F480" s="240">
        <v>0.2</v>
      </c>
      <c r="G480" s="240">
        <v>0.6</v>
      </c>
      <c r="H480" s="152">
        <f t="shared" si="162"/>
        <v>0.23916000000000004</v>
      </c>
      <c r="I480" s="152">
        <f t="shared" si="163"/>
        <v>0.39860000000000007</v>
      </c>
      <c r="J480" s="152">
        <f t="shared" si="169"/>
        <v>2.3915999999999999</v>
      </c>
      <c r="K480" s="404">
        <v>0</v>
      </c>
      <c r="L480" s="404">
        <f t="shared" ref="L480:L500" si="170">+G480-K480</f>
        <v>0.6</v>
      </c>
      <c r="M480" s="404">
        <f t="shared" si="164"/>
        <v>1.1958</v>
      </c>
      <c r="N480" s="404">
        <v>0</v>
      </c>
      <c r="O480" s="240">
        <f t="shared" ref="O480:O500" si="171">+G480-N480</f>
        <v>0.6</v>
      </c>
      <c r="P480" s="240">
        <f t="shared" si="165"/>
        <v>1.1958</v>
      </c>
      <c r="Q480" s="240"/>
      <c r="R480" s="240"/>
      <c r="S480" s="240">
        <f t="shared" si="166"/>
        <v>0</v>
      </c>
      <c r="T480" s="240" t="s">
        <v>823</v>
      </c>
      <c r="U480" s="240" t="s">
        <v>823</v>
      </c>
      <c r="V480" s="240" t="s">
        <v>823</v>
      </c>
      <c r="W480" s="240" t="s">
        <v>823</v>
      </c>
      <c r="X480" s="240" t="s">
        <v>823</v>
      </c>
      <c r="Y480" s="240" t="s">
        <v>823</v>
      </c>
      <c r="Z480" s="240">
        <f t="shared" si="161"/>
        <v>0</v>
      </c>
      <c r="AA480" s="240"/>
      <c r="AC480" s="152"/>
      <c r="AE480" s="146">
        <f t="shared" si="167"/>
        <v>2.7902</v>
      </c>
      <c r="AF480" s="146">
        <f t="shared" si="168"/>
        <v>0</v>
      </c>
      <c r="AH480" s="255"/>
      <c r="AI480" s="255"/>
    </row>
    <row r="481" spans="2:35" ht="20.149999999999999" customHeight="1" x14ac:dyDescent="0.35">
      <c r="B481" s="403">
        <v>154</v>
      </c>
      <c r="C481" s="133" t="s">
        <v>797</v>
      </c>
      <c r="D481" s="240">
        <v>1</v>
      </c>
      <c r="E481" s="240">
        <v>0.9</v>
      </c>
      <c r="F481" s="240">
        <v>0.2</v>
      </c>
      <c r="G481" s="240">
        <v>0.6</v>
      </c>
      <c r="H481" s="152">
        <f t="shared" si="162"/>
        <v>0.10800000000000001</v>
      </c>
      <c r="I481" s="152">
        <f t="shared" si="163"/>
        <v>0.18000000000000002</v>
      </c>
      <c r="J481" s="152">
        <f t="shared" si="169"/>
        <v>1.08</v>
      </c>
      <c r="K481" s="404">
        <v>0</v>
      </c>
      <c r="L481" s="404">
        <f t="shared" si="170"/>
        <v>0.6</v>
      </c>
      <c r="M481" s="404">
        <f t="shared" si="164"/>
        <v>0.54</v>
      </c>
      <c r="N481" s="404">
        <v>0</v>
      </c>
      <c r="O481" s="240">
        <f t="shared" si="171"/>
        <v>0.6</v>
      </c>
      <c r="P481" s="240">
        <f t="shared" si="165"/>
        <v>0.54</v>
      </c>
      <c r="Q481" s="240"/>
      <c r="R481" s="240"/>
      <c r="S481" s="240">
        <f t="shared" si="166"/>
        <v>0</v>
      </c>
      <c r="T481" s="240" t="s">
        <v>823</v>
      </c>
      <c r="U481" s="240" t="s">
        <v>823</v>
      </c>
      <c r="V481" s="240" t="s">
        <v>823</v>
      </c>
      <c r="W481" s="240" t="s">
        <v>823</v>
      </c>
      <c r="X481" s="240" t="s">
        <v>823</v>
      </c>
      <c r="Y481" s="240" t="s">
        <v>823</v>
      </c>
      <c r="Z481" s="240">
        <f t="shared" si="161"/>
        <v>0</v>
      </c>
      <c r="AA481" s="240"/>
      <c r="AC481" s="152"/>
      <c r="AE481" s="146">
        <f t="shared" si="167"/>
        <v>1.26</v>
      </c>
      <c r="AF481" s="146">
        <f t="shared" si="168"/>
        <v>0</v>
      </c>
      <c r="AH481" s="255"/>
      <c r="AI481" s="255"/>
    </row>
    <row r="482" spans="2:35" ht="20.149999999999999" customHeight="1" x14ac:dyDescent="0.35">
      <c r="B482" s="403">
        <v>155</v>
      </c>
      <c r="C482" s="133" t="s">
        <v>798</v>
      </c>
      <c r="D482" s="240">
        <v>1</v>
      </c>
      <c r="E482" s="240">
        <v>1</v>
      </c>
      <c r="F482" s="240">
        <v>0.2</v>
      </c>
      <c r="G482" s="240">
        <v>0.6</v>
      </c>
      <c r="H482" s="152">
        <f t="shared" si="162"/>
        <v>0.12</v>
      </c>
      <c r="I482" s="152">
        <f t="shared" si="163"/>
        <v>0.2</v>
      </c>
      <c r="J482" s="152">
        <f t="shared" si="169"/>
        <v>1.2</v>
      </c>
      <c r="K482" s="404">
        <v>0</v>
      </c>
      <c r="L482" s="404">
        <f t="shared" si="170"/>
        <v>0.6</v>
      </c>
      <c r="M482" s="404">
        <f t="shared" si="164"/>
        <v>0.6</v>
      </c>
      <c r="N482" s="404">
        <v>0</v>
      </c>
      <c r="O482" s="240">
        <f t="shared" si="171"/>
        <v>0.6</v>
      </c>
      <c r="P482" s="240">
        <f t="shared" si="165"/>
        <v>0.6</v>
      </c>
      <c r="Q482" s="240"/>
      <c r="R482" s="240"/>
      <c r="S482" s="240">
        <f t="shared" si="166"/>
        <v>0</v>
      </c>
      <c r="T482" s="240" t="s">
        <v>823</v>
      </c>
      <c r="U482" s="240" t="s">
        <v>823</v>
      </c>
      <c r="V482" s="240" t="s">
        <v>823</v>
      </c>
      <c r="W482" s="240" t="s">
        <v>823</v>
      </c>
      <c r="X482" s="240" t="s">
        <v>823</v>
      </c>
      <c r="Y482" s="240" t="s">
        <v>823</v>
      </c>
      <c r="Z482" s="240">
        <f t="shared" si="161"/>
        <v>0</v>
      </c>
      <c r="AA482" s="240"/>
      <c r="AC482" s="152"/>
      <c r="AE482" s="146">
        <f t="shared" si="167"/>
        <v>1.4</v>
      </c>
      <c r="AF482" s="146">
        <f t="shared" si="168"/>
        <v>0</v>
      </c>
      <c r="AH482" s="255"/>
      <c r="AI482" s="255"/>
    </row>
    <row r="483" spans="2:35" ht="20.149999999999999" customHeight="1" x14ac:dyDescent="0.35">
      <c r="B483" s="403">
        <v>156</v>
      </c>
      <c r="C483" s="133" t="s">
        <v>799</v>
      </c>
      <c r="D483" s="240">
        <v>1</v>
      </c>
      <c r="E483" s="240">
        <v>1</v>
      </c>
      <c r="F483" s="240">
        <v>0.2</v>
      </c>
      <c r="G483" s="240">
        <v>0.6</v>
      </c>
      <c r="H483" s="152">
        <f t="shared" si="162"/>
        <v>0.12</v>
      </c>
      <c r="I483" s="152">
        <f t="shared" si="163"/>
        <v>0.2</v>
      </c>
      <c r="J483" s="152">
        <f t="shared" si="169"/>
        <v>1.2</v>
      </c>
      <c r="K483" s="404">
        <v>0</v>
      </c>
      <c r="L483" s="404">
        <f t="shared" si="170"/>
        <v>0.6</v>
      </c>
      <c r="M483" s="404">
        <f t="shared" si="164"/>
        <v>0.6</v>
      </c>
      <c r="N483" s="404">
        <v>0</v>
      </c>
      <c r="O483" s="240">
        <f t="shared" si="171"/>
        <v>0.6</v>
      </c>
      <c r="P483" s="240">
        <f t="shared" si="165"/>
        <v>0.6</v>
      </c>
      <c r="Q483" s="240"/>
      <c r="R483" s="240"/>
      <c r="S483" s="240">
        <f t="shared" si="166"/>
        <v>0</v>
      </c>
      <c r="T483" s="240" t="s">
        <v>823</v>
      </c>
      <c r="U483" s="240" t="s">
        <v>823</v>
      </c>
      <c r="V483" s="240" t="s">
        <v>823</v>
      </c>
      <c r="W483" s="240" t="s">
        <v>823</v>
      </c>
      <c r="X483" s="240" t="s">
        <v>823</v>
      </c>
      <c r="Y483" s="240" t="s">
        <v>823</v>
      </c>
      <c r="Z483" s="240">
        <f t="shared" si="161"/>
        <v>0</v>
      </c>
      <c r="AA483" s="240"/>
      <c r="AC483" s="152"/>
      <c r="AE483" s="146">
        <f t="shared" si="167"/>
        <v>1.4</v>
      </c>
      <c r="AF483" s="146">
        <f t="shared" si="168"/>
        <v>0</v>
      </c>
      <c r="AH483" s="255"/>
      <c r="AI483" s="255"/>
    </row>
    <row r="484" spans="2:35" ht="20.149999999999999" customHeight="1" x14ac:dyDescent="0.35">
      <c r="B484" s="403">
        <v>157</v>
      </c>
      <c r="C484" s="133" t="s">
        <v>800</v>
      </c>
      <c r="D484" s="240">
        <v>1</v>
      </c>
      <c r="E484" s="240">
        <v>1</v>
      </c>
      <c r="F484" s="240">
        <v>0.2</v>
      </c>
      <c r="G484" s="240">
        <v>0.6</v>
      </c>
      <c r="H484" s="152">
        <f t="shared" si="162"/>
        <v>0.12</v>
      </c>
      <c r="I484" s="152">
        <f t="shared" si="163"/>
        <v>0.2</v>
      </c>
      <c r="J484" s="152">
        <f t="shared" si="169"/>
        <v>1.2</v>
      </c>
      <c r="K484" s="404">
        <v>0</v>
      </c>
      <c r="L484" s="404">
        <f t="shared" si="170"/>
        <v>0.6</v>
      </c>
      <c r="M484" s="404">
        <f t="shared" si="164"/>
        <v>0.6</v>
      </c>
      <c r="N484" s="404">
        <v>0</v>
      </c>
      <c r="O484" s="240">
        <f t="shared" si="171"/>
        <v>0.6</v>
      </c>
      <c r="P484" s="240">
        <f t="shared" si="165"/>
        <v>0.6</v>
      </c>
      <c r="Q484" s="240"/>
      <c r="R484" s="240"/>
      <c r="S484" s="240">
        <f t="shared" si="166"/>
        <v>0</v>
      </c>
      <c r="T484" s="240" t="s">
        <v>823</v>
      </c>
      <c r="U484" s="240" t="s">
        <v>823</v>
      </c>
      <c r="V484" s="240" t="s">
        <v>823</v>
      </c>
      <c r="W484" s="240" t="s">
        <v>823</v>
      </c>
      <c r="X484" s="240" t="s">
        <v>823</v>
      </c>
      <c r="Y484" s="240" t="s">
        <v>823</v>
      </c>
      <c r="Z484" s="240">
        <f t="shared" si="161"/>
        <v>0</v>
      </c>
      <c r="AA484" s="240"/>
      <c r="AC484" s="152"/>
      <c r="AE484" s="146">
        <f t="shared" si="167"/>
        <v>1.4</v>
      </c>
      <c r="AF484" s="146">
        <f t="shared" si="168"/>
        <v>0</v>
      </c>
      <c r="AH484" s="255"/>
      <c r="AI484" s="255"/>
    </row>
    <row r="485" spans="2:35" ht="20.149999999999999" customHeight="1" x14ac:dyDescent="0.35">
      <c r="B485" s="403">
        <v>158</v>
      </c>
      <c r="C485" s="133" t="s">
        <v>801</v>
      </c>
      <c r="D485" s="240">
        <v>1</v>
      </c>
      <c r="E485" s="240">
        <v>2.5249999999999999</v>
      </c>
      <c r="F485" s="240">
        <v>0.2</v>
      </c>
      <c r="G485" s="240">
        <v>0.6</v>
      </c>
      <c r="H485" s="152">
        <f t="shared" si="162"/>
        <v>0.30299999999999999</v>
      </c>
      <c r="I485" s="152">
        <f t="shared" si="163"/>
        <v>0.505</v>
      </c>
      <c r="J485" s="152">
        <f t="shared" si="169"/>
        <v>3.03</v>
      </c>
      <c r="K485" s="404">
        <v>0</v>
      </c>
      <c r="L485" s="404">
        <f t="shared" si="170"/>
        <v>0.6</v>
      </c>
      <c r="M485" s="404">
        <f t="shared" si="164"/>
        <v>1.5149999999999999</v>
      </c>
      <c r="N485" s="404">
        <v>0</v>
      </c>
      <c r="O485" s="240">
        <f t="shared" si="171"/>
        <v>0.6</v>
      </c>
      <c r="P485" s="240">
        <f t="shared" si="165"/>
        <v>1.5149999999999999</v>
      </c>
      <c r="Q485" s="240"/>
      <c r="R485" s="240"/>
      <c r="S485" s="240">
        <f t="shared" si="166"/>
        <v>0</v>
      </c>
      <c r="T485" s="240" t="s">
        <v>823</v>
      </c>
      <c r="U485" s="240" t="s">
        <v>823</v>
      </c>
      <c r="V485" s="240" t="s">
        <v>823</v>
      </c>
      <c r="W485" s="240" t="s">
        <v>823</v>
      </c>
      <c r="X485" s="240" t="s">
        <v>823</v>
      </c>
      <c r="Y485" s="240" t="s">
        <v>823</v>
      </c>
      <c r="Z485" s="240">
        <f t="shared" si="161"/>
        <v>0</v>
      </c>
      <c r="AA485" s="240"/>
      <c r="AC485" s="152"/>
      <c r="AE485" s="146">
        <f t="shared" si="167"/>
        <v>3.5349999999999997</v>
      </c>
      <c r="AF485" s="146">
        <f t="shared" si="168"/>
        <v>0</v>
      </c>
      <c r="AH485" s="255"/>
      <c r="AI485" s="255"/>
    </row>
    <row r="486" spans="2:35" ht="20.149999999999999" customHeight="1" x14ac:dyDescent="0.35">
      <c r="B486" s="403">
        <v>159</v>
      </c>
      <c r="C486" s="133" t="s">
        <v>802</v>
      </c>
      <c r="D486" s="240">
        <v>1</v>
      </c>
      <c r="E486" s="240">
        <v>1</v>
      </c>
      <c r="F486" s="240">
        <v>0.2</v>
      </c>
      <c r="G486" s="240">
        <v>0.6</v>
      </c>
      <c r="H486" s="152">
        <f t="shared" si="162"/>
        <v>0.12</v>
      </c>
      <c r="I486" s="152">
        <f t="shared" si="163"/>
        <v>0.2</v>
      </c>
      <c r="J486" s="152">
        <f t="shared" si="169"/>
        <v>1.2</v>
      </c>
      <c r="K486" s="404">
        <v>0</v>
      </c>
      <c r="L486" s="404">
        <f t="shared" si="170"/>
        <v>0.6</v>
      </c>
      <c r="M486" s="404">
        <f t="shared" si="164"/>
        <v>0.6</v>
      </c>
      <c r="N486" s="404">
        <v>0</v>
      </c>
      <c r="O486" s="240">
        <f t="shared" si="171"/>
        <v>0.6</v>
      </c>
      <c r="P486" s="240">
        <f t="shared" si="165"/>
        <v>0.6</v>
      </c>
      <c r="Q486" s="240"/>
      <c r="R486" s="240"/>
      <c r="S486" s="240">
        <f t="shared" si="166"/>
        <v>0</v>
      </c>
      <c r="T486" s="240" t="s">
        <v>823</v>
      </c>
      <c r="U486" s="240" t="s">
        <v>823</v>
      </c>
      <c r="V486" s="240" t="s">
        <v>823</v>
      </c>
      <c r="W486" s="240" t="s">
        <v>823</v>
      </c>
      <c r="X486" s="240" t="s">
        <v>823</v>
      </c>
      <c r="Y486" s="240" t="s">
        <v>823</v>
      </c>
      <c r="Z486" s="240">
        <f t="shared" si="161"/>
        <v>0</v>
      </c>
      <c r="AA486" s="240"/>
      <c r="AC486" s="152"/>
      <c r="AE486" s="146">
        <f t="shared" si="167"/>
        <v>1.4</v>
      </c>
      <c r="AF486" s="146">
        <f t="shared" si="168"/>
        <v>0</v>
      </c>
      <c r="AH486" s="255"/>
      <c r="AI486" s="255"/>
    </row>
    <row r="487" spans="2:35" ht="20.149999999999999" customHeight="1" x14ac:dyDescent="0.35">
      <c r="B487" s="403">
        <v>160</v>
      </c>
      <c r="C487" s="133" t="s">
        <v>803</v>
      </c>
      <c r="D487" s="240">
        <v>1</v>
      </c>
      <c r="E487" s="240">
        <v>1</v>
      </c>
      <c r="F487" s="240">
        <v>0.2</v>
      </c>
      <c r="G487" s="240">
        <v>0.6</v>
      </c>
      <c r="H487" s="152">
        <f t="shared" si="162"/>
        <v>0.12</v>
      </c>
      <c r="I487" s="152">
        <f t="shared" si="163"/>
        <v>0.2</v>
      </c>
      <c r="J487" s="152">
        <f t="shared" si="169"/>
        <v>1.2</v>
      </c>
      <c r="K487" s="404">
        <v>0</v>
      </c>
      <c r="L487" s="404">
        <f t="shared" si="170"/>
        <v>0.6</v>
      </c>
      <c r="M487" s="404">
        <f t="shared" si="164"/>
        <v>0.6</v>
      </c>
      <c r="N487" s="404">
        <v>0</v>
      </c>
      <c r="O487" s="240">
        <f t="shared" si="171"/>
        <v>0.6</v>
      </c>
      <c r="P487" s="240">
        <f t="shared" si="165"/>
        <v>0.6</v>
      </c>
      <c r="Q487" s="240"/>
      <c r="R487" s="240"/>
      <c r="S487" s="240">
        <f t="shared" si="166"/>
        <v>0</v>
      </c>
      <c r="T487" s="240" t="s">
        <v>823</v>
      </c>
      <c r="U487" s="240" t="s">
        <v>823</v>
      </c>
      <c r="V487" s="240" t="s">
        <v>823</v>
      </c>
      <c r="W487" s="240" t="s">
        <v>823</v>
      </c>
      <c r="X487" s="240" t="s">
        <v>823</v>
      </c>
      <c r="Y487" s="240" t="s">
        <v>823</v>
      </c>
      <c r="Z487" s="240">
        <f t="shared" si="161"/>
        <v>0</v>
      </c>
      <c r="AA487" s="240"/>
      <c r="AC487" s="152"/>
      <c r="AE487" s="146">
        <f t="shared" si="167"/>
        <v>1.4</v>
      </c>
      <c r="AF487" s="146">
        <f t="shared" si="168"/>
        <v>0</v>
      </c>
      <c r="AH487" s="255"/>
      <c r="AI487" s="255"/>
    </row>
    <row r="488" spans="2:35" ht="20.149999999999999" customHeight="1" x14ac:dyDescent="0.35">
      <c r="B488" s="403">
        <v>161</v>
      </c>
      <c r="C488" s="133" t="s">
        <v>804</v>
      </c>
      <c r="D488" s="240">
        <v>1</v>
      </c>
      <c r="E488" s="240">
        <v>1</v>
      </c>
      <c r="F488" s="240">
        <v>0.2</v>
      </c>
      <c r="G488" s="240">
        <v>0.6</v>
      </c>
      <c r="H488" s="152">
        <f t="shared" si="162"/>
        <v>0.12</v>
      </c>
      <c r="I488" s="152">
        <f t="shared" si="163"/>
        <v>0.2</v>
      </c>
      <c r="J488" s="152">
        <f t="shared" si="169"/>
        <v>1.2</v>
      </c>
      <c r="K488" s="404">
        <v>0</v>
      </c>
      <c r="L488" s="404">
        <f t="shared" si="170"/>
        <v>0.6</v>
      </c>
      <c r="M488" s="404">
        <f t="shared" si="164"/>
        <v>0.6</v>
      </c>
      <c r="N488" s="404">
        <v>0</v>
      </c>
      <c r="O488" s="240">
        <f t="shared" si="171"/>
        <v>0.6</v>
      </c>
      <c r="P488" s="240">
        <f t="shared" si="165"/>
        <v>0.6</v>
      </c>
      <c r="Q488" s="240"/>
      <c r="R488" s="240"/>
      <c r="S488" s="240">
        <f t="shared" si="166"/>
        <v>0</v>
      </c>
      <c r="T488" s="240" t="s">
        <v>823</v>
      </c>
      <c r="U488" s="240" t="s">
        <v>823</v>
      </c>
      <c r="V488" s="240" t="s">
        <v>823</v>
      </c>
      <c r="W488" s="240" t="s">
        <v>823</v>
      </c>
      <c r="X488" s="240" t="s">
        <v>823</v>
      </c>
      <c r="Y488" s="240" t="s">
        <v>823</v>
      </c>
      <c r="Z488" s="240">
        <f t="shared" ref="Z488:Z506" si="172">IFERROR(VLOOKUP(T488,$C$47:$G$688,4,FALSE)*VLOOKUP(T488,$C$47:$G$688,5,FALSE),)+IFERROR(VLOOKUP(U488,$C$47:$G$688,4,FALSE)*VLOOKUP(U488,$C$47:$G$688,5,FALSE),)+IFERROR(VLOOKUP(V488,$C$47:$G$9916,4,FALSE)*VLOOKUP(V488,$C$47:$G$688,5,FALSE),)+IFERROR(VLOOKUP(W488,$C$47:$G$688,4,FALSE)*VLOOKUP(W488,$C$47:$G$688,5,FALSE),)+IFERROR(VLOOKUP(X488,$C$47:$G$688,4,FALSE)*VLOOKUP(X488,$C$47:$G$688,5,FALSE),)+IFERROR(VLOOKUP(Y488,$C$47:$G$688,4,FALSE)*VLOOKUP(Y488,$C$47:$G$688,5,FALSE),)</f>
        <v>0</v>
      </c>
      <c r="AA488" s="240"/>
      <c r="AC488" s="152"/>
      <c r="AE488" s="146">
        <f t="shared" si="167"/>
        <v>1.4</v>
      </c>
      <c r="AF488" s="146">
        <f t="shared" si="168"/>
        <v>0</v>
      </c>
      <c r="AH488" s="255"/>
      <c r="AI488" s="255"/>
    </row>
    <row r="489" spans="2:35" ht="20.149999999999999" customHeight="1" x14ac:dyDescent="0.35">
      <c r="B489" s="403">
        <v>162</v>
      </c>
      <c r="C489" s="133" t="s">
        <v>805</v>
      </c>
      <c r="D489" s="240">
        <v>1</v>
      </c>
      <c r="E489" s="240">
        <v>0.95</v>
      </c>
      <c r="F489" s="240">
        <v>0.2</v>
      </c>
      <c r="G489" s="240">
        <v>0.6</v>
      </c>
      <c r="H489" s="152">
        <f t="shared" si="162"/>
        <v>0.11399999999999999</v>
      </c>
      <c r="I489" s="152">
        <f t="shared" si="163"/>
        <v>0.19</v>
      </c>
      <c r="J489" s="152">
        <f t="shared" si="169"/>
        <v>1.1399999999999999</v>
      </c>
      <c r="K489" s="404">
        <v>0</v>
      </c>
      <c r="L489" s="404">
        <f t="shared" si="170"/>
        <v>0.6</v>
      </c>
      <c r="M489" s="404">
        <f t="shared" si="164"/>
        <v>0.56999999999999995</v>
      </c>
      <c r="N489" s="404">
        <v>0</v>
      </c>
      <c r="O489" s="240">
        <f t="shared" si="171"/>
        <v>0.6</v>
      </c>
      <c r="P489" s="240">
        <f t="shared" si="165"/>
        <v>0.56999999999999995</v>
      </c>
      <c r="Q489" s="240"/>
      <c r="R489" s="240"/>
      <c r="S489" s="240">
        <f t="shared" si="166"/>
        <v>0</v>
      </c>
      <c r="T489" s="240" t="s">
        <v>823</v>
      </c>
      <c r="U489" s="240" t="s">
        <v>823</v>
      </c>
      <c r="V489" s="240" t="s">
        <v>823</v>
      </c>
      <c r="W489" s="240" t="s">
        <v>823</v>
      </c>
      <c r="X489" s="240" t="s">
        <v>823</v>
      </c>
      <c r="Y489" s="240" t="s">
        <v>823</v>
      </c>
      <c r="Z489" s="240">
        <f t="shared" si="172"/>
        <v>0</v>
      </c>
      <c r="AA489" s="240"/>
      <c r="AC489" s="152"/>
      <c r="AE489" s="146">
        <f t="shared" si="167"/>
        <v>1.3299999999999998</v>
      </c>
      <c r="AF489" s="146">
        <f t="shared" si="168"/>
        <v>0</v>
      </c>
      <c r="AH489" s="146"/>
      <c r="AI489" s="255"/>
    </row>
    <row r="490" spans="2:35" ht="20.149999999999999" customHeight="1" x14ac:dyDescent="0.35">
      <c r="B490" s="403">
        <v>163</v>
      </c>
      <c r="C490" s="133" t="s">
        <v>806</v>
      </c>
      <c r="D490" s="240">
        <v>1</v>
      </c>
      <c r="E490" s="240">
        <v>1.0049999999999999</v>
      </c>
      <c r="F490" s="240">
        <v>0.2</v>
      </c>
      <c r="G490" s="240">
        <v>0.6</v>
      </c>
      <c r="H490" s="152">
        <f t="shared" si="162"/>
        <v>0.12059999999999998</v>
      </c>
      <c r="I490" s="152">
        <f t="shared" si="163"/>
        <v>0.20099999999999998</v>
      </c>
      <c r="J490" s="152">
        <f t="shared" si="169"/>
        <v>1.2059999999999997</v>
      </c>
      <c r="K490" s="404">
        <v>0</v>
      </c>
      <c r="L490" s="404">
        <f t="shared" si="170"/>
        <v>0.6</v>
      </c>
      <c r="M490" s="404">
        <f t="shared" si="164"/>
        <v>0.60299999999999987</v>
      </c>
      <c r="N490" s="404">
        <v>0</v>
      </c>
      <c r="O490" s="240">
        <f t="shared" si="171"/>
        <v>0.6</v>
      </c>
      <c r="P490" s="240">
        <f t="shared" si="165"/>
        <v>0.60299999999999987</v>
      </c>
      <c r="Q490" s="240"/>
      <c r="R490" s="240"/>
      <c r="S490" s="240">
        <f t="shared" si="166"/>
        <v>0</v>
      </c>
      <c r="T490" s="240" t="s">
        <v>823</v>
      </c>
      <c r="U490" s="240" t="s">
        <v>823</v>
      </c>
      <c r="V490" s="240" t="s">
        <v>823</v>
      </c>
      <c r="W490" s="240" t="s">
        <v>823</v>
      </c>
      <c r="X490" s="240" t="s">
        <v>823</v>
      </c>
      <c r="Y490" s="240" t="s">
        <v>823</v>
      </c>
      <c r="Z490" s="240">
        <f t="shared" si="172"/>
        <v>0</v>
      </c>
      <c r="AA490" s="240"/>
      <c r="AC490" s="152"/>
      <c r="AE490" s="146">
        <f t="shared" si="167"/>
        <v>1.4069999999999998</v>
      </c>
      <c r="AF490" s="146">
        <f t="shared" si="168"/>
        <v>0</v>
      </c>
      <c r="AH490" s="255"/>
      <c r="AI490" s="255"/>
    </row>
    <row r="491" spans="2:35" ht="20.149999999999999" customHeight="1" x14ac:dyDescent="0.35">
      <c r="B491" s="403">
        <v>164</v>
      </c>
      <c r="C491" s="133" t="s">
        <v>807</v>
      </c>
      <c r="D491" s="240">
        <v>1</v>
      </c>
      <c r="E491" s="240">
        <v>1</v>
      </c>
      <c r="F491" s="240">
        <v>0.2</v>
      </c>
      <c r="G491" s="240">
        <v>0.6</v>
      </c>
      <c r="H491" s="152">
        <f t="shared" si="162"/>
        <v>0.12</v>
      </c>
      <c r="I491" s="152">
        <f t="shared" si="163"/>
        <v>0.2</v>
      </c>
      <c r="J491" s="152">
        <f t="shared" si="169"/>
        <v>1.2</v>
      </c>
      <c r="K491" s="404">
        <v>0</v>
      </c>
      <c r="L491" s="404">
        <f t="shared" si="170"/>
        <v>0.6</v>
      </c>
      <c r="M491" s="404">
        <f t="shared" si="164"/>
        <v>0.6</v>
      </c>
      <c r="N491" s="404">
        <v>0</v>
      </c>
      <c r="O491" s="240">
        <f t="shared" si="171"/>
        <v>0.6</v>
      </c>
      <c r="P491" s="240">
        <f t="shared" si="165"/>
        <v>0.6</v>
      </c>
      <c r="Q491" s="240"/>
      <c r="R491" s="240"/>
      <c r="S491" s="240">
        <f t="shared" si="166"/>
        <v>0</v>
      </c>
      <c r="T491" s="240" t="s">
        <v>823</v>
      </c>
      <c r="U491" s="240" t="s">
        <v>823</v>
      </c>
      <c r="V491" s="240" t="s">
        <v>823</v>
      </c>
      <c r="W491" s="240" t="s">
        <v>823</v>
      </c>
      <c r="X491" s="240" t="s">
        <v>823</v>
      </c>
      <c r="Y491" s="240" t="s">
        <v>823</v>
      </c>
      <c r="Z491" s="240">
        <f t="shared" si="172"/>
        <v>0</v>
      </c>
      <c r="AA491" s="240"/>
      <c r="AC491" s="152"/>
      <c r="AE491" s="146">
        <f t="shared" si="167"/>
        <v>1.4</v>
      </c>
      <c r="AF491" s="146">
        <f t="shared" si="168"/>
        <v>0</v>
      </c>
      <c r="AH491" s="255"/>
      <c r="AI491" s="255"/>
    </row>
    <row r="492" spans="2:35" ht="20.149999999999999" customHeight="1" x14ac:dyDescent="0.35">
      <c r="B492" s="403">
        <v>165</v>
      </c>
      <c r="C492" s="133" t="s">
        <v>808</v>
      </c>
      <c r="D492" s="240">
        <v>1</v>
      </c>
      <c r="E492" s="240">
        <v>1</v>
      </c>
      <c r="F492" s="240">
        <v>0.2</v>
      </c>
      <c r="G492" s="240">
        <v>0.6</v>
      </c>
      <c r="H492" s="152">
        <f t="shared" si="162"/>
        <v>0.12</v>
      </c>
      <c r="I492" s="152">
        <f t="shared" si="163"/>
        <v>0.2</v>
      </c>
      <c r="J492" s="152">
        <f t="shared" si="169"/>
        <v>1.2</v>
      </c>
      <c r="K492" s="404">
        <v>0</v>
      </c>
      <c r="L492" s="404">
        <f t="shared" si="170"/>
        <v>0.6</v>
      </c>
      <c r="M492" s="404">
        <f t="shared" si="164"/>
        <v>0.6</v>
      </c>
      <c r="N492" s="404">
        <v>0</v>
      </c>
      <c r="O492" s="240">
        <f t="shared" si="171"/>
        <v>0.6</v>
      </c>
      <c r="P492" s="240">
        <f t="shared" si="165"/>
        <v>0.6</v>
      </c>
      <c r="Q492" s="240"/>
      <c r="R492" s="240"/>
      <c r="S492" s="240">
        <f t="shared" si="166"/>
        <v>0</v>
      </c>
      <c r="T492" s="240" t="s">
        <v>823</v>
      </c>
      <c r="U492" s="240" t="s">
        <v>823</v>
      </c>
      <c r="V492" s="240" t="s">
        <v>823</v>
      </c>
      <c r="W492" s="240" t="s">
        <v>823</v>
      </c>
      <c r="X492" s="240" t="s">
        <v>823</v>
      </c>
      <c r="Y492" s="240" t="s">
        <v>823</v>
      </c>
      <c r="Z492" s="240">
        <f t="shared" si="172"/>
        <v>0</v>
      </c>
      <c r="AA492" s="240"/>
      <c r="AC492" s="152"/>
      <c r="AE492" s="146">
        <f t="shared" si="167"/>
        <v>1.4</v>
      </c>
      <c r="AF492" s="146">
        <f t="shared" si="168"/>
        <v>0</v>
      </c>
      <c r="AH492" s="255"/>
      <c r="AI492" s="255"/>
    </row>
    <row r="493" spans="2:35" ht="20.149999999999999" customHeight="1" x14ac:dyDescent="0.35">
      <c r="B493" s="403">
        <v>166</v>
      </c>
      <c r="C493" s="133" t="s">
        <v>809</v>
      </c>
      <c r="D493" s="240">
        <v>1</v>
      </c>
      <c r="E493" s="240">
        <v>0.45</v>
      </c>
      <c r="F493" s="240">
        <v>0.2</v>
      </c>
      <c r="G493" s="240">
        <v>0.6</v>
      </c>
      <c r="H493" s="152">
        <f t="shared" si="162"/>
        <v>5.4000000000000006E-2</v>
      </c>
      <c r="I493" s="152">
        <f t="shared" si="163"/>
        <v>9.0000000000000011E-2</v>
      </c>
      <c r="J493" s="152">
        <f t="shared" si="169"/>
        <v>0.54</v>
      </c>
      <c r="K493" s="404">
        <v>0</v>
      </c>
      <c r="L493" s="404">
        <f t="shared" si="170"/>
        <v>0.6</v>
      </c>
      <c r="M493" s="404">
        <f t="shared" si="164"/>
        <v>0.27</v>
      </c>
      <c r="N493" s="404">
        <v>0</v>
      </c>
      <c r="O493" s="240">
        <f t="shared" si="171"/>
        <v>0.6</v>
      </c>
      <c r="P493" s="240">
        <f t="shared" si="165"/>
        <v>0.27</v>
      </c>
      <c r="Q493" s="240"/>
      <c r="R493" s="240"/>
      <c r="S493" s="240">
        <f t="shared" si="166"/>
        <v>0</v>
      </c>
      <c r="T493" s="240" t="s">
        <v>823</v>
      </c>
      <c r="U493" s="240" t="s">
        <v>823</v>
      </c>
      <c r="V493" s="240" t="s">
        <v>823</v>
      </c>
      <c r="W493" s="240" t="s">
        <v>823</v>
      </c>
      <c r="X493" s="240" t="s">
        <v>823</v>
      </c>
      <c r="Y493" s="240" t="s">
        <v>823</v>
      </c>
      <c r="Z493" s="240">
        <f t="shared" si="172"/>
        <v>0</v>
      </c>
      <c r="AA493" s="240"/>
      <c r="AC493" s="152"/>
      <c r="AE493" s="146">
        <f t="shared" si="167"/>
        <v>0.63</v>
      </c>
      <c r="AF493" s="146">
        <f t="shared" si="168"/>
        <v>0</v>
      </c>
      <c r="AH493" s="255"/>
      <c r="AI493" s="255"/>
    </row>
    <row r="494" spans="2:35" ht="20.149999999999999" customHeight="1" x14ac:dyDescent="0.35">
      <c r="B494" s="403">
        <v>167</v>
      </c>
      <c r="C494" s="133" t="s">
        <v>810</v>
      </c>
      <c r="D494" s="240">
        <v>1</v>
      </c>
      <c r="E494" s="240">
        <v>1.2</v>
      </c>
      <c r="F494" s="240">
        <v>0.2</v>
      </c>
      <c r="G494" s="240">
        <v>0.6</v>
      </c>
      <c r="H494" s="152">
        <f t="shared" si="162"/>
        <v>0.14399999999999999</v>
      </c>
      <c r="I494" s="152">
        <f t="shared" si="163"/>
        <v>0.24</v>
      </c>
      <c r="J494" s="152">
        <f t="shared" si="169"/>
        <v>1.44</v>
      </c>
      <c r="K494" s="404">
        <v>0</v>
      </c>
      <c r="L494" s="404">
        <f t="shared" si="170"/>
        <v>0.6</v>
      </c>
      <c r="M494" s="404">
        <f t="shared" si="164"/>
        <v>0.72</v>
      </c>
      <c r="N494" s="404">
        <v>0</v>
      </c>
      <c r="O494" s="240">
        <f t="shared" si="171"/>
        <v>0.6</v>
      </c>
      <c r="P494" s="240">
        <f t="shared" si="165"/>
        <v>0.72</v>
      </c>
      <c r="Q494" s="240"/>
      <c r="R494" s="240"/>
      <c r="S494" s="240">
        <f t="shared" si="166"/>
        <v>0</v>
      </c>
      <c r="T494" s="240" t="s">
        <v>823</v>
      </c>
      <c r="U494" s="240" t="s">
        <v>823</v>
      </c>
      <c r="V494" s="240" t="s">
        <v>823</v>
      </c>
      <c r="W494" s="240" t="s">
        <v>823</v>
      </c>
      <c r="X494" s="240" t="s">
        <v>823</v>
      </c>
      <c r="Y494" s="240" t="s">
        <v>823</v>
      </c>
      <c r="Z494" s="240">
        <f t="shared" si="172"/>
        <v>0</v>
      </c>
      <c r="AA494" s="240"/>
      <c r="AC494" s="152"/>
      <c r="AE494" s="146">
        <f t="shared" si="167"/>
        <v>1.68</v>
      </c>
      <c r="AF494" s="146">
        <f t="shared" si="168"/>
        <v>0</v>
      </c>
      <c r="AH494" s="255"/>
      <c r="AI494" s="255"/>
    </row>
    <row r="495" spans="2:35" ht="20.149999999999999" customHeight="1" x14ac:dyDescent="0.35">
      <c r="B495" s="403">
        <v>168</v>
      </c>
      <c r="C495" s="133" t="s">
        <v>811</v>
      </c>
      <c r="D495" s="240">
        <v>1</v>
      </c>
      <c r="E495" s="240">
        <v>0.45</v>
      </c>
      <c r="F495" s="240">
        <v>0.2</v>
      </c>
      <c r="G495" s="240">
        <v>0.6</v>
      </c>
      <c r="H495" s="152">
        <f t="shared" si="162"/>
        <v>5.4000000000000006E-2</v>
      </c>
      <c r="I495" s="152">
        <f t="shared" si="163"/>
        <v>9.0000000000000011E-2</v>
      </c>
      <c r="J495" s="152">
        <f t="shared" si="169"/>
        <v>0.54</v>
      </c>
      <c r="K495" s="404">
        <v>0</v>
      </c>
      <c r="L495" s="404">
        <f t="shared" si="170"/>
        <v>0.6</v>
      </c>
      <c r="M495" s="404">
        <f t="shared" si="164"/>
        <v>0.27</v>
      </c>
      <c r="N495" s="404">
        <v>0</v>
      </c>
      <c r="O495" s="240">
        <f t="shared" si="171"/>
        <v>0.6</v>
      </c>
      <c r="P495" s="240">
        <f t="shared" si="165"/>
        <v>0.27</v>
      </c>
      <c r="Q495" s="240"/>
      <c r="R495" s="240"/>
      <c r="S495" s="240">
        <f t="shared" si="166"/>
        <v>0</v>
      </c>
      <c r="T495" s="240" t="s">
        <v>823</v>
      </c>
      <c r="U495" s="240" t="s">
        <v>823</v>
      </c>
      <c r="V495" s="240" t="s">
        <v>823</v>
      </c>
      <c r="W495" s="240" t="s">
        <v>823</v>
      </c>
      <c r="X495" s="240" t="s">
        <v>823</v>
      </c>
      <c r="Y495" s="240" t="s">
        <v>823</v>
      </c>
      <c r="Z495" s="240">
        <f t="shared" si="172"/>
        <v>0</v>
      </c>
      <c r="AA495" s="240"/>
      <c r="AC495" s="152"/>
      <c r="AE495" s="146">
        <f t="shared" si="167"/>
        <v>0.63</v>
      </c>
      <c r="AF495" s="146">
        <f t="shared" si="168"/>
        <v>0</v>
      </c>
      <c r="AH495" s="255"/>
      <c r="AI495" s="255"/>
    </row>
    <row r="496" spans="2:35" ht="20.149999999999999" customHeight="1" x14ac:dyDescent="0.35">
      <c r="B496" s="403">
        <v>169</v>
      </c>
      <c r="C496" s="133" t="s">
        <v>812</v>
      </c>
      <c r="D496" s="240">
        <v>1</v>
      </c>
      <c r="E496" s="240">
        <v>0.65200000000000002</v>
      </c>
      <c r="F496" s="240">
        <v>0.2</v>
      </c>
      <c r="G496" s="240">
        <v>0.6</v>
      </c>
      <c r="H496" s="152">
        <f t="shared" si="162"/>
        <v>7.8240000000000004E-2</v>
      </c>
      <c r="I496" s="152">
        <f t="shared" si="163"/>
        <v>0.13040000000000002</v>
      </c>
      <c r="J496" s="152">
        <f t="shared" si="169"/>
        <v>0.78239999999999998</v>
      </c>
      <c r="K496" s="404">
        <v>0</v>
      </c>
      <c r="L496" s="404">
        <f t="shared" si="170"/>
        <v>0.6</v>
      </c>
      <c r="M496" s="404">
        <f t="shared" si="164"/>
        <v>0.39119999999999999</v>
      </c>
      <c r="N496" s="404">
        <v>0</v>
      </c>
      <c r="O496" s="240">
        <f t="shared" si="171"/>
        <v>0.6</v>
      </c>
      <c r="P496" s="240">
        <f t="shared" si="165"/>
        <v>0.39119999999999999</v>
      </c>
      <c r="Q496" s="240"/>
      <c r="R496" s="240"/>
      <c r="S496" s="240">
        <f t="shared" si="166"/>
        <v>0</v>
      </c>
      <c r="T496" s="240" t="s">
        <v>823</v>
      </c>
      <c r="U496" s="240" t="s">
        <v>823</v>
      </c>
      <c r="V496" s="240" t="s">
        <v>823</v>
      </c>
      <c r="W496" s="240" t="s">
        <v>823</v>
      </c>
      <c r="X496" s="240" t="s">
        <v>823</v>
      </c>
      <c r="Y496" s="240" t="s">
        <v>823</v>
      </c>
      <c r="Z496" s="240">
        <f t="shared" si="172"/>
        <v>0</v>
      </c>
      <c r="AA496" s="240"/>
      <c r="AC496" s="152"/>
      <c r="AE496" s="146">
        <f t="shared" si="167"/>
        <v>0.91280000000000006</v>
      </c>
      <c r="AF496" s="146">
        <f t="shared" si="168"/>
        <v>0</v>
      </c>
      <c r="AH496" s="255"/>
      <c r="AI496" s="255"/>
    </row>
    <row r="497" spans="1:35" ht="20.149999999999999" customHeight="1" x14ac:dyDescent="0.35">
      <c r="B497" s="403">
        <v>170</v>
      </c>
      <c r="C497" s="133" t="s">
        <v>813</v>
      </c>
      <c r="D497" s="240">
        <v>1</v>
      </c>
      <c r="E497" s="240">
        <v>0.65200000000000002</v>
      </c>
      <c r="F497" s="240">
        <v>0.2</v>
      </c>
      <c r="G497" s="240">
        <v>0.6</v>
      </c>
      <c r="H497" s="152">
        <f t="shared" si="162"/>
        <v>7.8240000000000004E-2</v>
      </c>
      <c r="I497" s="152">
        <f t="shared" si="163"/>
        <v>0.13040000000000002</v>
      </c>
      <c r="J497" s="152">
        <f t="shared" si="169"/>
        <v>0.78239999999999998</v>
      </c>
      <c r="K497" s="404">
        <v>0</v>
      </c>
      <c r="L497" s="404">
        <f t="shared" si="170"/>
        <v>0.6</v>
      </c>
      <c r="M497" s="404">
        <f t="shared" si="164"/>
        <v>0.39119999999999999</v>
      </c>
      <c r="N497" s="404">
        <v>0</v>
      </c>
      <c r="O497" s="240">
        <f t="shared" si="171"/>
        <v>0.6</v>
      </c>
      <c r="P497" s="240">
        <f t="shared" si="165"/>
        <v>0.39119999999999999</v>
      </c>
      <c r="Q497" s="240"/>
      <c r="R497" s="240"/>
      <c r="S497" s="240">
        <f t="shared" si="166"/>
        <v>0</v>
      </c>
      <c r="T497" s="240" t="s">
        <v>823</v>
      </c>
      <c r="U497" s="240" t="s">
        <v>823</v>
      </c>
      <c r="V497" s="240" t="s">
        <v>823</v>
      </c>
      <c r="W497" s="240" t="s">
        <v>823</v>
      </c>
      <c r="X497" s="240" t="s">
        <v>823</v>
      </c>
      <c r="Y497" s="240" t="s">
        <v>823</v>
      </c>
      <c r="Z497" s="240">
        <f t="shared" si="172"/>
        <v>0</v>
      </c>
      <c r="AA497" s="240"/>
      <c r="AC497" s="152"/>
      <c r="AE497" s="146">
        <f t="shared" si="167"/>
        <v>0.91280000000000006</v>
      </c>
      <c r="AF497" s="146">
        <f t="shared" si="168"/>
        <v>0</v>
      </c>
      <c r="AH497" s="255"/>
      <c r="AI497" s="255"/>
    </row>
    <row r="498" spans="1:35" ht="20.149999999999999" customHeight="1" x14ac:dyDescent="0.35">
      <c r="B498" s="403">
        <v>171</v>
      </c>
      <c r="C498" s="133" t="s">
        <v>814</v>
      </c>
      <c r="D498" s="240">
        <v>1</v>
      </c>
      <c r="E498" s="240">
        <v>0.45</v>
      </c>
      <c r="F498" s="240">
        <v>0.2</v>
      </c>
      <c r="G498" s="240">
        <v>0.6</v>
      </c>
      <c r="H498" s="152">
        <f t="shared" si="162"/>
        <v>5.4000000000000006E-2</v>
      </c>
      <c r="I498" s="152">
        <f t="shared" si="163"/>
        <v>9.0000000000000011E-2</v>
      </c>
      <c r="J498" s="152">
        <f t="shared" si="169"/>
        <v>0.54</v>
      </c>
      <c r="K498" s="404">
        <v>0</v>
      </c>
      <c r="L498" s="404">
        <f t="shared" si="170"/>
        <v>0.6</v>
      </c>
      <c r="M498" s="404">
        <f t="shared" si="164"/>
        <v>0.27</v>
      </c>
      <c r="N498" s="404">
        <v>0</v>
      </c>
      <c r="O498" s="240">
        <f t="shared" si="171"/>
        <v>0.6</v>
      </c>
      <c r="P498" s="240">
        <f t="shared" si="165"/>
        <v>0.27</v>
      </c>
      <c r="Q498" s="240"/>
      <c r="R498" s="240"/>
      <c r="S498" s="240">
        <f t="shared" si="166"/>
        <v>0</v>
      </c>
      <c r="T498" s="240" t="s">
        <v>823</v>
      </c>
      <c r="U498" s="240" t="s">
        <v>823</v>
      </c>
      <c r="V498" s="240" t="s">
        <v>823</v>
      </c>
      <c r="W498" s="240" t="s">
        <v>823</v>
      </c>
      <c r="X498" s="240" t="s">
        <v>823</v>
      </c>
      <c r="Y498" s="240" t="s">
        <v>823</v>
      </c>
      <c r="Z498" s="240">
        <f t="shared" si="172"/>
        <v>0</v>
      </c>
      <c r="AA498" s="240"/>
      <c r="AC498" s="152"/>
      <c r="AE498" s="146">
        <f t="shared" si="167"/>
        <v>0.63</v>
      </c>
      <c r="AF498" s="146">
        <f t="shared" si="168"/>
        <v>0</v>
      </c>
      <c r="AH498" s="255"/>
      <c r="AI498" s="255"/>
    </row>
    <row r="499" spans="1:35" ht="20.149999999999999" customHeight="1" x14ac:dyDescent="0.35">
      <c r="B499" s="403">
        <v>172</v>
      </c>
      <c r="C499" s="133" t="s">
        <v>815</v>
      </c>
      <c r="D499" s="240">
        <v>1</v>
      </c>
      <c r="E499" s="240">
        <v>1.3979999999999999</v>
      </c>
      <c r="F499" s="240">
        <v>0.2</v>
      </c>
      <c r="G499" s="240">
        <v>0.6</v>
      </c>
      <c r="H499" s="152">
        <f t="shared" si="162"/>
        <v>0.16775999999999999</v>
      </c>
      <c r="I499" s="152">
        <f t="shared" si="163"/>
        <v>0.27960000000000002</v>
      </c>
      <c r="J499" s="152">
        <f t="shared" si="169"/>
        <v>1.6775999999999998</v>
      </c>
      <c r="K499" s="404">
        <v>0</v>
      </c>
      <c r="L499" s="404">
        <f t="shared" si="170"/>
        <v>0.6</v>
      </c>
      <c r="M499" s="404">
        <f t="shared" si="164"/>
        <v>0.83879999999999988</v>
      </c>
      <c r="N499" s="404">
        <v>0</v>
      </c>
      <c r="O499" s="240">
        <f t="shared" si="171"/>
        <v>0.6</v>
      </c>
      <c r="P499" s="240">
        <f t="shared" si="165"/>
        <v>0.83879999999999988</v>
      </c>
      <c r="Q499" s="240"/>
      <c r="R499" s="240"/>
      <c r="S499" s="240">
        <f t="shared" si="166"/>
        <v>0</v>
      </c>
      <c r="T499" s="240" t="s">
        <v>823</v>
      </c>
      <c r="U499" s="240" t="s">
        <v>823</v>
      </c>
      <c r="V499" s="240" t="s">
        <v>823</v>
      </c>
      <c r="W499" s="240" t="s">
        <v>823</v>
      </c>
      <c r="X499" s="240" t="s">
        <v>823</v>
      </c>
      <c r="Y499" s="240" t="s">
        <v>823</v>
      </c>
      <c r="Z499" s="240">
        <f t="shared" si="172"/>
        <v>0</v>
      </c>
      <c r="AA499" s="240"/>
      <c r="AC499" s="152"/>
      <c r="AE499" s="146">
        <f t="shared" si="167"/>
        <v>1.9571999999999998</v>
      </c>
      <c r="AF499" s="146">
        <f t="shared" si="168"/>
        <v>0</v>
      </c>
      <c r="AH499" s="255"/>
      <c r="AI499" s="255"/>
    </row>
    <row r="500" spans="1:35" ht="20.149999999999999" customHeight="1" x14ac:dyDescent="0.35">
      <c r="B500" s="403">
        <v>173</v>
      </c>
      <c r="C500" s="133" t="s">
        <v>816</v>
      </c>
      <c r="D500" s="240">
        <v>1</v>
      </c>
      <c r="E500" s="240">
        <v>0.45</v>
      </c>
      <c r="F500" s="240">
        <v>0.2</v>
      </c>
      <c r="G500" s="240">
        <v>0.6</v>
      </c>
      <c r="H500" s="152">
        <f t="shared" si="162"/>
        <v>5.4000000000000006E-2</v>
      </c>
      <c r="I500" s="152">
        <f t="shared" si="163"/>
        <v>9.0000000000000011E-2</v>
      </c>
      <c r="J500" s="152">
        <f t="shared" si="169"/>
        <v>0.54</v>
      </c>
      <c r="K500" s="404">
        <v>0</v>
      </c>
      <c r="L500" s="404">
        <f t="shared" si="170"/>
        <v>0.6</v>
      </c>
      <c r="M500" s="404">
        <f t="shared" si="164"/>
        <v>0.27</v>
      </c>
      <c r="N500" s="404">
        <v>0</v>
      </c>
      <c r="O500" s="240">
        <f t="shared" si="171"/>
        <v>0.6</v>
      </c>
      <c r="P500" s="240">
        <f t="shared" si="165"/>
        <v>0.27</v>
      </c>
      <c r="Q500" s="240"/>
      <c r="R500" s="240"/>
      <c r="S500" s="240">
        <f t="shared" si="166"/>
        <v>0</v>
      </c>
      <c r="T500" s="240" t="s">
        <v>823</v>
      </c>
      <c r="U500" s="240" t="s">
        <v>823</v>
      </c>
      <c r="V500" s="240" t="s">
        <v>823</v>
      </c>
      <c r="W500" s="240" t="s">
        <v>823</v>
      </c>
      <c r="X500" s="240" t="s">
        <v>823</v>
      </c>
      <c r="Y500" s="240" t="s">
        <v>823</v>
      </c>
      <c r="Z500" s="240">
        <f t="shared" si="172"/>
        <v>0</v>
      </c>
      <c r="AA500" s="240"/>
      <c r="AC500" s="152"/>
      <c r="AE500" s="146">
        <f t="shared" si="167"/>
        <v>0.63</v>
      </c>
      <c r="AF500" s="146">
        <f t="shared" si="168"/>
        <v>0</v>
      </c>
      <c r="AH500" s="255"/>
      <c r="AI500" s="255"/>
    </row>
    <row r="501" spans="1:35" ht="20.149999999999999" customHeight="1" x14ac:dyDescent="0.35">
      <c r="B501" s="403">
        <v>174</v>
      </c>
      <c r="C501" s="133" t="s">
        <v>817</v>
      </c>
      <c r="D501" s="240">
        <v>1</v>
      </c>
      <c r="E501" s="240">
        <v>0.65100000000000002</v>
      </c>
      <c r="F501" s="240">
        <v>0.2</v>
      </c>
      <c r="G501" s="240">
        <v>0.6</v>
      </c>
      <c r="H501" s="152">
        <f t="shared" si="149"/>
        <v>7.8120000000000009E-2</v>
      </c>
      <c r="I501" s="152">
        <f t="shared" si="150"/>
        <v>0.13020000000000001</v>
      </c>
      <c r="J501" s="152">
        <f t="shared" si="157"/>
        <v>0.78120000000000001</v>
      </c>
      <c r="K501" s="404">
        <v>0</v>
      </c>
      <c r="L501" s="404">
        <f t="shared" si="158"/>
        <v>0.6</v>
      </c>
      <c r="M501" s="404">
        <f t="shared" si="151"/>
        <v>0.3906</v>
      </c>
      <c r="N501" s="404">
        <v>0</v>
      </c>
      <c r="O501" s="240">
        <f t="shared" si="159"/>
        <v>0.6</v>
      </c>
      <c r="P501" s="240">
        <f t="shared" si="152"/>
        <v>0.3906</v>
      </c>
      <c r="Q501" s="240"/>
      <c r="R501" s="240"/>
      <c r="S501" s="240">
        <f t="shared" si="153"/>
        <v>0</v>
      </c>
      <c r="T501" s="240" t="s">
        <v>823</v>
      </c>
      <c r="U501" s="240" t="s">
        <v>823</v>
      </c>
      <c r="V501" s="240" t="s">
        <v>823</v>
      </c>
      <c r="W501" s="240" t="s">
        <v>823</v>
      </c>
      <c r="X501" s="240" t="s">
        <v>823</v>
      </c>
      <c r="Y501" s="240" t="s">
        <v>823</v>
      </c>
      <c r="Z501" s="240">
        <f t="shared" si="172"/>
        <v>0</v>
      </c>
      <c r="AA501" s="240"/>
      <c r="AC501" s="152"/>
      <c r="AE501" s="146">
        <f t="shared" si="155"/>
        <v>0.91139999999999999</v>
      </c>
      <c r="AF501" s="146">
        <f t="shared" si="156"/>
        <v>0</v>
      </c>
      <c r="AH501" s="255"/>
      <c r="AI501" s="255"/>
    </row>
    <row r="502" spans="1:35" ht="20.149999999999999" customHeight="1" x14ac:dyDescent="0.35">
      <c r="B502" s="403">
        <v>175</v>
      </c>
      <c r="C502" s="133" t="s">
        <v>818</v>
      </c>
      <c r="D502" s="240">
        <v>1</v>
      </c>
      <c r="E502" s="240">
        <v>0.65100000000000002</v>
      </c>
      <c r="F502" s="240">
        <v>0.2</v>
      </c>
      <c r="G502" s="240">
        <v>0.6</v>
      </c>
      <c r="H502" s="152">
        <f t="shared" si="149"/>
        <v>7.8120000000000009E-2</v>
      </c>
      <c r="I502" s="152">
        <f t="shared" si="150"/>
        <v>0.13020000000000001</v>
      </c>
      <c r="J502" s="152">
        <f t="shared" si="157"/>
        <v>0.78120000000000001</v>
      </c>
      <c r="K502" s="404">
        <v>0</v>
      </c>
      <c r="L502" s="404">
        <f t="shared" si="158"/>
        <v>0.6</v>
      </c>
      <c r="M502" s="404">
        <f t="shared" si="151"/>
        <v>0.3906</v>
      </c>
      <c r="N502" s="404">
        <v>0</v>
      </c>
      <c r="O502" s="240">
        <f t="shared" si="159"/>
        <v>0.6</v>
      </c>
      <c r="P502" s="240">
        <f t="shared" si="152"/>
        <v>0.3906</v>
      </c>
      <c r="Q502" s="240"/>
      <c r="R502" s="240"/>
      <c r="S502" s="240">
        <f t="shared" si="153"/>
        <v>0</v>
      </c>
      <c r="T502" s="240" t="s">
        <v>823</v>
      </c>
      <c r="U502" s="240" t="s">
        <v>823</v>
      </c>
      <c r="V502" s="240" t="s">
        <v>823</v>
      </c>
      <c r="W502" s="240" t="s">
        <v>823</v>
      </c>
      <c r="X502" s="240" t="s">
        <v>823</v>
      </c>
      <c r="Y502" s="240" t="s">
        <v>823</v>
      </c>
      <c r="Z502" s="240">
        <f t="shared" si="172"/>
        <v>0</v>
      </c>
      <c r="AA502" s="240"/>
      <c r="AC502" s="152"/>
      <c r="AE502" s="146">
        <f t="shared" si="155"/>
        <v>0.91139999999999999</v>
      </c>
      <c r="AF502" s="146">
        <f t="shared" si="156"/>
        <v>0</v>
      </c>
      <c r="AH502" s="255"/>
      <c r="AI502" s="255"/>
    </row>
    <row r="503" spans="1:35" ht="20.149999999999999" customHeight="1" x14ac:dyDescent="0.35">
      <c r="B503" s="403">
        <v>176</v>
      </c>
      <c r="C503" s="133" t="s">
        <v>819</v>
      </c>
      <c r="D503" s="240">
        <v>1</v>
      </c>
      <c r="E503" s="240">
        <v>0.65100000000000002</v>
      </c>
      <c r="F503" s="240">
        <v>0.2</v>
      </c>
      <c r="G503" s="240">
        <v>0.6</v>
      </c>
      <c r="H503" s="152">
        <f t="shared" si="149"/>
        <v>7.8120000000000009E-2</v>
      </c>
      <c r="I503" s="152">
        <f t="shared" si="150"/>
        <v>0.13020000000000001</v>
      </c>
      <c r="J503" s="152">
        <f t="shared" si="157"/>
        <v>0.78120000000000001</v>
      </c>
      <c r="K503" s="404">
        <v>0</v>
      </c>
      <c r="L503" s="404">
        <f t="shared" si="158"/>
        <v>0.6</v>
      </c>
      <c r="M503" s="404">
        <f t="shared" si="151"/>
        <v>0.3906</v>
      </c>
      <c r="N503" s="404">
        <v>0</v>
      </c>
      <c r="O503" s="240">
        <f t="shared" si="159"/>
        <v>0.6</v>
      </c>
      <c r="P503" s="240">
        <f t="shared" si="152"/>
        <v>0.3906</v>
      </c>
      <c r="Q503" s="240"/>
      <c r="R503" s="240"/>
      <c r="S503" s="240">
        <f t="shared" si="153"/>
        <v>0</v>
      </c>
      <c r="T503" s="240" t="s">
        <v>823</v>
      </c>
      <c r="U503" s="240" t="s">
        <v>823</v>
      </c>
      <c r="V503" s="240" t="s">
        <v>823</v>
      </c>
      <c r="W503" s="240" t="s">
        <v>823</v>
      </c>
      <c r="X503" s="240" t="s">
        <v>823</v>
      </c>
      <c r="Y503" s="240" t="s">
        <v>823</v>
      </c>
      <c r="Z503" s="240">
        <f t="shared" si="172"/>
        <v>0</v>
      </c>
      <c r="AA503" s="240"/>
      <c r="AC503" s="152"/>
      <c r="AE503" s="146">
        <f t="shared" si="155"/>
        <v>0.91139999999999999</v>
      </c>
      <c r="AF503" s="146">
        <f t="shared" si="156"/>
        <v>0</v>
      </c>
      <c r="AH503" s="255"/>
      <c r="AI503" s="255"/>
    </row>
    <row r="504" spans="1:35" ht="20.149999999999999" customHeight="1" x14ac:dyDescent="0.35">
      <c r="B504" s="403">
        <v>177</v>
      </c>
      <c r="C504" s="133" t="s">
        <v>820</v>
      </c>
      <c r="D504" s="240">
        <v>1</v>
      </c>
      <c r="E504" s="240">
        <v>0.65100000000000002</v>
      </c>
      <c r="F504" s="240">
        <v>0.2</v>
      </c>
      <c r="G504" s="240">
        <v>0.6</v>
      </c>
      <c r="H504" s="152">
        <f t="shared" si="149"/>
        <v>7.8120000000000009E-2</v>
      </c>
      <c r="I504" s="152">
        <f t="shared" si="150"/>
        <v>0.13020000000000001</v>
      </c>
      <c r="J504" s="152">
        <f t="shared" si="157"/>
        <v>0.78120000000000001</v>
      </c>
      <c r="K504" s="404">
        <v>0</v>
      </c>
      <c r="L504" s="404">
        <f t="shared" si="158"/>
        <v>0.6</v>
      </c>
      <c r="M504" s="404">
        <f t="shared" si="151"/>
        <v>0.3906</v>
      </c>
      <c r="N504" s="404">
        <v>0</v>
      </c>
      <c r="O504" s="240">
        <f t="shared" si="159"/>
        <v>0.6</v>
      </c>
      <c r="P504" s="240">
        <f t="shared" si="152"/>
        <v>0.3906</v>
      </c>
      <c r="Q504" s="240"/>
      <c r="R504" s="240"/>
      <c r="S504" s="240">
        <f t="shared" si="153"/>
        <v>0</v>
      </c>
      <c r="T504" s="240" t="s">
        <v>823</v>
      </c>
      <c r="U504" s="240" t="s">
        <v>823</v>
      </c>
      <c r="V504" s="240" t="s">
        <v>823</v>
      </c>
      <c r="W504" s="240" t="s">
        <v>823</v>
      </c>
      <c r="X504" s="240" t="s">
        <v>823</v>
      </c>
      <c r="Y504" s="240" t="s">
        <v>823</v>
      </c>
      <c r="Z504" s="240">
        <f t="shared" si="172"/>
        <v>0</v>
      </c>
      <c r="AA504" s="240"/>
      <c r="AC504" s="152"/>
      <c r="AE504" s="146">
        <f t="shared" si="155"/>
        <v>0.91139999999999999</v>
      </c>
      <c r="AF504" s="146">
        <f t="shared" si="156"/>
        <v>0</v>
      </c>
      <c r="AH504" s="255"/>
      <c r="AI504" s="255"/>
    </row>
    <row r="505" spans="1:35" ht="20.149999999999999" customHeight="1" x14ac:dyDescent="0.35">
      <c r="B505" s="403">
        <v>178</v>
      </c>
      <c r="C505" s="133" t="s">
        <v>821</v>
      </c>
      <c r="D505" s="240">
        <v>1</v>
      </c>
      <c r="E505" s="240">
        <v>0.65100000000000002</v>
      </c>
      <c r="F505" s="240">
        <v>0.2</v>
      </c>
      <c r="G505" s="240">
        <v>0.6</v>
      </c>
      <c r="H505" s="152">
        <f t="shared" si="149"/>
        <v>7.8120000000000009E-2</v>
      </c>
      <c r="I505" s="152">
        <f t="shared" si="150"/>
        <v>0.13020000000000001</v>
      </c>
      <c r="J505" s="152">
        <f t="shared" si="157"/>
        <v>0.78120000000000001</v>
      </c>
      <c r="K505" s="404">
        <v>0</v>
      </c>
      <c r="L505" s="404">
        <f t="shared" si="158"/>
        <v>0.6</v>
      </c>
      <c r="M505" s="404">
        <f t="shared" si="151"/>
        <v>0.3906</v>
      </c>
      <c r="N505" s="404">
        <v>0</v>
      </c>
      <c r="O505" s="240">
        <f t="shared" si="159"/>
        <v>0.6</v>
      </c>
      <c r="P505" s="240">
        <f t="shared" si="152"/>
        <v>0.3906</v>
      </c>
      <c r="Q505" s="240"/>
      <c r="R505" s="240"/>
      <c r="S505" s="240">
        <f t="shared" si="153"/>
        <v>0</v>
      </c>
      <c r="T505" s="240" t="s">
        <v>823</v>
      </c>
      <c r="U505" s="240" t="s">
        <v>823</v>
      </c>
      <c r="V505" s="240" t="s">
        <v>823</v>
      </c>
      <c r="W505" s="240" t="s">
        <v>823</v>
      </c>
      <c r="X505" s="240" t="s">
        <v>823</v>
      </c>
      <c r="Y505" s="240" t="s">
        <v>823</v>
      </c>
      <c r="Z505" s="240">
        <f t="shared" si="172"/>
        <v>0</v>
      </c>
      <c r="AA505" s="240"/>
      <c r="AC505" s="152"/>
      <c r="AE505" s="146">
        <f t="shared" si="155"/>
        <v>0.91139999999999999</v>
      </c>
      <c r="AF505" s="146">
        <f t="shared" si="156"/>
        <v>0</v>
      </c>
      <c r="AH505" s="255"/>
      <c r="AI505" s="255"/>
    </row>
    <row r="506" spans="1:35" ht="19.5" customHeight="1" x14ac:dyDescent="0.35">
      <c r="B506" s="403">
        <v>179</v>
      </c>
      <c r="C506" s="133" t="s">
        <v>822</v>
      </c>
      <c r="D506" s="240">
        <v>1</v>
      </c>
      <c r="E506" s="240">
        <v>0.65100000000000002</v>
      </c>
      <c r="F506" s="240">
        <v>0.2</v>
      </c>
      <c r="G506" s="240">
        <v>0.6</v>
      </c>
      <c r="H506" s="152">
        <f t="shared" si="149"/>
        <v>7.8120000000000009E-2</v>
      </c>
      <c r="I506" s="152">
        <f t="shared" si="150"/>
        <v>0.13020000000000001</v>
      </c>
      <c r="J506" s="152">
        <f t="shared" si="157"/>
        <v>0.78120000000000001</v>
      </c>
      <c r="K506" s="404">
        <v>0</v>
      </c>
      <c r="L506" s="404">
        <f t="shared" si="158"/>
        <v>0.6</v>
      </c>
      <c r="M506" s="404">
        <f t="shared" si="151"/>
        <v>0.3906</v>
      </c>
      <c r="N506" s="404">
        <v>0</v>
      </c>
      <c r="O506" s="240">
        <f t="shared" si="159"/>
        <v>0.6</v>
      </c>
      <c r="P506" s="240">
        <f t="shared" si="152"/>
        <v>0.3906</v>
      </c>
      <c r="Q506" s="240"/>
      <c r="R506" s="240"/>
      <c r="S506" s="240">
        <f t="shared" si="153"/>
        <v>0</v>
      </c>
      <c r="T506" s="240" t="s">
        <v>823</v>
      </c>
      <c r="U506" s="240" t="s">
        <v>823</v>
      </c>
      <c r="V506" s="240" t="s">
        <v>823</v>
      </c>
      <c r="W506" s="240" t="s">
        <v>823</v>
      </c>
      <c r="X506" s="240" t="s">
        <v>823</v>
      </c>
      <c r="Y506" s="240" t="s">
        <v>823</v>
      </c>
      <c r="Z506" s="240">
        <f t="shared" si="172"/>
        <v>0</v>
      </c>
      <c r="AA506" s="240"/>
      <c r="AC506" s="152"/>
      <c r="AE506" s="146">
        <f t="shared" si="155"/>
        <v>0.91139999999999999</v>
      </c>
      <c r="AF506" s="146">
        <f t="shared" si="156"/>
        <v>0</v>
      </c>
      <c r="AH506" s="255"/>
      <c r="AI506" s="255"/>
    </row>
    <row r="507" spans="1:35" s="417" customFormat="1" ht="20.149999999999999" customHeight="1" x14ac:dyDescent="0.35">
      <c r="A507" s="418"/>
      <c r="B507" s="600" t="str">
        <f>+CONCATENATE(A326," Total")</f>
        <v>First Floor Beam Total</v>
      </c>
      <c r="C507" s="601"/>
      <c r="D507" s="407">
        <f>SUM(D328:D506)</f>
        <v>178</v>
      </c>
      <c r="E507" s="407">
        <f>SUM(E328:E506)</f>
        <v>520.39899999999977</v>
      </c>
      <c r="F507" s="408">
        <f>+SUMPRODUCT(E328:E506,F328:F506)/SUM(E328:E506)</f>
        <v>0.25347166308928376</v>
      </c>
      <c r="G507" s="409">
        <f>+SUMPRODUCT(E328:E506,G328:G506)/SUM(E328:E506)</f>
        <v>0.70694332617856859</v>
      </c>
      <c r="H507" s="407">
        <f>SUM(H328:H506)</f>
        <v>95.839800000000352</v>
      </c>
      <c r="I507" s="407">
        <f>SUM(I328:I506)</f>
        <v>131.90640000000013</v>
      </c>
      <c r="J507" s="407">
        <f>SUM(J328:J506)</f>
        <v>630.31000000000074</v>
      </c>
      <c r="K507" s="409">
        <f>IFERROR(AVERAGE(K328:K506),0)</f>
        <v>5.6983240223463766E-2</v>
      </c>
      <c r="L507" s="409">
        <f>IFERROR(AVERAGE(L328:L506),0)</f>
        <v>0.58882681564245609</v>
      </c>
      <c r="M507" s="410">
        <f>SUM(M328:M506)</f>
        <v>317.16170000000045</v>
      </c>
      <c r="N507" s="409">
        <f>IFERROR(AVERAGE(N328:N506),0)</f>
        <v>5.8659217877095049E-2</v>
      </c>
      <c r="O507" s="411">
        <f>IFERROR(AVERAGE(O328:O506),0)</f>
        <v>0.58715083798882484</v>
      </c>
      <c r="P507" s="407">
        <f>SUM(P328:P506)</f>
        <v>313.1483000000004</v>
      </c>
      <c r="Q507" s="407"/>
      <c r="R507" s="412"/>
      <c r="S507" s="407">
        <f>SUM(S328:S506)</f>
        <v>0</v>
      </c>
      <c r="T507" s="413"/>
      <c r="U507" s="413"/>
      <c r="V507" s="413"/>
      <c r="W507" s="413"/>
      <c r="X507" s="413"/>
      <c r="Y507" s="413"/>
      <c r="Z507" s="407">
        <f>SUM(Z328:Z506)</f>
        <v>16.439999999999994</v>
      </c>
      <c r="AA507" s="407"/>
      <c r="AB507" s="414"/>
      <c r="AC507" s="407"/>
      <c r="AD507" s="415"/>
      <c r="AE507" s="407">
        <f>SUM(AE328:AE506)</f>
        <v>298.73519999999991</v>
      </c>
      <c r="AF507" s="407">
        <f>SUM(AF328:AF506)</f>
        <v>463.48119999999989</v>
      </c>
      <c r="AG507" s="407">
        <f>SUM(AG328:AG506)</f>
        <v>0</v>
      </c>
      <c r="AH507" s="407">
        <f>SUM(AH328:AH506)</f>
        <v>0</v>
      </c>
      <c r="AI507" s="416"/>
    </row>
    <row r="508" spans="1:35" s="426" customFormat="1" ht="20.149999999999999" customHeight="1" x14ac:dyDescent="0.35">
      <c r="A508" s="418"/>
      <c r="B508" s="420"/>
      <c r="C508" s="420"/>
      <c r="D508" s="421"/>
      <c r="E508" s="421"/>
      <c r="F508" s="430"/>
      <c r="G508" s="422"/>
      <c r="H508" s="421"/>
      <c r="I508" s="421"/>
      <c r="J508" s="421"/>
      <c r="K508" s="422"/>
      <c r="L508" s="422"/>
      <c r="M508" s="423"/>
      <c r="N508" s="422"/>
      <c r="O508" s="424"/>
      <c r="P508" s="421"/>
      <c r="Q508" s="421"/>
      <c r="R508" s="421"/>
      <c r="S508" s="421"/>
      <c r="T508" s="425"/>
      <c r="U508" s="425"/>
      <c r="V508" s="425"/>
      <c r="W508" s="425"/>
      <c r="X508" s="425"/>
      <c r="Y508" s="425"/>
      <c r="Z508" s="421"/>
      <c r="AA508" s="421"/>
      <c r="AC508" s="421"/>
      <c r="AE508" s="421"/>
      <c r="AF508" s="421"/>
      <c r="AG508" s="421"/>
      <c r="AH508" s="421"/>
      <c r="AI508" s="427"/>
    </row>
    <row r="509" spans="1:35" s="395" customFormat="1" ht="20.149999999999999" customHeight="1" x14ac:dyDescent="0.35">
      <c r="A509" s="598" t="s">
        <v>824</v>
      </c>
      <c r="B509" s="598"/>
      <c r="C509" s="598"/>
      <c r="D509" s="598"/>
      <c r="E509" s="598"/>
      <c r="F509" s="393"/>
      <c r="G509" s="393"/>
      <c r="H509" s="393"/>
      <c r="I509" s="393"/>
      <c r="J509" s="397"/>
      <c r="K509" s="394"/>
      <c r="L509" s="394"/>
      <c r="M509" s="394"/>
      <c r="N509" s="394"/>
      <c r="T509" s="396"/>
      <c r="U509" s="396"/>
      <c r="V509" s="396"/>
      <c r="W509" s="396"/>
      <c r="X509" s="396"/>
      <c r="Y509" s="396"/>
      <c r="AE509" s="599" t="s">
        <v>364</v>
      </c>
      <c r="AF509" s="599"/>
      <c r="AG509" s="599" t="s">
        <v>357</v>
      </c>
      <c r="AH509" s="599"/>
    </row>
    <row r="510" spans="1:35" s="398" customFormat="1" ht="20.149999999999999" customHeight="1" x14ac:dyDescent="0.35">
      <c r="B510" s="399"/>
      <c r="C510" s="399"/>
      <c r="D510" s="400"/>
      <c r="E510" s="400"/>
      <c r="F510" s="400"/>
      <c r="G510" s="400"/>
      <c r="H510" s="400"/>
      <c r="I510" s="400"/>
      <c r="J510" s="400"/>
      <c r="K510" s="401"/>
      <c r="L510" s="401"/>
      <c r="M510" s="401"/>
      <c r="N510" s="401"/>
      <c r="O510" s="399"/>
      <c r="P510" s="399"/>
      <c r="Q510" s="399"/>
      <c r="R510" s="399"/>
      <c r="S510" s="399"/>
      <c r="T510" s="399"/>
      <c r="U510" s="399"/>
      <c r="V510" s="399"/>
      <c r="W510" s="399"/>
      <c r="X510" s="399"/>
      <c r="Y510" s="399"/>
      <c r="Z510" s="399"/>
      <c r="AA510" s="399"/>
      <c r="AB510" s="399"/>
      <c r="AC510" s="400"/>
      <c r="AD510" s="402"/>
      <c r="AE510" s="398" t="s">
        <v>365</v>
      </c>
      <c r="AF510" s="398" t="s">
        <v>366</v>
      </c>
      <c r="AG510" s="398" t="s">
        <v>365</v>
      </c>
      <c r="AH510" s="398" t="s">
        <v>366</v>
      </c>
    </row>
    <row r="511" spans="1:35" ht="20.149999999999999" customHeight="1" x14ac:dyDescent="0.35">
      <c r="B511" s="403">
        <v>1</v>
      </c>
      <c r="C511" s="133" t="s">
        <v>825</v>
      </c>
      <c r="D511" s="240">
        <v>1</v>
      </c>
      <c r="E511" s="240">
        <v>6.55</v>
      </c>
      <c r="F511" s="240">
        <v>0.3</v>
      </c>
      <c r="G511" s="240">
        <v>0.8</v>
      </c>
      <c r="H511" s="152">
        <f t="shared" ref="H511:H574" si="173">+PRODUCT(D511:G511)</f>
        <v>1.5720000000000001</v>
      </c>
      <c r="I511" s="152">
        <f t="shared" ref="I511:I574" si="174">PRODUCT(D511,E511,F511)</f>
        <v>1.9649999999999999</v>
      </c>
      <c r="J511" s="152">
        <f>+M511+P511</f>
        <v>9.4975000000000005</v>
      </c>
      <c r="K511" s="404">
        <v>0</v>
      </c>
      <c r="L511" s="404">
        <f t="shared" ref="L511:L517" si="175">+G511-K511</f>
        <v>0.8</v>
      </c>
      <c r="M511" s="404">
        <f t="shared" ref="M511:M574" si="176">+PRODUCT(D511,E511,L511)</f>
        <v>5.24</v>
      </c>
      <c r="N511" s="404">
        <v>0.15</v>
      </c>
      <c r="O511" s="240">
        <f t="shared" ref="O511:O517" si="177">+G511-N511</f>
        <v>0.65</v>
      </c>
      <c r="P511" s="240">
        <f t="shared" ref="P511:P574" si="178">+PRODUCT(D511:E511,O511)</f>
        <v>4.2575000000000003</v>
      </c>
      <c r="Q511" s="240"/>
      <c r="R511" s="240"/>
      <c r="S511" s="240">
        <f t="shared" ref="S511:S574" si="179">+SUM(Q511:R511)*(L511+O511)/2*2</f>
        <v>0</v>
      </c>
      <c r="T511" s="240" t="s">
        <v>923</v>
      </c>
      <c r="U511" s="240" t="s">
        <v>924</v>
      </c>
      <c r="V511" s="240" t="s">
        <v>925</v>
      </c>
      <c r="W511" s="240" t="s">
        <v>834</v>
      </c>
      <c r="X511" s="240" t="s">
        <v>1001</v>
      </c>
      <c r="Y511" s="240" t="s">
        <v>1001</v>
      </c>
      <c r="Z511" s="240">
        <f t="shared" ref="Z511:Z542" si="180">IFERROR(VLOOKUP(T511,$C$47:$G$688,4,FALSE)*VLOOKUP(T511,$C$47:$G$688,5,FALSE),)+IFERROR(VLOOKUP(U511,$C$47:$G$688,4,FALSE)*VLOOKUP(U511,$C$47:$G$688,5,FALSE),)+IFERROR(VLOOKUP(V511,$C$47:$G$9916,4,FALSE)*VLOOKUP(V511,$C$47:$G$688,5,FALSE),)+IFERROR(VLOOKUP(W511,$C$47:$G$688,4,FALSE)*VLOOKUP(W511,$C$47:$G$688,5,FALSE),)+IFERROR(VLOOKUP(X511,$C$47:$G$688,4,FALSE)*VLOOKUP(X511,$C$47:$G$688,5,FALSE),)+IFERROR(VLOOKUP(Y511,$C$47:$G$688,4,FALSE)*VLOOKUP(Y511,$C$47:$G$688,5,FALSE),)</f>
        <v>0.48</v>
      </c>
      <c r="AA511" s="240"/>
      <c r="AC511" s="152"/>
      <c r="AE511" s="146">
        <f t="shared" ref="AE511:AE574" si="181">+IF(G511&lt;0.75,(I511+J511),0)</f>
        <v>0</v>
      </c>
      <c r="AF511" s="146">
        <f t="shared" ref="AF511:AF574" si="182">+IF(G511&lt;0.75,0,(I511+J511))</f>
        <v>11.4625</v>
      </c>
      <c r="AH511" s="146"/>
      <c r="AI511" s="255"/>
    </row>
    <row r="512" spans="1:35" ht="20.149999999999999" customHeight="1" x14ac:dyDescent="0.35">
      <c r="B512" s="403">
        <f t="shared" ref="B512:B575" si="183">+B511+1</f>
        <v>2</v>
      </c>
      <c r="C512" s="133" t="s">
        <v>826</v>
      </c>
      <c r="D512" s="240">
        <v>1</v>
      </c>
      <c r="E512" s="240">
        <v>6.55</v>
      </c>
      <c r="F512" s="240">
        <v>0.3</v>
      </c>
      <c r="G512" s="240">
        <v>0.8</v>
      </c>
      <c r="H512" s="152">
        <f t="shared" si="173"/>
        <v>1.5720000000000001</v>
      </c>
      <c r="I512" s="152">
        <f t="shared" si="174"/>
        <v>1.9649999999999999</v>
      </c>
      <c r="J512" s="152">
        <f t="shared" ref="J512:J575" si="184">+M512+P512</f>
        <v>9.4975000000000005</v>
      </c>
      <c r="K512" s="404">
        <v>0</v>
      </c>
      <c r="L512" s="404">
        <f t="shared" si="175"/>
        <v>0.8</v>
      </c>
      <c r="M512" s="404">
        <f t="shared" si="176"/>
        <v>5.24</v>
      </c>
      <c r="N512" s="404">
        <v>0.15</v>
      </c>
      <c r="O512" s="240">
        <f t="shared" si="177"/>
        <v>0.65</v>
      </c>
      <c r="P512" s="240">
        <f t="shared" si="178"/>
        <v>4.2575000000000003</v>
      </c>
      <c r="Q512" s="240"/>
      <c r="R512" s="240"/>
      <c r="S512" s="240">
        <f t="shared" si="179"/>
        <v>0</v>
      </c>
      <c r="T512" s="240" t="s">
        <v>928</v>
      </c>
      <c r="U512" s="240" t="s">
        <v>929</v>
      </c>
      <c r="V512" s="240" t="s">
        <v>930</v>
      </c>
      <c r="W512" s="240" t="s">
        <v>837</v>
      </c>
      <c r="X512" s="240" t="s">
        <v>1001</v>
      </c>
      <c r="Y512" s="240" t="s">
        <v>1001</v>
      </c>
      <c r="Z512" s="240">
        <f t="shared" si="180"/>
        <v>0.48</v>
      </c>
      <c r="AA512" s="240"/>
      <c r="AC512" s="152"/>
      <c r="AE512" s="146">
        <f t="shared" si="181"/>
        <v>0</v>
      </c>
      <c r="AF512" s="146">
        <f t="shared" si="182"/>
        <v>11.4625</v>
      </c>
      <c r="AH512" s="255"/>
      <c r="AI512" s="255"/>
    </row>
    <row r="513" spans="2:35" ht="20.149999999999999" customHeight="1" x14ac:dyDescent="0.35">
      <c r="B513" s="403">
        <f t="shared" si="183"/>
        <v>3</v>
      </c>
      <c r="C513" s="133" t="s">
        <v>827</v>
      </c>
      <c r="D513" s="240">
        <v>1</v>
      </c>
      <c r="E513" s="240">
        <v>6.7</v>
      </c>
      <c r="F513" s="240">
        <v>0.3</v>
      </c>
      <c r="G513" s="240">
        <v>0.8</v>
      </c>
      <c r="H513" s="152">
        <f t="shared" si="173"/>
        <v>1.6079999999999999</v>
      </c>
      <c r="I513" s="152">
        <f t="shared" si="174"/>
        <v>2.0099999999999998</v>
      </c>
      <c r="J513" s="152">
        <f t="shared" si="184"/>
        <v>9.7149999999999999</v>
      </c>
      <c r="K513" s="404">
        <v>0</v>
      </c>
      <c r="L513" s="404">
        <f t="shared" si="175"/>
        <v>0.8</v>
      </c>
      <c r="M513" s="404">
        <f t="shared" si="176"/>
        <v>5.36</v>
      </c>
      <c r="N513" s="404">
        <v>0.15</v>
      </c>
      <c r="O513" s="240">
        <f t="shared" si="177"/>
        <v>0.65</v>
      </c>
      <c r="P513" s="240">
        <f t="shared" si="178"/>
        <v>4.3550000000000004</v>
      </c>
      <c r="Q513" s="240"/>
      <c r="R513" s="240"/>
      <c r="S513" s="240">
        <f t="shared" si="179"/>
        <v>0</v>
      </c>
      <c r="T513" s="240" t="s">
        <v>933</v>
      </c>
      <c r="U513" s="240" t="s">
        <v>934</v>
      </c>
      <c r="V513" s="240" t="s">
        <v>935</v>
      </c>
      <c r="W513" s="240" t="s">
        <v>842</v>
      </c>
      <c r="X513" s="240" t="s">
        <v>1001</v>
      </c>
      <c r="Y513" s="240" t="s">
        <v>1001</v>
      </c>
      <c r="Z513" s="240">
        <f t="shared" si="180"/>
        <v>0.48</v>
      </c>
      <c r="AA513" s="240"/>
      <c r="AC513" s="152"/>
      <c r="AE513" s="146">
        <f t="shared" si="181"/>
        <v>0</v>
      </c>
      <c r="AF513" s="146">
        <f t="shared" si="182"/>
        <v>11.725</v>
      </c>
      <c r="AH513" s="255"/>
      <c r="AI513" s="255"/>
    </row>
    <row r="514" spans="2:35" ht="20.149999999999999" customHeight="1" x14ac:dyDescent="0.35">
      <c r="B514" s="403">
        <f t="shared" si="183"/>
        <v>4</v>
      </c>
      <c r="C514" s="133" t="s">
        <v>828</v>
      </c>
      <c r="D514" s="240">
        <v>0</v>
      </c>
      <c r="E514" s="240"/>
      <c r="F514" s="240"/>
      <c r="G514" s="240"/>
      <c r="H514" s="152">
        <f t="shared" si="173"/>
        <v>0</v>
      </c>
      <c r="I514" s="152">
        <f t="shared" si="174"/>
        <v>0</v>
      </c>
      <c r="J514" s="152">
        <f t="shared" si="184"/>
        <v>0</v>
      </c>
      <c r="K514" s="404">
        <v>0</v>
      </c>
      <c r="L514" s="404">
        <f t="shared" si="175"/>
        <v>0</v>
      </c>
      <c r="M514" s="404">
        <f t="shared" si="176"/>
        <v>0</v>
      </c>
      <c r="N514" s="404">
        <v>0.15</v>
      </c>
      <c r="O514" s="240">
        <f t="shared" si="177"/>
        <v>-0.15</v>
      </c>
      <c r="P514" s="240">
        <f t="shared" si="178"/>
        <v>0</v>
      </c>
      <c r="Q514" s="240"/>
      <c r="R514" s="240"/>
      <c r="S514" s="240">
        <f t="shared" si="179"/>
        <v>0</v>
      </c>
      <c r="T514" s="240" t="s">
        <v>1001</v>
      </c>
      <c r="U514" s="240" t="s">
        <v>1001</v>
      </c>
      <c r="V514" s="240" t="s">
        <v>1001</v>
      </c>
      <c r="W514" s="240" t="s">
        <v>1001</v>
      </c>
      <c r="X514" s="240" t="s">
        <v>1001</v>
      </c>
      <c r="Y514" s="240" t="s">
        <v>1001</v>
      </c>
      <c r="Z514" s="240">
        <f t="shared" si="180"/>
        <v>0</v>
      </c>
      <c r="AA514" s="240"/>
      <c r="AC514" s="152"/>
      <c r="AE514" s="146">
        <f t="shared" si="181"/>
        <v>0</v>
      </c>
      <c r="AF514" s="146">
        <f t="shared" si="182"/>
        <v>0</v>
      </c>
      <c r="AH514" s="255"/>
      <c r="AI514" s="255"/>
    </row>
    <row r="515" spans="2:35" ht="20.149999999999999" customHeight="1" x14ac:dyDescent="0.35">
      <c r="B515" s="403">
        <f t="shared" si="183"/>
        <v>5</v>
      </c>
      <c r="C515" s="133" t="s">
        <v>829</v>
      </c>
      <c r="D515" s="240">
        <v>1</v>
      </c>
      <c r="E515" s="240">
        <v>6.6</v>
      </c>
      <c r="F515" s="240">
        <v>0.3</v>
      </c>
      <c r="G515" s="240">
        <v>0.8</v>
      </c>
      <c r="H515" s="152">
        <f t="shared" si="173"/>
        <v>1.5839999999999999</v>
      </c>
      <c r="I515" s="152">
        <f t="shared" si="174"/>
        <v>1.9799999999999998</v>
      </c>
      <c r="J515" s="152">
        <f t="shared" si="184"/>
        <v>9.57</v>
      </c>
      <c r="K515" s="404">
        <v>0</v>
      </c>
      <c r="L515" s="404">
        <f t="shared" si="175"/>
        <v>0.8</v>
      </c>
      <c r="M515" s="404">
        <f t="shared" si="176"/>
        <v>5.28</v>
      </c>
      <c r="N515" s="404">
        <v>0.15</v>
      </c>
      <c r="O515" s="240">
        <f t="shared" si="177"/>
        <v>0.65</v>
      </c>
      <c r="P515" s="240">
        <f t="shared" si="178"/>
        <v>4.29</v>
      </c>
      <c r="Q515" s="240"/>
      <c r="R515" s="240"/>
      <c r="S515" s="240">
        <f t="shared" si="179"/>
        <v>0</v>
      </c>
      <c r="T515" s="240" t="s">
        <v>936</v>
      </c>
      <c r="U515" s="240" t="s">
        <v>937</v>
      </c>
      <c r="V515" s="240" t="s">
        <v>938</v>
      </c>
      <c r="W515" s="240" t="s">
        <v>856</v>
      </c>
      <c r="X515" s="240" t="s">
        <v>1001</v>
      </c>
      <c r="Y515" s="240" t="s">
        <v>1001</v>
      </c>
      <c r="Z515" s="240">
        <f t="shared" si="180"/>
        <v>0.48</v>
      </c>
      <c r="AA515" s="240"/>
      <c r="AC515" s="152"/>
      <c r="AE515" s="146">
        <f t="shared" si="181"/>
        <v>0</v>
      </c>
      <c r="AF515" s="146">
        <f t="shared" si="182"/>
        <v>11.55</v>
      </c>
      <c r="AH515" s="255"/>
      <c r="AI515" s="255"/>
    </row>
    <row r="516" spans="2:35" ht="20.149999999999999" customHeight="1" x14ac:dyDescent="0.35">
      <c r="B516" s="403">
        <f t="shared" si="183"/>
        <v>6</v>
      </c>
      <c r="C516" s="133" t="s">
        <v>830</v>
      </c>
      <c r="D516" s="240">
        <v>1</v>
      </c>
      <c r="E516" s="240">
        <v>6.55</v>
      </c>
      <c r="F516" s="240">
        <v>0.3</v>
      </c>
      <c r="G516" s="240">
        <v>0.8</v>
      </c>
      <c r="H516" s="152">
        <f t="shared" si="173"/>
        <v>1.5720000000000001</v>
      </c>
      <c r="I516" s="152">
        <f t="shared" si="174"/>
        <v>1.9649999999999999</v>
      </c>
      <c r="J516" s="152">
        <f t="shared" si="184"/>
        <v>9.4975000000000005</v>
      </c>
      <c r="K516" s="404">
        <v>0</v>
      </c>
      <c r="L516" s="404">
        <f t="shared" si="175"/>
        <v>0.8</v>
      </c>
      <c r="M516" s="404">
        <f t="shared" si="176"/>
        <v>5.24</v>
      </c>
      <c r="N516" s="404">
        <v>0.15</v>
      </c>
      <c r="O516" s="240">
        <f t="shared" si="177"/>
        <v>0.65</v>
      </c>
      <c r="P516" s="240">
        <f t="shared" si="178"/>
        <v>4.2575000000000003</v>
      </c>
      <c r="Q516" s="240"/>
      <c r="R516" s="240"/>
      <c r="S516" s="240">
        <f t="shared" si="179"/>
        <v>0</v>
      </c>
      <c r="T516" s="240" t="s">
        <v>951</v>
      </c>
      <c r="U516" s="240" t="s">
        <v>952</v>
      </c>
      <c r="V516" s="240" t="s">
        <v>953</v>
      </c>
      <c r="W516" s="240" t="s">
        <v>860</v>
      </c>
      <c r="X516" s="240" t="s">
        <v>1001</v>
      </c>
      <c r="Y516" s="240" t="s">
        <v>1001</v>
      </c>
      <c r="Z516" s="240">
        <f t="shared" si="180"/>
        <v>0.48</v>
      </c>
      <c r="AA516" s="240"/>
      <c r="AC516" s="152"/>
      <c r="AE516" s="146">
        <f t="shared" si="181"/>
        <v>0</v>
      </c>
      <c r="AF516" s="146">
        <f t="shared" si="182"/>
        <v>11.4625</v>
      </c>
      <c r="AH516" s="255"/>
      <c r="AI516" s="255"/>
    </row>
    <row r="517" spans="2:35" ht="20.149999999999999" customHeight="1" x14ac:dyDescent="0.35">
      <c r="B517" s="403">
        <f t="shared" si="183"/>
        <v>7</v>
      </c>
      <c r="C517" s="133" t="s">
        <v>831</v>
      </c>
      <c r="D517" s="240">
        <v>1</v>
      </c>
      <c r="E517" s="240">
        <v>8.1999999999999993</v>
      </c>
      <c r="F517" s="240">
        <v>0.3</v>
      </c>
      <c r="G517" s="240">
        <v>0.8</v>
      </c>
      <c r="H517" s="152">
        <f t="shared" si="173"/>
        <v>1.9679999999999997</v>
      </c>
      <c r="I517" s="152">
        <f t="shared" si="174"/>
        <v>2.4599999999999995</v>
      </c>
      <c r="J517" s="152">
        <f t="shared" si="184"/>
        <v>11.89</v>
      </c>
      <c r="K517" s="404">
        <v>0</v>
      </c>
      <c r="L517" s="404">
        <f t="shared" si="175"/>
        <v>0.8</v>
      </c>
      <c r="M517" s="404">
        <f t="shared" si="176"/>
        <v>6.56</v>
      </c>
      <c r="N517" s="404">
        <v>0.15</v>
      </c>
      <c r="O517" s="240">
        <f t="shared" si="177"/>
        <v>0.65</v>
      </c>
      <c r="P517" s="240">
        <f t="shared" si="178"/>
        <v>5.33</v>
      </c>
      <c r="Q517" s="240"/>
      <c r="R517" s="240"/>
      <c r="S517" s="240">
        <f t="shared" si="179"/>
        <v>0</v>
      </c>
      <c r="T517" s="240" t="s">
        <v>832</v>
      </c>
      <c r="U517" s="240" t="s">
        <v>864</v>
      </c>
      <c r="V517" s="240" t="s">
        <v>1001</v>
      </c>
      <c r="W517" s="240" t="s">
        <v>1001</v>
      </c>
      <c r="X517" s="240" t="s">
        <v>1001</v>
      </c>
      <c r="Y517" s="240" t="s">
        <v>1001</v>
      </c>
      <c r="Z517" s="240">
        <f t="shared" si="180"/>
        <v>0.36</v>
      </c>
      <c r="AA517" s="240"/>
      <c r="AC517" s="152"/>
      <c r="AE517" s="146">
        <f t="shared" si="181"/>
        <v>0</v>
      </c>
      <c r="AF517" s="146">
        <f t="shared" si="182"/>
        <v>14.35</v>
      </c>
      <c r="AH517" s="255"/>
      <c r="AI517" s="255"/>
    </row>
    <row r="518" spans="2:35" ht="20.149999999999999" customHeight="1" x14ac:dyDescent="0.35">
      <c r="B518" s="403">
        <f t="shared" si="183"/>
        <v>8</v>
      </c>
      <c r="C518" s="133" t="s">
        <v>832</v>
      </c>
      <c r="D518" s="240">
        <v>1</v>
      </c>
      <c r="E518" s="240">
        <v>4.4000000000000004</v>
      </c>
      <c r="F518" s="240">
        <v>0.2</v>
      </c>
      <c r="G518" s="240">
        <v>0.6</v>
      </c>
      <c r="H518" s="152">
        <f t="shared" si="173"/>
        <v>0.52800000000000002</v>
      </c>
      <c r="I518" s="152">
        <f t="shared" si="174"/>
        <v>0.88000000000000012</v>
      </c>
      <c r="J518" s="152">
        <f t="shared" si="184"/>
        <v>3.96</v>
      </c>
      <c r="K518" s="404">
        <v>0.15</v>
      </c>
      <c r="L518" s="404">
        <f>+G518-K518</f>
        <v>0.44999999999999996</v>
      </c>
      <c r="M518" s="404">
        <f t="shared" si="176"/>
        <v>1.98</v>
      </c>
      <c r="N518" s="404">
        <v>0.15</v>
      </c>
      <c r="O518" s="240">
        <f>+G518-N518</f>
        <v>0.44999999999999996</v>
      </c>
      <c r="P518" s="240">
        <f t="shared" si="178"/>
        <v>1.98</v>
      </c>
      <c r="Q518" s="240"/>
      <c r="R518" s="240"/>
      <c r="S518" s="240">
        <f t="shared" si="179"/>
        <v>0</v>
      </c>
      <c r="T518" s="240" t="s">
        <v>1001</v>
      </c>
      <c r="U518" s="240" t="s">
        <v>1001</v>
      </c>
      <c r="V518" s="240" t="s">
        <v>1001</v>
      </c>
      <c r="W518" s="240" t="s">
        <v>1001</v>
      </c>
      <c r="X518" s="240" t="s">
        <v>1001</v>
      </c>
      <c r="Y518" s="240" t="s">
        <v>1001</v>
      </c>
      <c r="Z518" s="240">
        <f t="shared" si="180"/>
        <v>0</v>
      </c>
      <c r="AA518" s="240"/>
      <c r="AC518" s="152"/>
      <c r="AE518" s="146">
        <f t="shared" si="181"/>
        <v>4.84</v>
      </c>
      <c r="AF518" s="146">
        <f t="shared" si="182"/>
        <v>0</v>
      </c>
      <c r="AH518" s="255"/>
      <c r="AI518" s="255"/>
    </row>
    <row r="519" spans="2:35" ht="20.149999999999999" customHeight="1" x14ac:dyDescent="0.35">
      <c r="B519" s="403">
        <f t="shared" si="183"/>
        <v>9</v>
      </c>
      <c r="C519" s="133" t="s">
        <v>833</v>
      </c>
      <c r="D519" s="240">
        <v>1</v>
      </c>
      <c r="E519" s="240">
        <v>1.95</v>
      </c>
      <c r="F519" s="240">
        <v>0.2</v>
      </c>
      <c r="G519" s="240">
        <v>0.6</v>
      </c>
      <c r="H519" s="152">
        <f t="shared" si="173"/>
        <v>0.23399999999999999</v>
      </c>
      <c r="I519" s="152">
        <f t="shared" si="174"/>
        <v>0.39</v>
      </c>
      <c r="J519" s="152">
        <f t="shared" si="184"/>
        <v>1.7549999999999999</v>
      </c>
      <c r="K519" s="404">
        <v>0.15</v>
      </c>
      <c r="L519" s="404">
        <f t="shared" ref="L519:L582" si="185">+G519-K519</f>
        <v>0.44999999999999996</v>
      </c>
      <c r="M519" s="404">
        <f t="shared" si="176"/>
        <v>0.87749999999999995</v>
      </c>
      <c r="N519" s="404">
        <v>0.15</v>
      </c>
      <c r="O519" s="240">
        <f t="shared" ref="O519:O582" si="186">+G519-N519</f>
        <v>0.44999999999999996</v>
      </c>
      <c r="P519" s="240">
        <f t="shared" si="178"/>
        <v>0.87749999999999995</v>
      </c>
      <c r="Q519" s="240"/>
      <c r="R519" s="240"/>
      <c r="S519" s="240">
        <f t="shared" si="179"/>
        <v>0</v>
      </c>
      <c r="T519" s="240" t="s">
        <v>1001</v>
      </c>
      <c r="U519" s="240" t="s">
        <v>1001</v>
      </c>
      <c r="V519" s="240" t="s">
        <v>1001</v>
      </c>
      <c r="W519" s="240" t="s">
        <v>1001</v>
      </c>
      <c r="X519" s="240" t="s">
        <v>1001</v>
      </c>
      <c r="Y519" s="240" t="s">
        <v>1001</v>
      </c>
      <c r="Z519" s="240">
        <f t="shared" si="180"/>
        <v>0</v>
      </c>
      <c r="AA519" s="240"/>
      <c r="AC519" s="152"/>
      <c r="AE519" s="146">
        <f t="shared" si="181"/>
        <v>2.145</v>
      </c>
      <c r="AF519" s="146">
        <f t="shared" si="182"/>
        <v>0</v>
      </c>
      <c r="AH519" s="255"/>
      <c r="AI519" s="255"/>
    </row>
    <row r="520" spans="2:35" ht="20.149999999999999" customHeight="1" x14ac:dyDescent="0.35">
      <c r="B520" s="403">
        <f t="shared" si="183"/>
        <v>10</v>
      </c>
      <c r="C520" s="133" t="s">
        <v>834</v>
      </c>
      <c r="D520" s="240">
        <v>1</v>
      </c>
      <c r="E520" s="240">
        <v>6</v>
      </c>
      <c r="F520" s="240">
        <v>0.2</v>
      </c>
      <c r="G520" s="240">
        <v>0.6</v>
      </c>
      <c r="H520" s="152">
        <f t="shared" si="173"/>
        <v>0.72000000000000008</v>
      </c>
      <c r="I520" s="152">
        <f t="shared" si="174"/>
        <v>1.2000000000000002</v>
      </c>
      <c r="J520" s="152">
        <f t="shared" si="184"/>
        <v>5.3999999999999995</v>
      </c>
      <c r="K520" s="404">
        <v>0.15</v>
      </c>
      <c r="L520" s="404">
        <f t="shared" si="185"/>
        <v>0.44999999999999996</v>
      </c>
      <c r="M520" s="404">
        <f t="shared" si="176"/>
        <v>2.6999999999999997</v>
      </c>
      <c r="N520" s="404">
        <v>0.15</v>
      </c>
      <c r="O520" s="240">
        <f t="shared" si="186"/>
        <v>0.44999999999999996</v>
      </c>
      <c r="P520" s="240">
        <f t="shared" si="178"/>
        <v>2.6999999999999997</v>
      </c>
      <c r="Q520" s="240"/>
      <c r="R520" s="240"/>
      <c r="S520" s="240">
        <f t="shared" si="179"/>
        <v>0</v>
      </c>
      <c r="T520" s="240" t="s">
        <v>832</v>
      </c>
      <c r="U520" s="240" t="s">
        <v>833</v>
      </c>
      <c r="V520" s="240" t="s">
        <v>1001</v>
      </c>
      <c r="W520" s="240" t="s">
        <v>1001</v>
      </c>
      <c r="X520" s="240" t="s">
        <v>1001</v>
      </c>
      <c r="Y520" s="240" t="s">
        <v>1001</v>
      </c>
      <c r="Z520" s="240">
        <f t="shared" si="180"/>
        <v>0.24</v>
      </c>
      <c r="AA520" s="240"/>
      <c r="AC520" s="152"/>
      <c r="AE520" s="146">
        <f t="shared" si="181"/>
        <v>6.6</v>
      </c>
      <c r="AF520" s="146">
        <f t="shared" si="182"/>
        <v>0</v>
      </c>
      <c r="AH520" s="255"/>
      <c r="AI520" s="255"/>
    </row>
    <row r="521" spans="2:35" ht="20.149999999999999" customHeight="1" x14ac:dyDescent="0.35">
      <c r="B521" s="403">
        <f t="shared" si="183"/>
        <v>11</v>
      </c>
      <c r="C521" s="133" t="s">
        <v>835</v>
      </c>
      <c r="D521" s="240">
        <v>1</v>
      </c>
      <c r="E521" s="240">
        <v>8.1999999999999993</v>
      </c>
      <c r="F521" s="240">
        <v>0.3</v>
      </c>
      <c r="G521" s="240">
        <v>0.8</v>
      </c>
      <c r="H521" s="152">
        <f t="shared" si="173"/>
        <v>1.9679999999999997</v>
      </c>
      <c r="I521" s="152">
        <f t="shared" si="174"/>
        <v>2.4599999999999995</v>
      </c>
      <c r="J521" s="152">
        <f t="shared" si="184"/>
        <v>10.66</v>
      </c>
      <c r="K521" s="404">
        <v>0.15</v>
      </c>
      <c r="L521" s="404">
        <f t="shared" si="185"/>
        <v>0.65</v>
      </c>
      <c r="M521" s="404">
        <f t="shared" si="176"/>
        <v>5.33</v>
      </c>
      <c r="N521" s="404">
        <v>0.15</v>
      </c>
      <c r="O521" s="240">
        <f t="shared" si="186"/>
        <v>0.65</v>
      </c>
      <c r="P521" s="240">
        <f t="shared" si="178"/>
        <v>5.33</v>
      </c>
      <c r="Q521" s="240"/>
      <c r="R521" s="240"/>
      <c r="S521" s="240">
        <f t="shared" si="179"/>
        <v>0</v>
      </c>
      <c r="T521" s="240" t="s">
        <v>833</v>
      </c>
      <c r="U521" s="240" t="s">
        <v>952</v>
      </c>
      <c r="V521" s="240" t="s">
        <v>1001</v>
      </c>
      <c r="W521" s="240" t="s">
        <v>1001</v>
      </c>
      <c r="X521" s="240" t="s">
        <v>1001</v>
      </c>
      <c r="Y521" s="240" t="s">
        <v>1001</v>
      </c>
      <c r="Z521" s="240">
        <f t="shared" si="180"/>
        <v>0.24</v>
      </c>
      <c r="AA521" s="240"/>
      <c r="AC521" s="152"/>
      <c r="AE521" s="146">
        <f t="shared" si="181"/>
        <v>0</v>
      </c>
      <c r="AF521" s="146">
        <f t="shared" si="182"/>
        <v>13.12</v>
      </c>
      <c r="AH521" s="255"/>
      <c r="AI521" s="255"/>
    </row>
    <row r="522" spans="2:35" ht="20.149999999999999" customHeight="1" x14ac:dyDescent="0.35">
      <c r="B522" s="403">
        <f t="shared" si="183"/>
        <v>12</v>
      </c>
      <c r="C522" s="133" t="s">
        <v>836</v>
      </c>
      <c r="D522" s="240">
        <v>1</v>
      </c>
      <c r="E522" s="240">
        <v>1.958</v>
      </c>
      <c r="F522" s="240">
        <v>0.2</v>
      </c>
      <c r="G522" s="240">
        <v>0.6</v>
      </c>
      <c r="H522" s="152">
        <f t="shared" si="173"/>
        <v>0.23496</v>
      </c>
      <c r="I522" s="152">
        <f t="shared" si="174"/>
        <v>0.3916</v>
      </c>
      <c r="J522" s="152">
        <f t="shared" si="184"/>
        <v>1.7621999999999998</v>
      </c>
      <c r="K522" s="404">
        <v>0.15</v>
      </c>
      <c r="L522" s="404">
        <f t="shared" si="185"/>
        <v>0.44999999999999996</v>
      </c>
      <c r="M522" s="404">
        <f t="shared" si="176"/>
        <v>0.88109999999999988</v>
      </c>
      <c r="N522" s="404">
        <v>0.15</v>
      </c>
      <c r="O522" s="240">
        <f t="shared" si="186"/>
        <v>0.44999999999999996</v>
      </c>
      <c r="P522" s="240">
        <f t="shared" si="178"/>
        <v>0.88109999999999988</v>
      </c>
      <c r="Q522" s="240"/>
      <c r="R522" s="240"/>
      <c r="S522" s="240">
        <f t="shared" si="179"/>
        <v>0</v>
      </c>
      <c r="T522" s="240" t="s">
        <v>1001</v>
      </c>
      <c r="U522" s="240" t="s">
        <v>1001</v>
      </c>
      <c r="V522" s="240" t="s">
        <v>1001</v>
      </c>
      <c r="W522" s="240" t="s">
        <v>1001</v>
      </c>
      <c r="X522" s="240" t="s">
        <v>1001</v>
      </c>
      <c r="Y522" s="240" t="s">
        <v>1001</v>
      </c>
      <c r="Z522" s="240">
        <f t="shared" si="180"/>
        <v>0</v>
      </c>
      <c r="AA522" s="240"/>
      <c r="AC522" s="152"/>
      <c r="AE522" s="146">
        <f t="shared" si="181"/>
        <v>2.1537999999999999</v>
      </c>
      <c r="AF522" s="146">
        <f t="shared" si="182"/>
        <v>0</v>
      </c>
      <c r="AH522" s="255"/>
      <c r="AI522" s="255"/>
    </row>
    <row r="523" spans="2:35" ht="20.149999999999999" customHeight="1" x14ac:dyDescent="0.35">
      <c r="B523" s="403">
        <f t="shared" si="183"/>
        <v>13</v>
      </c>
      <c r="C523" s="133" t="s">
        <v>837</v>
      </c>
      <c r="D523" s="240">
        <v>1</v>
      </c>
      <c r="E523" s="240">
        <v>6</v>
      </c>
      <c r="F523" s="240">
        <v>0.2</v>
      </c>
      <c r="G523" s="240">
        <v>0.6</v>
      </c>
      <c r="H523" s="152">
        <f t="shared" si="173"/>
        <v>0.72000000000000008</v>
      </c>
      <c r="I523" s="152">
        <f t="shared" si="174"/>
        <v>1.2000000000000002</v>
      </c>
      <c r="J523" s="152">
        <f t="shared" si="184"/>
        <v>5.3999999999999995</v>
      </c>
      <c r="K523" s="404">
        <v>0.15</v>
      </c>
      <c r="L523" s="404">
        <f t="shared" si="185"/>
        <v>0.44999999999999996</v>
      </c>
      <c r="M523" s="404">
        <f t="shared" si="176"/>
        <v>2.6999999999999997</v>
      </c>
      <c r="N523" s="404">
        <v>0.15</v>
      </c>
      <c r="O523" s="240">
        <f t="shared" si="186"/>
        <v>0.44999999999999996</v>
      </c>
      <c r="P523" s="240">
        <f t="shared" si="178"/>
        <v>2.6999999999999997</v>
      </c>
      <c r="Q523" s="240"/>
      <c r="R523" s="240"/>
      <c r="S523" s="240">
        <f t="shared" si="179"/>
        <v>0</v>
      </c>
      <c r="T523" s="240" t="s">
        <v>836</v>
      </c>
      <c r="U523" s="240" t="s">
        <v>838</v>
      </c>
      <c r="V523" s="240" t="s">
        <v>1001</v>
      </c>
      <c r="W523" s="240" t="s">
        <v>1001</v>
      </c>
      <c r="X523" s="240" t="s">
        <v>1001</v>
      </c>
      <c r="Y523" s="240" t="s">
        <v>1001</v>
      </c>
      <c r="Z523" s="240">
        <f t="shared" si="180"/>
        <v>0.24</v>
      </c>
      <c r="AA523" s="240"/>
      <c r="AC523" s="152"/>
      <c r="AE523" s="146">
        <f t="shared" si="181"/>
        <v>6.6</v>
      </c>
      <c r="AF523" s="146">
        <f t="shared" si="182"/>
        <v>0</v>
      </c>
      <c r="AH523" s="255"/>
      <c r="AI523" s="255"/>
    </row>
    <row r="524" spans="2:35" ht="20.149999999999999" customHeight="1" x14ac:dyDescent="0.35">
      <c r="B524" s="403">
        <f t="shared" si="183"/>
        <v>14</v>
      </c>
      <c r="C524" s="133" t="s">
        <v>838</v>
      </c>
      <c r="D524" s="240">
        <v>1</v>
      </c>
      <c r="E524" s="240">
        <v>4.5</v>
      </c>
      <c r="F524" s="240">
        <v>0.2</v>
      </c>
      <c r="G524" s="240">
        <v>0.6</v>
      </c>
      <c r="H524" s="152">
        <f t="shared" si="173"/>
        <v>0.54</v>
      </c>
      <c r="I524" s="152">
        <f t="shared" si="174"/>
        <v>0.9</v>
      </c>
      <c r="J524" s="152">
        <f t="shared" si="184"/>
        <v>4.05</v>
      </c>
      <c r="K524" s="404">
        <v>0.15</v>
      </c>
      <c r="L524" s="404">
        <f t="shared" si="185"/>
        <v>0.44999999999999996</v>
      </c>
      <c r="M524" s="404">
        <f t="shared" si="176"/>
        <v>2.0249999999999999</v>
      </c>
      <c r="N524" s="404">
        <v>0.15</v>
      </c>
      <c r="O524" s="240">
        <f t="shared" si="186"/>
        <v>0.44999999999999996</v>
      </c>
      <c r="P524" s="240">
        <f t="shared" si="178"/>
        <v>2.0249999999999999</v>
      </c>
      <c r="Q524" s="240"/>
      <c r="R524" s="240"/>
      <c r="S524" s="240">
        <f t="shared" si="179"/>
        <v>0</v>
      </c>
      <c r="T524" s="240" t="s">
        <v>1001</v>
      </c>
      <c r="U524" s="240" t="s">
        <v>1001</v>
      </c>
      <c r="V524" s="240" t="s">
        <v>1001</v>
      </c>
      <c r="W524" s="240" t="s">
        <v>1001</v>
      </c>
      <c r="X524" s="240" t="s">
        <v>1001</v>
      </c>
      <c r="Y524" s="240" t="s">
        <v>1001</v>
      </c>
      <c r="Z524" s="240">
        <f t="shared" si="180"/>
        <v>0</v>
      </c>
      <c r="AA524" s="240"/>
      <c r="AC524" s="152"/>
      <c r="AE524" s="146">
        <f t="shared" si="181"/>
        <v>4.95</v>
      </c>
      <c r="AF524" s="146">
        <f t="shared" si="182"/>
        <v>0</v>
      </c>
      <c r="AH524" s="255"/>
      <c r="AI524" s="255"/>
    </row>
    <row r="525" spans="2:35" ht="20.149999999999999" customHeight="1" x14ac:dyDescent="0.35">
      <c r="B525" s="403">
        <f t="shared" si="183"/>
        <v>15</v>
      </c>
      <c r="C525" s="133" t="s">
        <v>839</v>
      </c>
      <c r="D525" s="240">
        <v>1</v>
      </c>
      <c r="E525" s="240">
        <v>8.1999999999999993</v>
      </c>
      <c r="F525" s="240">
        <v>0.3</v>
      </c>
      <c r="G525" s="240">
        <v>0.8</v>
      </c>
      <c r="H525" s="152">
        <f t="shared" si="173"/>
        <v>1.9679999999999997</v>
      </c>
      <c r="I525" s="152">
        <f t="shared" si="174"/>
        <v>2.4599999999999995</v>
      </c>
      <c r="J525" s="152">
        <f t="shared" si="184"/>
        <v>10.66</v>
      </c>
      <c r="K525" s="404">
        <v>0.15</v>
      </c>
      <c r="L525" s="404">
        <f t="shared" si="185"/>
        <v>0.65</v>
      </c>
      <c r="M525" s="404">
        <f t="shared" si="176"/>
        <v>5.33</v>
      </c>
      <c r="N525" s="404">
        <v>0.15</v>
      </c>
      <c r="O525" s="240">
        <f t="shared" si="186"/>
        <v>0.65</v>
      </c>
      <c r="P525" s="240">
        <f t="shared" si="178"/>
        <v>5.33</v>
      </c>
      <c r="Q525" s="240"/>
      <c r="R525" s="240"/>
      <c r="S525" s="240">
        <f t="shared" si="179"/>
        <v>0</v>
      </c>
      <c r="T525" s="240" t="s">
        <v>838</v>
      </c>
      <c r="U525" s="240" t="s">
        <v>840</v>
      </c>
      <c r="V525" s="240" t="s">
        <v>866</v>
      </c>
      <c r="W525" s="240" t="s">
        <v>868</v>
      </c>
      <c r="X525" s="240" t="s">
        <v>843</v>
      </c>
      <c r="Y525" s="240" t="s">
        <v>1001</v>
      </c>
      <c r="Z525" s="240">
        <f t="shared" si="180"/>
        <v>0.84</v>
      </c>
      <c r="AA525" s="240"/>
      <c r="AC525" s="152"/>
      <c r="AE525" s="146">
        <f t="shared" si="181"/>
        <v>0</v>
      </c>
      <c r="AF525" s="146">
        <f t="shared" si="182"/>
        <v>13.12</v>
      </c>
      <c r="AH525" s="146"/>
      <c r="AI525" s="255"/>
    </row>
    <row r="526" spans="2:35" ht="20.149999999999999" customHeight="1" x14ac:dyDescent="0.35">
      <c r="B526" s="403">
        <f t="shared" si="183"/>
        <v>16</v>
      </c>
      <c r="C526" s="133" t="s">
        <v>840</v>
      </c>
      <c r="D526" s="240">
        <v>1</v>
      </c>
      <c r="E526" s="240">
        <v>2</v>
      </c>
      <c r="F526" s="240">
        <v>0.2</v>
      </c>
      <c r="G526" s="240">
        <v>0.6</v>
      </c>
      <c r="H526" s="152">
        <f t="shared" si="173"/>
        <v>0.24</v>
      </c>
      <c r="I526" s="152">
        <f t="shared" si="174"/>
        <v>0.4</v>
      </c>
      <c r="J526" s="152">
        <f t="shared" si="184"/>
        <v>1.7999999999999998</v>
      </c>
      <c r="K526" s="404">
        <v>0.15</v>
      </c>
      <c r="L526" s="404">
        <f t="shared" si="185"/>
        <v>0.44999999999999996</v>
      </c>
      <c r="M526" s="404">
        <f t="shared" si="176"/>
        <v>0.89999999999999991</v>
      </c>
      <c r="N526" s="404">
        <v>0.15</v>
      </c>
      <c r="O526" s="240">
        <f t="shared" si="186"/>
        <v>0.44999999999999996</v>
      </c>
      <c r="P526" s="240">
        <f t="shared" si="178"/>
        <v>0.89999999999999991</v>
      </c>
      <c r="Q526" s="240"/>
      <c r="R526" s="240"/>
      <c r="S526" s="240">
        <f t="shared" si="179"/>
        <v>0</v>
      </c>
      <c r="T526" s="240" t="s">
        <v>1001</v>
      </c>
      <c r="U526" s="240" t="s">
        <v>1001</v>
      </c>
      <c r="V526" s="240" t="s">
        <v>1001</v>
      </c>
      <c r="W526" s="240" t="s">
        <v>1001</v>
      </c>
      <c r="X526" s="240" t="s">
        <v>1001</v>
      </c>
      <c r="Y526" s="240" t="s">
        <v>1001</v>
      </c>
      <c r="Z526" s="240">
        <f t="shared" si="180"/>
        <v>0</v>
      </c>
      <c r="AA526" s="240"/>
      <c r="AC526" s="152"/>
      <c r="AE526" s="146">
        <f t="shared" si="181"/>
        <v>2.1999999999999997</v>
      </c>
      <c r="AF526" s="146">
        <f t="shared" si="182"/>
        <v>0</v>
      </c>
      <c r="AH526" s="255"/>
      <c r="AI526" s="255"/>
    </row>
    <row r="527" spans="2:35" ht="20.149999999999999" customHeight="1" x14ac:dyDescent="0.35">
      <c r="B527" s="403">
        <f t="shared" si="183"/>
        <v>17</v>
      </c>
      <c r="C527" s="133" t="s">
        <v>841</v>
      </c>
      <c r="D527" s="240">
        <v>1</v>
      </c>
      <c r="E527" s="240">
        <v>4.5</v>
      </c>
      <c r="F527" s="240">
        <v>0.2</v>
      </c>
      <c r="G527" s="240">
        <v>0.6</v>
      </c>
      <c r="H527" s="152">
        <f t="shared" si="173"/>
        <v>0.54</v>
      </c>
      <c r="I527" s="152">
        <f t="shared" si="174"/>
        <v>0.9</v>
      </c>
      <c r="J527" s="152">
        <f t="shared" si="184"/>
        <v>4.05</v>
      </c>
      <c r="K527" s="404">
        <v>0.15</v>
      </c>
      <c r="L527" s="404">
        <f t="shared" si="185"/>
        <v>0.44999999999999996</v>
      </c>
      <c r="M527" s="404">
        <f t="shared" si="176"/>
        <v>2.0249999999999999</v>
      </c>
      <c r="N527" s="404">
        <v>0.15</v>
      </c>
      <c r="O527" s="240">
        <f t="shared" si="186"/>
        <v>0.44999999999999996</v>
      </c>
      <c r="P527" s="240">
        <f t="shared" si="178"/>
        <v>2.0249999999999999</v>
      </c>
      <c r="Q527" s="240"/>
      <c r="R527" s="240"/>
      <c r="S527" s="240">
        <f t="shared" si="179"/>
        <v>0</v>
      </c>
      <c r="T527" s="240" t="s">
        <v>1001</v>
      </c>
      <c r="U527" s="240" t="s">
        <v>1001</v>
      </c>
      <c r="V527" s="240" t="s">
        <v>1001</v>
      </c>
      <c r="W527" s="240" t="s">
        <v>1001</v>
      </c>
      <c r="X527" s="240" t="s">
        <v>1001</v>
      </c>
      <c r="Y527" s="240" t="s">
        <v>1001</v>
      </c>
      <c r="Z527" s="240">
        <f t="shared" si="180"/>
        <v>0</v>
      </c>
      <c r="AA527" s="240"/>
      <c r="AC527" s="152"/>
      <c r="AE527" s="146">
        <f t="shared" si="181"/>
        <v>4.95</v>
      </c>
      <c r="AF527" s="146">
        <f t="shared" si="182"/>
        <v>0</v>
      </c>
      <c r="AH527" s="255"/>
      <c r="AI527" s="255"/>
    </row>
    <row r="528" spans="2:35" ht="20.149999999999999" customHeight="1" x14ac:dyDescent="0.35">
      <c r="B528" s="403">
        <f t="shared" si="183"/>
        <v>18</v>
      </c>
      <c r="C528" s="133" t="s">
        <v>842</v>
      </c>
      <c r="D528" s="240">
        <v>1</v>
      </c>
      <c r="E528" s="240">
        <v>6</v>
      </c>
      <c r="F528" s="240">
        <v>0.2</v>
      </c>
      <c r="G528" s="240">
        <v>0.6</v>
      </c>
      <c r="H528" s="152">
        <f t="shared" si="173"/>
        <v>0.72000000000000008</v>
      </c>
      <c r="I528" s="152">
        <f t="shared" si="174"/>
        <v>1.2000000000000002</v>
      </c>
      <c r="J528" s="152">
        <f t="shared" si="184"/>
        <v>5.3999999999999995</v>
      </c>
      <c r="K528" s="404">
        <v>0.15</v>
      </c>
      <c r="L528" s="404">
        <f t="shared" si="185"/>
        <v>0.44999999999999996</v>
      </c>
      <c r="M528" s="404">
        <f t="shared" si="176"/>
        <v>2.6999999999999997</v>
      </c>
      <c r="N528" s="404">
        <v>0.15</v>
      </c>
      <c r="O528" s="240">
        <f t="shared" si="186"/>
        <v>0.44999999999999996</v>
      </c>
      <c r="P528" s="240">
        <f t="shared" si="178"/>
        <v>2.6999999999999997</v>
      </c>
      <c r="Q528" s="240"/>
      <c r="R528" s="240"/>
      <c r="S528" s="240">
        <f t="shared" si="179"/>
        <v>0</v>
      </c>
      <c r="T528" s="240" t="s">
        <v>840</v>
      </c>
      <c r="U528" s="240" t="s">
        <v>841</v>
      </c>
      <c r="V528" s="240" t="s">
        <v>843</v>
      </c>
      <c r="W528" s="240" t="s">
        <v>1001</v>
      </c>
      <c r="X528" s="240" t="s">
        <v>1001</v>
      </c>
      <c r="Y528" s="240" t="s">
        <v>1001</v>
      </c>
      <c r="Z528" s="240">
        <f t="shared" si="180"/>
        <v>0.36</v>
      </c>
      <c r="AA528" s="240"/>
      <c r="AC528" s="152"/>
      <c r="AE528" s="146">
        <f t="shared" si="181"/>
        <v>6.6</v>
      </c>
      <c r="AF528" s="146">
        <f t="shared" si="182"/>
        <v>0</v>
      </c>
      <c r="AH528" s="255"/>
      <c r="AI528" s="255"/>
    </row>
    <row r="529" spans="2:35" ht="20.149999999999999" customHeight="1" x14ac:dyDescent="0.35">
      <c r="B529" s="403">
        <f t="shared" si="183"/>
        <v>19</v>
      </c>
      <c r="C529" s="133" t="s">
        <v>843</v>
      </c>
      <c r="D529" s="240">
        <v>1</v>
      </c>
      <c r="E529" s="240">
        <v>2</v>
      </c>
      <c r="F529" s="240">
        <v>0.2</v>
      </c>
      <c r="G529" s="240">
        <v>0.6</v>
      </c>
      <c r="H529" s="152">
        <f t="shared" si="173"/>
        <v>0.24</v>
      </c>
      <c r="I529" s="152">
        <f t="shared" si="174"/>
        <v>0.4</v>
      </c>
      <c r="J529" s="152">
        <f t="shared" si="184"/>
        <v>1.7999999999999998</v>
      </c>
      <c r="K529" s="404">
        <v>0.15</v>
      </c>
      <c r="L529" s="404">
        <f t="shared" si="185"/>
        <v>0.44999999999999996</v>
      </c>
      <c r="M529" s="404">
        <f t="shared" si="176"/>
        <v>0.89999999999999991</v>
      </c>
      <c r="N529" s="404">
        <v>0.15</v>
      </c>
      <c r="O529" s="240">
        <f>+G529-N529</f>
        <v>0.44999999999999996</v>
      </c>
      <c r="P529" s="240">
        <f t="shared" si="178"/>
        <v>0.89999999999999991</v>
      </c>
      <c r="Q529" s="240"/>
      <c r="R529" s="240"/>
      <c r="S529" s="240">
        <f t="shared" si="179"/>
        <v>0</v>
      </c>
      <c r="T529" s="240" t="s">
        <v>844</v>
      </c>
      <c r="U529" s="240" t="s">
        <v>1001</v>
      </c>
      <c r="V529" s="240" t="s">
        <v>1001</v>
      </c>
      <c r="W529" s="240" t="s">
        <v>1001</v>
      </c>
      <c r="X529" s="240" t="s">
        <v>1001</v>
      </c>
      <c r="Y529" s="240" t="s">
        <v>1001</v>
      </c>
      <c r="Z529" s="240">
        <f t="shared" si="180"/>
        <v>0.12</v>
      </c>
      <c r="AA529" s="240"/>
      <c r="AC529" s="152"/>
      <c r="AE529" s="146">
        <f t="shared" si="181"/>
        <v>2.1999999999999997</v>
      </c>
      <c r="AF529" s="146">
        <f t="shared" si="182"/>
        <v>0</v>
      </c>
      <c r="AH529" s="255"/>
      <c r="AI529" s="255"/>
    </row>
    <row r="530" spans="2:35" ht="20.149999999999999" customHeight="1" x14ac:dyDescent="0.35">
      <c r="B530" s="403">
        <f t="shared" si="183"/>
        <v>20</v>
      </c>
      <c r="C530" s="133" t="s">
        <v>844</v>
      </c>
      <c r="D530" s="240">
        <v>1</v>
      </c>
      <c r="E530" s="240">
        <v>1.1000000000000001</v>
      </c>
      <c r="F530" s="240">
        <v>0.2</v>
      </c>
      <c r="G530" s="240">
        <v>0.6</v>
      </c>
      <c r="H530" s="152">
        <f t="shared" si="173"/>
        <v>0.13200000000000001</v>
      </c>
      <c r="I530" s="152">
        <f t="shared" si="174"/>
        <v>0.22000000000000003</v>
      </c>
      <c r="J530" s="152">
        <f t="shared" si="184"/>
        <v>1.155</v>
      </c>
      <c r="K530" s="404">
        <v>0.15</v>
      </c>
      <c r="L530" s="404">
        <f t="shared" si="185"/>
        <v>0.44999999999999996</v>
      </c>
      <c r="M530" s="404">
        <f t="shared" si="176"/>
        <v>0.495</v>
      </c>
      <c r="N530" s="404">
        <v>0</v>
      </c>
      <c r="O530" s="240">
        <f t="shared" si="186"/>
        <v>0.6</v>
      </c>
      <c r="P530" s="240">
        <f t="shared" si="178"/>
        <v>0.66</v>
      </c>
      <c r="Q530" s="240"/>
      <c r="R530" s="240"/>
      <c r="S530" s="240">
        <f t="shared" si="179"/>
        <v>0</v>
      </c>
      <c r="T530" s="240" t="s">
        <v>1001</v>
      </c>
      <c r="U530" s="240" t="s">
        <v>1001</v>
      </c>
      <c r="V530" s="240" t="s">
        <v>1001</v>
      </c>
      <c r="W530" s="240" t="s">
        <v>1001</v>
      </c>
      <c r="X530" s="240" t="s">
        <v>1001</v>
      </c>
      <c r="Y530" s="240" t="s">
        <v>1001</v>
      </c>
      <c r="Z530" s="240">
        <f t="shared" si="180"/>
        <v>0</v>
      </c>
      <c r="AA530" s="240"/>
      <c r="AC530" s="152"/>
      <c r="AE530" s="146">
        <f t="shared" si="181"/>
        <v>1.375</v>
      </c>
      <c r="AF530" s="146">
        <f t="shared" si="182"/>
        <v>0</v>
      </c>
      <c r="AH530" s="255"/>
      <c r="AI530" s="255"/>
    </row>
    <row r="531" spans="2:35" ht="20.149999999999999" customHeight="1" x14ac:dyDescent="0.35">
      <c r="B531" s="403">
        <f t="shared" si="183"/>
        <v>21</v>
      </c>
      <c r="C531" s="133" t="s">
        <v>845</v>
      </c>
      <c r="D531" s="240">
        <v>1</v>
      </c>
      <c r="E531" s="240">
        <v>8.1999999999999993</v>
      </c>
      <c r="F531" s="240">
        <v>0.3</v>
      </c>
      <c r="G531" s="240">
        <v>0.8</v>
      </c>
      <c r="H531" s="152">
        <f t="shared" si="173"/>
        <v>1.9679999999999997</v>
      </c>
      <c r="I531" s="152">
        <f t="shared" si="174"/>
        <v>2.4599999999999995</v>
      </c>
      <c r="J531" s="152">
        <f t="shared" si="184"/>
        <v>11.89</v>
      </c>
      <c r="K531" s="404">
        <v>0.15</v>
      </c>
      <c r="L531" s="404">
        <f t="shared" si="185"/>
        <v>0.65</v>
      </c>
      <c r="M531" s="404">
        <f t="shared" si="176"/>
        <v>5.33</v>
      </c>
      <c r="N531" s="404">
        <v>0</v>
      </c>
      <c r="O531" s="240">
        <f t="shared" si="186"/>
        <v>0.8</v>
      </c>
      <c r="P531" s="240">
        <f t="shared" si="178"/>
        <v>6.56</v>
      </c>
      <c r="Q531" s="240"/>
      <c r="R531" s="240"/>
      <c r="S531" s="240">
        <f t="shared" si="179"/>
        <v>0</v>
      </c>
      <c r="T531" s="240" t="s">
        <v>841</v>
      </c>
      <c r="U531" s="240" t="s">
        <v>868</v>
      </c>
      <c r="V531" s="240" t="s">
        <v>1001</v>
      </c>
      <c r="W531" s="240" t="s">
        <v>1001</v>
      </c>
      <c r="X531" s="240" t="s">
        <v>1001</v>
      </c>
      <c r="Y531" s="240" t="s">
        <v>1001</v>
      </c>
      <c r="Z531" s="240">
        <f t="shared" si="180"/>
        <v>0.36</v>
      </c>
      <c r="AA531" s="240"/>
      <c r="AC531" s="152"/>
      <c r="AE531" s="146">
        <f t="shared" si="181"/>
        <v>0</v>
      </c>
      <c r="AF531" s="146">
        <f t="shared" si="182"/>
        <v>14.35</v>
      </c>
      <c r="AH531" s="255"/>
      <c r="AI531" s="255"/>
    </row>
    <row r="532" spans="2:35" ht="20.149999999999999" customHeight="1" x14ac:dyDescent="0.35">
      <c r="B532" s="403">
        <f t="shared" si="183"/>
        <v>22</v>
      </c>
      <c r="C532" s="133" t="s">
        <v>846</v>
      </c>
      <c r="D532" s="240">
        <v>1</v>
      </c>
      <c r="E532" s="240">
        <v>1.6970000000000001</v>
      </c>
      <c r="F532" s="240">
        <v>0.3</v>
      </c>
      <c r="G532" s="240">
        <v>0.8</v>
      </c>
      <c r="H532" s="152">
        <f t="shared" si="173"/>
        <v>0.40728000000000003</v>
      </c>
      <c r="I532" s="152">
        <f t="shared" si="174"/>
        <v>0.5091</v>
      </c>
      <c r="J532" s="152">
        <f t="shared" si="184"/>
        <v>2.4606500000000002</v>
      </c>
      <c r="K532" s="404">
        <v>0.15</v>
      </c>
      <c r="L532" s="404">
        <f t="shared" si="185"/>
        <v>0.65</v>
      </c>
      <c r="M532" s="404">
        <f t="shared" si="176"/>
        <v>1.1030500000000001</v>
      </c>
      <c r="N532" s="404">
        <v>0</v>
      </c>
      <c r="O532" s="240">
        <f t="shared" si="186"/>
        <v>0.8</v>
      </c>
      <c r="P532" s="240">
        <f t="shared" si="178"/>
        <v>1.3576000000000001</v>
      </c>
      <c r="Q532" s="240"/>
      <c r="R532" s="240"/>
      <c r="S532" s="240">
        <f t="shared" si="179"/>
        <v>0</v>
      </c>
      <c r="T532" s="240" t="s">
        <v>1001</v>
      </c>
      <c r="U532" s="240" t="s">
        <v>1001</v>
      </c>
      <c r="V532" s="240" t="s">
        <v>1001</v>
      </c>
      <c r="W532" s="240" t="s">
        <v>1001</v>
      </c>
      <c r="X532" s="240" t="s">
        <v>1001</v>
      </c>
      <c r="Y532" s="240" t="s">
        <v>1001</v>
      </c>
      <c r="Z532" s="240">
        <f t="shared" si="180"/>
        <v>0</v>
      </c>
      <c r="AA532" s="240"/>
      <c r="AC532" s="152"/>
      <c r="AE532" s="146">
        <f t="shared" si="181"/>
        <v>0</v>
      </c>
      <c r="AF532" s="146">
        <f t="shared" si="182"/>
        <v>2.9697500000000003</v>
      </c>
      <c r="AH532" s="255"/>
      <c r="AI532" s="255"/>
    </row>
    <row r="533" spans="2:35" ht="20.149999999999999" customHeight="1" x14ac:dyDescent="0.35">
      <c r="B533" s="403">
        <f t="shared" si="183"/>
        <v>23</v>
      </c>
      <c r="C533" s="133" t="s">
        <v>847</v>
      </c>
      <c r="D533" s="240">
        <v>1</v>
      </c>
      <c r="E533" s="240">
        <v>5.8</v>
      </c>
      <c r="F533" s="240">
        <v>0.3</v>
      </c>
      <c r="G533" s="240">
        <v>0.8</v>
      </c>
      <c r="H533" s="152">
        <f t="shared" si="173"/>
        <v>1.3920000000000001</v>
      </c>
      <c r="I533" s="152">
        <f t="shared" si="174"/>
        <v>1.74</v>
      </c>
      <c r="J533" s="152">
        <f t="shared" si="184"/>
        <v>8.41</v>
      </c>
      <c r="K533" s="404">
        <v>0.15</v>
      </c>
      <c r="L533" s="404">
        <f t="shared" si="185"/>
        <v>0.65</v>
      </c>
      <c r="M533" s="404">
        <f t="shared" si="176"/>
        <v>3.77</v>
      </c>
      <c r="N533" s="404">
        <v>0</v>
      </c>
      <c r="O533" s="240">
        <f t="shared" si="186"/>
        <v>0.8</v>
      </c>
      <c r="P533" s="240">
        <f t="shared" si="178"/>
        <v>4.6399999999999997</v>
      </c>
      <c r="Q533" s="240"/>
      <c r="R533" s="240"/>
      <c r="S533" s="240">
        <f t="shared" si="179"/>
        <v>0</v>
      </c>
      <c r="T533" s="240" t="s">
        <v>870</v>
      </c>
      <c r="U533" s="240" t="s">
        <v>872</v>
      </c>
      <c r="V533" s="240" t="s">
        <v>1001</v>
      </c>
      <c r="W533" s="240" t="s">
        <v>1001</v>
      </c>
      <c r="X533" s="240" t="s">
        <v>1001</v>
      </c>
      <c r="Y533" s="240" t="s">
        <v>1001</v>
      </c>
      <c r="Z533" s="240">
        <f t="shared" si="180"/>
        <v>0.48</v>
      </c>
      <c r="AA533" s="240"/>
      <c r="AC533" s="152"/>
      <c r="AE533" s="146">
        <f t="shared" si="181"/>
        <v>0</v>
      </c>
      <c r="AF533" s="146">
        <f t="shared" si="182"/>
        <v>10.15</v>
      </c>
      <c r="AH533" s="255"/>
      <c r="AI533" s="255"/>
    </row>
    <row r="534" spans="2:35" ht="20.149999999999999" customHeight="1" x14ac:dyDescent="0.35">
      <c r="B534" s="403">
        <f t="shared" si="183"/>
        <v>24</v>
      </c>
      <c r="C534" s="133" t="s">
        <v>848</v>
      </c>
      <c r="D534" s="240">
        <v>1</v>
      </c>
      <c r="E534" s="240">
        <v>2.29</v>
      </c>
      <c r="F534" s="240">
        <v>0.2</v>
      </c>
      <c r="G534" s="240">
        <v>0.45</v>
      </c>
      <c r="H534" s="152">
        <f t="shared" si="173"/>
        <v>0.20610000000000001</v>
      </c>
      <c r="I534" s="152">
        <f t="shared" si="174"/>
        <v>0.45800000000000002</v>
      </c>
      <c r="J534" s="152">
        <f t="shared" si="184"/>
        <v>1.7175000000000002</v>
      </c>
      <c r="K534" s="404">
        <v>0.15</v>
      </c>
      <c r="L534" s="404">
        <f t="shared" si="185"/>
        <v>0.30000000000000004</v>
      </c>
      <c r="M534" s="404">
        <f t="shared" si="176"/>
        <v>0.68700000000000017</v>
      </c>
      <c r="N534" s="404">
        <v>0</v>
      </c>
      <c r="O534" s="240">
        <f t="shared" si="186"/>
        <v>0.45</v>
      </c>
      <c r="P534" s="240">
        <f t="shared" si="178"/>
        <v>1.0305</v>
      </c>
      <c r="Q534" s="240"/>
      <c r="R534" s="240"/>
      <c r="S534" s="240">
        <f t="shared" si="179"/>
        <v>0</v>
      </c>
      <c r="T534" s="240" t="s">
        <v>1001</v>
      </c>
      <c r="U534" s="240" t="s">
        <v>1001</v>
      </c>
      <c r="V534" s="240" t="s">
        <v>1001</v>
      </c>
      <c r="W534" s="240" t="s">
        <v>1001</v>
      </c>
      <c r="X534" s="240" t="s">
        <v>1001</v>
      </c>
      <c r="Y534" s="240" t="s">
        <v>1001</v>
      </c>
      <c r="Z534" s="240">
        <f t="shared" si="180"/>
        <v>0</v>
      </c>
      <c r="AA534" s="240"/>
      <c r="AC534" s="152"/>
      <c r="AE534" s="146">
        <f t="shared" si="181"/>
        <v>2.1755000000000004</v>
      </c>
      <c r="AF534" s="146">
        <f t="shared" si="182"/>
        <v>0</v>
      </c>
      <c r="AH534" s="255"/>
      <c r="AI534" s="255"/>
    </row>
    <row r="535" spans="2:35" ht="20.149999999999999" customHeight="1" x14ac:dyDescent="0.35">
      <c r="B535" s="403">
        <f t="shared" si="183"/>
        <v>25</v>
      </c>
      <c r="C535" s="133" t="s">
        <v>849</v>
      </c>
      <c r="D535" s="240">
        <v>1</v>
      </c>
      <c r="E535" s="240">
        <v>2.29</v>
      </c>
      <c r="F535" s="240">
        <v>0.2</v>
      </c>
      <c r="G535" s="240">
        <v>0.45</v>
      </c>
      <c r="H535" s="152">
        <f t="shared" si="173"/>
        <v>0.20610000000000001</v>
      </c>
      <c r="I535" s="152">
        <f t="shared" si="174"/>
        <v>0.45800000000000002</v>
      </c>
      <c r="J535" s="152">
        <f t="shared" si="184"/>
        <v>1.7175000000000002</v>
      </c>
      <c r="K535" s="404">
        <v>0.15</v>
      </c>
      <c r="L535" s="404">
        <f t="shared" si="185"/>
        <v>0.30000000000000004</v>
      </c>
      <c r="M535" s="404">
        <f t="shared" si="176"/>
        <v>0.68700000000000017</v>
      </c>
      <c r="N535" s="404">
        <v>0</v>
      </c>
      <c r="O535" s="240">
        <f t="shared" si="186"/>
        <v>0.45</v>
      </c>
      <c r="P535" s="240">
        <f t="shared" si="178"/>
        <v>1.0305</v>
      </c>
      <c r="Q535" s="240"/>
      <c r="R535" s="240"/>
      <c r="S535" s="240">
        <f t="shared" si="179"/>
        <v>0</v>
      </c>
      <c r="T535" s="240" t="s">
        <v>1001</v>
      </c>
      <c r="U535" s="240" t="s">
        <v>1001</v>
      </c>
      <c r="V535" s="240" t="s">
        <v>1001</v>
      </c>
      <c r="W535" s="240" t="s">
        <v>1001</v>
      </c>
      <c r="X535" s="240" t="s">
        <v>1001</v>
      </c>
      <c r="Y535" s="240" t="s">
        <v>1001</v>
      </c>
      <c r="Z535" s="240">
        <f t="shared" si="180"/>
        <v>0</v>
      </c>
      <c r="AA535" s="240"/>
      <c r="AC535" s="152"/>
      <c r="AE535" s="146">
        <f t="shared" si="181"/>
        <v>2.1755000000000004</v>
      </c>
      <c r="AF535" s="146">
        <f t="shared" si="182"/>
        <v>0</v>
      </c>
      <c r="AH535" s="255"/>
      <c r="AI535" s="255"/>
    </row>
    <row r="536" spans="2:35" ht="20.149999999999999" customHeight="1" x14ac:dyDescent="0.35">
      <c r="B536" s="403">
        <f t="shared" si="183"/>
        <v>26</v>
      </c>
      <c r="C536" s="133" t="s">
        <v>850</v>
      </c>
      <c r="D536" s="240">
        <v>1</v>
      </c>
      <c r="E536" s="240">
        <v>2.29</v>
      </c>
      <c r="F536" s="240">
        <v>0.2</v>
      </c>
      <c r="G536" s="240">
        <v>0.45</v>
      </c>
      <c r="H536" s="152">
        <f t="shared" si="173"/>
        <v>0.20610000000000001</v>
      </c>
      <c r="I536" s="152">
        <f t="shared" si="174"/>
        <v>0.45800000000000002</v>
      </c>
      <c r="J536" s="152">
        <f t="shared" si="184"/>
        <v>1.3740000000000003</v>
      </c>
      <c r="K536" s="404">
        <v>0.15</v>
      </c>
      <c r="L536" s="404">
        <f t="shared" si="185"/>
        <v>0.30000000000000004</v>
      </c>
      <c r="M536" s="404">
        <f t="shared" si="176"/>
        <v>0.68700000000000017</v>
      </c>
      <c r="N536" s="404">
        <v>0.15</v>
      </c>
      <c r="O536" s="240">
        <f t="shared" si="186"/>
        <v>0.30000000000000004</v>
      </c>
      <c r="P536" s="240">
        <f t="shared" si="178"/>
        <v>0.68700000000000017</v>
      </c>
      <c r="Q536" s="240"/>
      <c r="R536" s="240"/>
      <c r="S536" s="240">
        <f t="shared" si="179"/>
        <v>0</v>
      </c>
      <c r="T536" s="240" t="s">
        <v>1001</v>
      </c>
      <c r="U536" s="240" t="s">
        <v>1001</v>
      </c>
      <c r="V536" s="240" t="s">
        <v>1001</v>
      </c>
      <c r="W536" s="240" t="s">
        <v>1001</v>
      </c>
      <c r="X536" s="240" t="s">
        <v>1001</v>
      </c>
      <c r="Y536" s="240" t="s">
        <v>1001</v>
      </c>
      <c r="Z536" s="240">
        <f t="shared" si="180"/>
        <v>0</v>
      </c>
      <c r="AA536" s="240"/>
      <c r="AC536" s="152"/>
      <c r="AE536" s="146">
        <f t="shared" si="181"/>
        <v>1.8320000000000003</v>
      </c>
      <c r="AF536" s="146">
        <f t="shared" si="182"/>
        <v>0</v>
      </c>
      <c r="AH536" s="255"/>
      <c r="AI536" s="255"/>
    </row>
    <row r="537" spans="2:35" ht="20.149999999999999" customHeight="1" x14ac:dyDescent="0.35">
      <c r="B537" s="403">
        <f t="shared" si="183"/>
        <v>27</v>
      </c>
      <c r="C537" s="133" t="s">
        <v>851</v>
      </c>
      <c r="D537" s="240">
        <v>1</v>
      </c>
      <c r="E537" s="240">
        <v>6.55</v>
      </c>
      <c r="F537" s="240">
        <v>0.35</v>
      </c>
      <c r="G537" s="240">
        <v>0.8</v>
      </c>
      <c r="H537" s="152">
        <f t="shared" si="173"/>
        <v>1.8340000000000001</v>
      </c>
      <c r="I537" s="152">
        <f t="shared" si="174"/>
        <v>2.2925</v>
      </c>
      <c r="J537" s="152">
        <f t="shared" si="184"/>
        <v>8.5150000000000006</v>
      </c>
      <c r="K537" s="404">
        <v>0.15</v>
      </c>
      <c r="L537" s="404">
        <f t="shared" si="185"/>
        <v>0.65</v>
      </c>
      <c r="M537" s="404">
        <f t="shared" si="176"/>
        <v>4.2575000000000003</v>
      </c>
      <c r="N537" s="404">
        <v>0.15</v>
      </c>
      <c r="O537" s="240">
        <f t="shared" si="186"/>
        <v>0.65</v>
      </c>
      <c r="P537" s="240">
        <f t="shared" si="178"/>
        <v>4.2575000000000003</v>
      </c>
      <c r="Q537" s="240"/>
      <c r="R537" s="240"/>
      <c r="S537" s="240">
        <f t="shared" si="179"/>
        <v>0</v>
      </c>
      <c r="T537" s="240" t="s">
        <v>848</v>
      </c>
      <c r="U537" s="240" t="s">
        <v>849</v>
      </c>
      <c r="V537" s="240" t="s">
        <v>850</v>
      </c>
      <c r="W537" s="240" t="s">
        <v>1001</v>
      </c>
      <c r="X537" s="240" t="s">
        <v>1001</v>
      </c>
      <c r="Y537" s="240" t="s">
        <v>1001</v>
      </c>
      <c r="Z537" s="240">
        <f t="shared" si="180"/>
        <v>0.27</v>
      </c>
      <c r="AA537" s="240"/>
      <c r="AC537" s="152"/>
      <c r="AE537" s="146">
        <f t="shared" si="181"/>
        <v>0</v>
      </c>
      <c r="AF537" s="146">
        <f t="shared" si="182"/>
        <v>10.807500000000001</v>
      </c>
      <c r="AH537" s="255"/>
      <c r="AI537" s="255"/>
    </row>
    <row r="538" spans="2:35" ht="20.149999999999999" customHeight="1" x14ac:dyDescent="0.35">
      <c r="B538" s="403">
        <f t="shared" si="183"/>
        <v>28</v>
      </c>
      <c r="C538" s="133" t="s">
        <v>852</v>
      </c>
      <c r="D538" s="240">
        <v>1</v>
      </c>
      <c r="E538" s="240">
        <v>6.5</v>
      </c>
      <c r="F538" s="240">
        <v>0.2</v>
      </c>
      <c r="G538" s="240">
        <v>0.6</v>
      </c>
      <c r="H538" s="152">
        <f t="shared" si="173"/>
        <v>0.78</v>
      </c>
      <c r="I538" s="152">
        <f t="shared" si="174"/>
        <v>1.3</v>
      </c>
      <c r="J538" s="152">
        <f t="shared" si="184"/>
        <v>5.85</v>
      </c>
      <c r="K538" s="404">
        <v>0.15</v>
      </c>
      <c r="L538" s="404">
        <f t="shared" si="185"/>
        <v>0.44999999999999996</v>
      </c>
      <c r="M538" s="404">
        <f t="shared" si="176"/>
        <v>2.9249999999999998</v>
      </c>
      <c r="N538" s="404">
        <v>0.15</v>
      </c>
      <c r="O538" s="240">
        <f t="shared" si="186"/>
        <v>0.44999999999999996</v>
      </c>
      <c r="P538" s="240">
        <f t="shared" si="178"/>
        <v>2.9249999999999998</v>
      </c>
      <c r="Q538" s="240"/>
      <c r="R538" s="240"/>
      <c r="S538" s="240">
        <f t="shared" si="179"/>
        <v>0</v>
      </c>
      <c r="T538" s="240" t="s">
        <v>848</v>
      </c>
      <c r="U538" s="240" t="s">
        <v>849</v>
      </c>
      <c r="V538" s="240" t="s">
        <v>850</v>
      </c>
      <c r="W538" s="240" t="s">
        <v>1001</v>
      </c>
      <c r="X538" s="240" t="s">
        <v>1001</v>
      </c>
      <c r="Y538" s="240" t="s">
        <v>1001</v>
      </c>
      <c r="Z538" s="240">
        <f t="shared" si="180"/>
        <v>0.27</v>
      </c>
      <c r="AA538" s="240"/>
      <c r="AC538" s="152"/>
      <c r="AE538" s="146">
        <f t="shared" si="181"/>
        <v>7.1499999999999995</v>
      </c>
      <c r="AF538" s="146">
        <f t="shared" si="182"/>
        <v>0</v>
      </c>
      <c r="AH538" s="255"/>
      <c r="AI538" s="255"/>
    </row>
    <row r="539" spans="2:35" ht="20.149999999999999" customHeight="1" x14ac:dyDescent="0.35">
      <c r="B539" s="403">
        <f t="shared" si="183"/>
        <v>29</v>
      </c>
      <c r="C539" s="133" t="s">
        <v>853</v>
      </c>
      <c r="D539" s="240">
        <v>1</v>
      </c>
      <c r="E539" s="240">
        <v>1.6</v>
      </c>
      <c r="F539" s="240">
        <v>0.3</v>
      </c>
      <c r="G539" s="240">
        <v>0.8</v>
      </c>
      <c r="H539" s="152">
        <f t="shared" si="173"/>
        <v>0.38400000000000001</v>
      </c>
      <c r="I539" s="152">
        <f t="shared" si="174"/>
        <v>0.48</v>
      </c>
      <c r="J539" s="152">
        <f t="shared" si="184"/>
        <v>2.08</v>
      </c>
      <c r="K539" s="404">
        <v>0.15</v>
      </c>
      <c r="L539" s="404">
        <f t="shared" si="185"/>
        <v>0.65</v>
      </c>
      <c r="M539" s="404">
        <f t="shared" si="176"/>
        <v>1.04</v>
      </c>
      <c r="N539" s="404">
        <v>0.15</v>
      </c>
      <c r="O539" s="240">
        <f t="shared" si="186"/>
        <v>0.65</v>
      </c>
      <c r="P539" s="240">
        <f t="shared" si="178"/>
        <v>1.04</v>
      </c>
      <c r="Q539" s="240"/>
      <c r="R539" s="240"/>
      <c r="S539" s="240">
        <f t="shared" si="179"/>
        <v>0</v>
      </c>
      <c r="T539" s="240" t="s">
        <v>1001</v>
      </c>
      <c r="U539" s="240" t="s">
        <v>1001</v>
      </c>
      <c r="V539" s="240" t="s">
        <v>1001</v>
      </c>
      <c r="W539" s="240" t="s">
        <v>1001</v>
      </c>
      <c r="X539" s="240" t="s">
        <v>1001</v>
      </c>
      <c r="Y539" s="240" t="s">
        <v>1001</v>
      </c>
      <c r="Z539" s="240">
        <f t="shared" si="180"/>
        <v>0</v>
      </c>
      <c r="AA539" s="240"/>
      <c r="AC539" s="152"/>
      <c r="AE539" s="146">
        <f t="shared" si="181"/>
        <v>0</v>
      </c>
      <c r="AF539" s="146">
        <f t="shared" si="182"/>
        <v>2.56</v>
      </c>
      <c r="AH539" s="255"/>
      <c r="AI539" s="255"/>
    </row>
    <row r="540" spans="2:35" ht="20.149999999999999" customHeight="1" x14ac:dyDescent="0.35">
      <c r="B540" s="403">
        <f t="shared" si="183"/>
        <v>30</v>
      </c>
      <c r="C540" s="133" t="s">
        <v>854</v>
      </c>
      <c r="D540" s="240">
        <v>1</v>
      </c>
      <c r="E540" s="240">
        <v>5.8940000000000001</v>
      </c>
      <c r="F540" s="240">
        <v>0.3</v>
      </c>
      <c r="G540" s="240">
        <v>0.8</v>
      </c>
      <c r="H540" s="152">
        <f t="shared" si="173"/>
        <v>1.41456</v>
      </c>
      <c r="I540" s="152">
        <f t="shared" si="174"/>
        <v>1.7682</v>
      </c>
      <c r="J540" s="152">
        <f t="shared" si="184"/>
        <v>7.6622000000000003</v>
      </c>
      <c r="K540" s="404">
        <v>0.15</v>
      </c>
      <c r="L540" s="404">
        <f t="shared" si="185"/>
        <v>0.65</v>
      </c>
      <c r="M540" s="404">
        <f t="shared" si="176"/>
        <v>3.8311000000000002</v>
      </c>
      <c r="N540" s="404">
        <v>0.15</v>
      </c>
      <c r="O540" s="240">
        <f t="shared" si="186"/>
        <v>0.65</v>
      </c>
      <c r="P540" s="240">
        <f t="shared" si="178"/>
        <v>3.8311000000000002</v>
      </c>
      <c r="Q540" s="240"/>
      <c r="R540" s="240"/>
      <c r="S540" s="240">
        <f t="shared" si="179"/>
        <v>0</v>
      </c>
      <c r="T540" s="240" t="s">
        <v>855</v>
      </c>
      <c r="U540" s="240" t="s">
        <v>872</v>
      </c>
      <c r="V540" s="240" t="s">
        <v>874</v>
      </c>
      <c r="W540" s="240" t="s">
        <v>1001</v>
      </c>
      <c r="X540" s="240" t="s">
        <v>1001</v>
      </c>
      <c r="Y540" s="240" t="s">
        <v>1001</v>
      </c>
      <c r="Z540" s="240">
        <f t="shared" si="180"/>
        <v>0.6</v>
      </c>
      <c r="AA540" s="240"/>
      <c r="AC540" s="152"/>
      <c r="AE540" s="146">
        <f t="shared" si="181"/>
        <v>0</v>
      </c>
      <c r="AF540" s="146">
        <f t="shared" si="182"/>
        <v>9.4304000000000006</v>
      </c>
      <c r="AH540" s="255"/>
      <c r="AI540" s="255"/>
    </row>
    <row r="541" spans="2:35" ht="20.149999999999999" customHeight="1" x14ac:dyDescent="0.35">
      <c r="B541" s="403">
        <f t="shared" si="183"/>
        <v>31</v>
      </c>
      <c r="C541" s="133" t="s">
        <v>855</v>
      </c>
      <c r="D541" s="240">
        <v>1</v>
      </c>
      <c r="E541" s="240">
        <v>4.45</v>
      </c>
      <c r="F541" s="240">
        <v>0.2</v>
      </c>
      <c r="G541" s="240">
        <v>0.6</v>
      </c>
      <c r="H541" s="152">
        <f t="shared" si="173"/>
        <v>0.53400000000000003</v>
      </c>
      <c r="I541" s="152">
        <f t="shared" si="174"/>
        <v>0.89000000000000012</v>
      </c>
      <c r="J541" s="152">
        <f t="shared" si="184"/>
        <v>4.0049999999999999</v>
      </c>
      <c r="K541" s="404">
        <v>0.15</v>
      </c>
      <c r="L541" s="404">
        <f t="shared" si="185"/>
        <v>0.44999999999999996</v>
      </c>
      <c r="M541" s="404">
        <f t="shared" si="176"/>
        <v>2.0024999999999999</v>
      </c>
      <c r="N541" s="404">
        <v>0.15</v>
      </c>
      <c r="O541" s="240">
        <f t="shared" si="186"/>
        <v>0.44999999999999996</v>
      </c>
      <c r="P541" s="240">
        <f t="shared" si="178"/>
        <v>2.0024999999999999</v>
      </c>
      <c r="Q541" s="240"/>
      <c r="R541" s="240"/>
      <c r="S541" s="240">
        <f t="shared" si="179"/>
        <v>0</v>
      </c>
      <c r="T541" s="240" t="s">
        <v>1001</v>
      </c>
      <c r="U541" s="240" t="s">
        <v>1001</v>
      </c>
      <c r="V541" s="240" t="s">
        <v>1001</v>
      </c>
      <c r="W541" s="240" t="s">
        <v>1001</v>
      </c>
      <c r="X541" s="240" t="s">
        <v>1001</v>
      </c>
      <c r="Y541" s="240" t="s">
        <v>1001</v>
      </c>
      <c r="Z541" s="240">
        <f t="shared" si="180"/>
        <v>0</v>
      </c>
      <c r="AA541" s="240"/>
      <c r="AC541" s="152"/>
      <c r="AE541" s="146">
        <f t="shared" si="181"/>
        <v>4.8949999999999996</v>
      </c>
      <c r="AF541" s="146">
        <f t="shared" si="182"/>
        <v>0</v>
      </c>
      <c r="AH541" s="255"/>
      <c r="AI541" s="255"/>
    </row>
    <row r="542" spans="2:35" ht="20.149999999999999" customHeight="1" x14ac:dyDescent="0.35">
      <c r="B542" s="403">
        <f t="shared" si="183"/>
        <v>32</v>
      </c>
      <c r="C542" s="133" t="s">
        <v>856</v>
      </c>
      <c r="D542" s="240">
        <v>1</v>
      </c>
      <c r="E542" s="240">
        <v>6</v>
      </c>
      <c r="F542" s="240">
        <v>0.2</v>
      </c>
      <c r="G542" s="240">
        <v>0.6</v>
      </c>
      <c r="H542" s="152">
        <f t="shared" si="173"/>
        <v>0.72000000000000008</v>
      </c>
      <c r="I542" s="152">
        <f t="shared" si="174"/>
        <v>1.2000000000000002</v>
      </c>
      <c r="J542" s="152">
        <f t="shared" si="184"/>
        <v>5.3999999999999995</v>
      </c>
      <c r="K542" s="404">
        <v>0.15</v>
      </c>
      <c r="L542" s="404">
        <f t="shared" si="185"/>
        <v>0.44999999999999996</v>
      </c>
      <c r="M542" s="404">
        <f t="shared" si="176"/>
        <v>2.6999999999999997</v>
      </c>
      <c r="N542" s="404">
        <v>0.15</v>
      </c>
      <c r="O542" s="240">
        <f t="shared" si="186"/>
        <v>0.44999999999999996</v>
      </c>
      <c r="P542" s="240">
        <f t="shared" si="178"/>
        <v>2.6999999999999997</v>
      </c>
      <c r="Q542" s="240"/>
      <c r="R542" s="240"/>
      <c r="S542" s="240">
        <f t="shared" si="179"/>
        <v>0</v>
      </c>
      <c r="T542" s="240" t="s">
        <v>855</v>
      </c>
      <c r="U542" s="240" t="s">
        <v>857</v>
      </c>
      <c r="V542" s="240" t="s">
        <v>1001</v>
      </c>
      <c r="W542" s="240" t="s">
        <v>1001</v>
      </c>
      <c r="X542" s="240" t="s">
        <v>1001</v>
      </c>
      <c r="Y542" s="240" t="s">
        <v>1001</v>
      </c>
      <c r="Z542" s="240">
        <f t="shared" si="180"/>
        <v>0.24</v>
      </c>
      <c r="AA542" s="240"/>
      <c r="AC542" s="152"/>
      <c r="AE542" s="146">
        <f t="shared" si="181"/>
        <v>6.6</v>
      </c>
      <c r="AF542" s="146">
        <f t="shared" si="182"/>
        <v>0</v>
      </c>
      <c r="AH542" s="255"/>
      <c r="AI542" s="255"/>
    </row>
    <row r="543" spans="2:35" ht="20.149999999999999" customHeight="1" x14ac:dyDescent="0.35">
      <c r="B543" s="403">
        <f t="shared" si="183"/>
        <v>33</v>
      </c>
      <c r="C543" s="133" t="s">
        <v>857</v>
      </c>
      <c r="D543" s="240">
        <v>1</v>
      </c>
      <c r="E543" s="240">
        <v>1.95</v>
      </c>
      <c r="F543" s="240">
        <v>0.2</v>
      </c>
      <c r="G543" s="240">
        <v>0.6</v>
      </c>
      <c r="H543" s="152">
        <f t="shared" si="173"/>
        <v>0.23399999999999999</v>
      </c>
      <c r="I543" s="152">
        <f t="shared" si="174"/>
        <v>0.39</v>
      </c>
      <c r="J543" s="152">
        <f t="shared" si="184"/>
        <v>1.7549999999999999</v>
      </c>
      <c r="K543" s="404">
        <v>0.15</v>
      </c>
      <c r="L543" s="404">
        <f t="shared" si="185"/>
        <v>0.44999999999999996</v>
      </c>
      <c r="M543" s="404">
        <f t="shared" si="176"/>
        <v>0.87749999999999995</v>
      </c>
      <c r="N543" s="404">
        <v>0.15</v>
      </c>
      <c r="O543" s="240">
        <f t="shared" si="186"/>
        <v>0.44999999999999996</v>
      </c>
      <c r="P543" s="240">
        <f t="shared" si="178"/>
        <v>0.87749999999999995</v>
      </c>
      <c r="Q543" s="240"/>
      <c r="R543" s="240"/>
      <c r="S543" s="240">
        <f t="shared" si="179"/>
        <v>0</v>
      </c>
      <c r="T543" s="240" t="s">
        <v>1001</v>
      </c>
      <c r="U543" s="240" t="s">
        <v>1001</v>
      </c>
      <c r="V543" s="240" t="s">
        <v>1001</v>
      </c>
      <c r="W543" s="240" t="s">
        <v>1001</v>
      </c>
      <c r="X543" s="240" t="s">
        <v>1001</v>
      </c>
      <c r="Y543" s="240" t="s">
        <v>1001</v>
      </c>
      <c r="Z543" s="240">
        <f t="shared" ref="Z543:Z574" si="187">IFERROR(VLOOKUP(T543,$C$47:$G$688,4,FALSE)*VLOOKUP(T543,$C$47:$G$688,5,FALSE),)+IFERROR(VLOOKUP(U543,$C$47:$G$688,4,FALSE)*VLOOKUP(U543,$C$47:$G$688,5,FALSE),)+IFERROR(VLOOKUP(V543,$C$47:$G$9916,4,FALSE)*VLOOKUP(V543,$C$47:$G$688,5,FALSE),)+IFERROR(VLOOKUP(W543,$C$47:$G$688,4,FALSE)*VLOOKUP(W543,$C$47:$G$688,5,FALSE),)+IFERROR(VLOOKUP(X543,$C$47:$G$688,4,FALSE)*VLOOKUP(X543,$C$47:$G$688,5,FALSE),)+IFERROR(VLOOKUP(Y543,$C$47:$G$688,4,FALSE)*VLOOKUP(Y543,$C$47:$G$688,5,FALSE),)</f>
        <v>0</v>
      </c>
      <c r="AA543" s="240"/>
      <c r="AC543" s="152"/>
      <c r="AE543" s="146">
        <f t="shared" si="181"/>
        <v>2.145</v>
      </c>
      <c r="AF543" s="146">
        <f t="shared" si="182"/>
        <v>0</v>
      </c>
      <c r="AH543" s="255"/>
      <c r="AI543" s="255"/>
    </row>
    <row r="544" spans="2:35" ht="20.149999999999999" customHeight="1" x14ac:dyDescent="0.35">
      <c r="B544" s="403">
        <f t="shared" si="183"/>
        <v>34</v>
      </c>
      <c r="C544" s="133" t="s">
        <v>858</v>
      </c>
      <c r="D544" s="240">
        <v>1</v>
      </c>
      <c r="E544" s="240">
        <v>8.1999999999999993</v>
      </c>
      <c r="F544" s="240">
        <v>0.3</v>
      </c>
      <c r="G544" s="240">
        <v>0.8</v>
      </c>
      <c r="H544" s="152">
        <f t="shared" si="173"/>
        <v>1.9679999999999997</v>
      </c>
      <c r="I544" s="152">
        <f t="shared" si="174"/>
        <v>2.4599999999999995</v>
      </c>
      <c r="J544" s="152">
        <f t="shared" si="184"/>
        <v>10.66</v>
      </c>
      <c r="K544" s="404">
        <v>0.15</v>
      </c>
      <c r="L544" s="404">
        <f t="shared" si="185"/>
        <v>0.65</v>
      </c>
      <c r="M544" s="404">
        <f t="shared" si="176"/>
        <v>5.33</v>
      </c>
      <c r="N544" s="404">
        <v>0.15</v>
      </c>
      <c r="O544" s="240">
        <f t="shared" si="186"/>
        <v>0.65</v>
      </c>
      <c r="P544" s="240">
        <f t="shared" si="178"/>
        <v>5.33</v>
      </c>
      <c r="Q544" s="240"/>
      <c r="R544" s="240"/>
      <c r="S544" s="240">
        <f t="shared" si="179"/>
        <v>0</v>
      </c>
      <c r="T544" s="240" t="s">
        <v>857</v>
      </c>
      <c r="U544" s="240" t="s">
        <v>859</v>
      </c>
      <c r="V544" s="240" t="s">
        <v>874</v>
      </c>
      <c r="W544" s="240" t="s">
        <v>876</v>
      </c>
      <c r="X544" s="240" t="s">
        <v>1001</v>
      </c>
      <c r="Y544" s="240" t="s">
        <v>1001</v>
      </c>
      <c r="Z544" s="240">
        <f t="shared" si="187"/>
        <v>0.72</v>
      </c>
      <c r="AA544" s="240"/>
      <c r="AC544" s="152"/>
      <c r="AE544" s="146">
        <f t="shared" si="181"/>
        <v>0</v>
      </c>
      <c r="AF544" s="146">
        <f t="shared" si="182"/>
        <v>13.12</v>
      </c>
      <c r="AH544" s="255"/>
      <c r="AI544" s="255"/>
    </row>
    <row r="545" spans="2:35" ht="20.149999999999999" customHeight="1" x14ac:dyDescent="0.35">
      <c r="B545" s="403">
        <f t="shared" si="183"/>
        <v>35</v>
      </c>
      <c r="C545" s="133" t="s">
        <v>859</v>
      </c>
      <c r="D545" s="240">
        <v>1</v>
      </c>
      <c r="E545" s="240">
        <v>1.95</v>
      </c>
      <c r="F545" s="240">
        <v>0.2</v>
      </c>
      <c r="G545" s="240">
        <v>0.6</v>
      </c>
      <c r="H545" s="152">
        <f t="shared" si="173"/>
        <v>0.23399999999999999</v>
      </c>
      <c r="I545" s="152">
        <f t="shared" si="174"/>
        <v>0.39</v>
      </c>
      <c r="J545" s="152">
        <f t="shared" si="184"/>
        <v>1.7549999999999999</v>
      </c>
      <c r="K545" s="404">
        <v>0.15</v>
      </c>
      <c r="L545" s="404">
        <f t="shared" si="185"/>
        <v>0.44999999999999996</v>
      </c>
      <c r="M545" s="404">
        <f t="shared" si="176"/>
        <v>0.87749999999999995</v>
      </c>
      <c r="N545" s="404">
        <v>0.15</v>
      </c>
      <c r="O545" s="240">
        <f t="shared" si="186"/>
        <v>0.44999999999999996</v>
      </c>
      <c r="P545" s="240">
        <f t="shared" si="178"/>
        <v>0.87749999999999995</v>
      </c>
      <c r="Q545" s="240"/>
      <c r="R545" s="240"/>
      <c r="S545" s="240">
        <f t="shared" si="179"/>
        <v>0</v>
      </c>
      <c r="T545" s="240" t="s">
        <v>1001</v>
      </c>
      <c r="U545" s="240" t="s">
        <v>1001</v>
      </c>
      <c r="V545" s="240" t="s">
        <v>1001</v>
      </c>
      <c r="W545" s="240" t="s">
        <v>1001</v>
      </c>
      <c r="X545" s="240" t="s">
        <v>1001</v>
      </c>
      <c r="Y545" s="240" t="s">
        <v>1001</v>
      </c>
      <c r="Z545" s="240">
        <f t="shared" si="187"/>
        <v>0</v>
      </c>
      <c r="AA545" s="240"/>
      <c r="AC545" s="152"/>
      <c r="AE545" s="146">
        <f t="shared" si="181"/>
        <v>2.145</v>
      </c>
      <c r="AF545" s="146">
        <f t="shared" si="182"/>
        <v>0</v>
      </c>
      <c r="AH545" s="255"/>
      <c r="AI545" s="255"/>
    </row>
    <row r="546" spans="2:35" ht="20.149999999999999" customHeight="1" x14ac:dyDescent="0.35">
      <c r="B546" s="403">
        <f t="shared" si="183"/>
        <v>36</v>
      </c>
      <c r="C546" s="133" t="s">
        <v>860</v>
      </c>
      <c r="D546" s="240">
        <v>1</v>
      </c>
      <c r="E546" s="240">
        <v>6</v>
      </c>
      <c r="F546" s="240">
        <v>0.2</v>
      </c>
      <c r="G546" s="240">
        <v>0.6</v>
      </c>
      <c r="H546" s="152">
        <f t="shared" si="173"/>
        <v>0.72000000000000008</v>
      </c>
      <c r="I546" s="152">
        <f t="shared" si="174"/>
        <v>1.2000000000000002</v>
      </c>
      <c r="J546" s="152">
        <f t="shared" si="184"/>
        <v>5.3999999999999995</v>
      </c>
      <c r="K546" s="404">
        <v>0.15</v>
      </c>
      <c r="L546" s="404">
        <f t="shared" si="185"/>
        <v>0.44999999999999996</v>
      </c>
      <c r="M546" s="404">
        <f t="shared" si="176"/>
        <v>2.6999999999999997</v>
      </c>
      <c r="N546" s="404">
        <v>0.15</v>
      </c>
      <c r="O546" s="240">
        <f t="shared" si="186"/>
        <v>0.44999999999999996</v>
      </c>
      <c r="P546" s="240">
        <f t="shared" si="178"/>
        <v>2.6999999999999997</v>
      </c>
      <c r="Q546" s="240"/>
      <c r="R546" s="240"/>
      <c r="S546" s="240">
        <f t="shared" si="179"/>
        <v>0</v>
      </c>
      <c r="T546" s="240" t="s">
        <v>859</v>
      </c>
      <c r="U546" s="240" t="s">
        <v>861</v>
      </c>
      <c r="V546" s="240" t="s">
        <v>1001</v>
      </c>
      <c r="W546" s="240" t="s">
        <v>1001</v>
      </c>
      <c r="X546" s="240" t="s">
        <v>1001</v>
      </c>
      <c r="Y546" s="240" t="s">
        <v>1001</v>
      </c>
      <c r="Z546" s="240">
        <f t="shared" si="187"/>
        <v>0.24</v>
      </c>
      <c r="AA546" s="240"/>
      <c r="AC546" s="152"/>
      <c r="AE546" s="146">
        <f t="shared" si="181"/>
        <v>6.6</v>
      </c>
      <c r="AF546" s="146">
        <f t="shared" si="182"/>
        <v>0</v>
      </c>
      <c r="AH546" s="255"/>
      <c r="AI546" s="255"/>
    </row>
    <row r="547" spans="2:35" ht="20.149999999999999" customHeight="1" x14ac:dyDescent="0.35">
      <c r="B547" s="403">
        <f t="shared" si="183"/>
        <v>37</v>
      </c>
      <c r="C547" s="133" t="s">
        <v>861</v>
      </c>
      <c r="D547" s="240">
        <v>1</v>
      </c>
      <c r="E547" s="240">
        <v>4.4000000000000004</v>
      </c>
      <c r="F547" s="240">
        <v>0.2</v>
      </c>
      <c r="G547" s="240">
        <v>0.6</v>
      </c>
      <c r="H547" s="152">
        <f t="shared" si="173"/>
        <v>0.52800000000000002</v>
      </c>
      <c r="I547" s="152">
        <f t="shared" si="174"/>
        <v>0.88000000000000012</v>
      </c>
      <c r="J547" s="152">
        <f t="shared" si="184"/>
        <v>3.96</v>
      </c>
      <c r="K547" s="404">
        <v>0.15</v>
      </c>
      <c r="L547" s="404">
        <f t="shared" si="185"/>
        <v>0.44999999999999996</v>
      </c>
      <c r="M547" s="404">
        <f t="shared" si="176"/>
        <v>1.98</v>
      </c>
      <c r="N547" s="404">
        <v>0.15</v>
      </c>
      <c r="O547" s="240">
        <f t="shared" si="186"/>
        <v>0.44999999999999996</v>
      </c>
      <c r="P547" s="240">
        <f t="shared" si="178"/>
        <v>1.98</v>
      </c>
      <c r="Q547" s="240"/>
      <c r="R547" s="240"/>
      <c r="S547" s="240">
        <f t="shared" si="179"/>
        <v>0</v>
      </c>
      <c r="T547" s="240" t="s">
        <v>1001</v>
      </c>
      <c r="U547" s="240" t="s">
        <v>1001</v>
      </c>
      <c r="V547" s="240" t="s">
        <v>1001</v>
      </c>
      <c r="W547" s="240" t="s">
        <v>1001</v>
      </c>
      <c r="X547" s="240" t="s">
        <v>1001</v>
      </c>
      <c r="Y547" s="240" t="s">
        <v>1001</v>
      </c>
      <c r="Z547" s="240">
        <f t="shared" si="187"/>
        <v>0</v>
      </c>
      <c r="AA547" s="240"/>
      <c r="AC547" s="152"/>
      <c r="AE547" s="146">
        <f t="shared" si="181"/>
        <v>4.84</v>
      </c>
      <c r="AF547" s="146">
        <f t="shared" si="182"/>
        <v>0</v>
      </c>
      <c r="AH547" s="255"/>
      <c r="AI547" s="255"/>
    </row>
    <row r="548" spans="2:35" ht="20.149999999999999" customHeight="1" x14ac:dyDescent="0.35">
      <c r="B548" s="403">
        <f t="shared" si="183"/>
        <v>38</v>
      </c>
      <c r="C548" s="133" t="s">
        <v>862</v>
      </c>
      <c r="D548" s="240">
        <v>1</v>
      </c>
      <c r="E548" s="240">
        <v>2.0499999999999998</v>
      </c>
      <c r="F548" s="240">
        <v>0.3</v>
      </c>
      <c r="G548" s="240">
        <v>0.8</v>
      </c>
      <c r="H548" s="152">
        <f t="shared" si="173"/>
        <v>0.49199999999999994</v>
      </c>
      <c r="I548" s="152">
        <f t="shared" si="174"/>
        <v>0.61499999999999988</v>
      </c>
      <c r="J548" s="152">
        <f t="shared" si="184"/>
        <v>2.9725000000000001</v>
      </c>
      <c r="K548" s="404">
        <v>0.15</v>
      </c>
      <c r="L548" s="404">
        <f t="shared" si="185"/>
        <v>0.65</v>
      </c>
      <c r="M548" s="404">
        <f t="shared" si="176"/>
        <v>1.3325</v>
      </c>
      <c r="N548" s="404">
        <v>0</v>
      </c>
      <c r="O548" s="240">
        <f t="shared" si="186"/>
        <v>0.8</v>
      </c>
      <c r="P548" s="240">
        <f t="shared" si="178"/>
        <v>1.64</v>
      </c>
      <c r="Q548" s="240"/>
      <c r="R548" s="240"/>
      <c r="S548" s="240">
        <f t="shared" si="179"/>
        <v>0</v>
      </c>
      <c r="T548" s="240" t="s">
        <v>1001</v>
      </c>
      <c r="U548" s="240" t="s">
        <v>1001</v>
      </c>
      <c r="V548" s="240" t="s">
        <v>1001</v>
      </c>
      <c r="W548" s="240" t="s">
        <v>1001</v>
      </c>
      <c r="X548" s="240" t="s">
        <v>1001</v>
      </c>
      <c r="Y548" s="240" t="s">
        <v>1001</v>
      </c>
      <c r="Z548" s="240">
        <f t="shared" si="187"/>
        <v>0</v>
      </c>
      <c r="AA548" s="240"/>
      <c r="AC548" s="152"/>
      <c r="AE548" s="146">
        <f t="shared" si="181"/>
        <v>0</v>
      </c>
      <c r="AF548" s="146">
        <f t="shared" si="182"/>
        <v>3.5874999999999999</v>
      </c>
      <c r="AH548" s="255"/>
      <c r="AI548" s="255"/>
    </row>
    <row r="549" spans="2:35" ht="20.149999999999999" customHeight="1" x14ac:dyDescent="0.35">
      <c r="B549" s="403">
        <f t="shared" si="183"/>
        <v>39</v>
      </c>
      <c r="C549" s="133" t="s">
        <v>863</v>
      </c>
      <c r="D549" s="240">
        <v>1</v>
      </c>
      <c r="E549" s="240">
        <v>5.15</v>
      </c>
      <c r="F549" s="240">
        <v>0.3</v>
      </c>
      <c r="G549" s="240">
        <v>0.8</v>
      </c>
      <c r="H549" s="152">
        <f t="shared" si="173"/>
        <v>1.2360000000000002</v>
      </c>
      <c r="I549" s="152">
        <f t="shared" si="174"/>
        <v>1.5450000000000002</v>
      </c>
      <c r="J549" s="152">
        <f t="shared" si="184"/>
        <v>7.4675000000000002</v>
      </c>
      <c r="K549" s="404">
        <v>0.15</v>
      </c>
      <c r="L549" s="404">
        <f t="shared" si="185"/>
        <v>0.65</v>
      </c>
      <c r="M549" s="404">
        <f t="shared" si="176"/>
        <v>3.3475000000000001</v>
      </c>
      <c r="N549" s="404">
        <v>0</v>
      </c>
      <c r="O549" s="240">
        <f t="shared" si="186"/>
        <v>0.8</v>
      </c>
      <c r="P549" s="240">
        <f t="shared" si="178"/>
        <v>4.12</v>
      </c>
      <c r="Q549" s="240"/>
      <c r="R549" s="240"/>
      <c r="S549" s="240">
        <f t="shared" si="179"/>
        <v>0</v>
      </c>
      <c r="T549" s="240" t="s">
        <v>876</v>
      </c>
      <c r="U549" s="240" t="s">
        <v>1001</v>
      </c>
      <c r="V549" s="240" t="s">
        <v>1001</v>
      </c>
      <c r="W549" s="240" t="s">
        <v>1001</v>
      </c>
      <c r="X549" s="240" t="s">
        <v>1001</v>
      </c>
      <c r="Y549" s="240" t="s">
        <v>1001</v>
      </c>
      <c r="Z549" s="240">
        <f t="shared" si="187"/>
        <v>0.24</v>
      </c>
      <c r="AA549" s="240"/>
      <c r="AC549" s="152"/>
      <c r="AE549" s="146">
        <f t="shared" si="181"/>
        <v>0</v>
      </c>
      <c r="AF549" s="146">
        <f t="shared" si="182"/>
        <v>9.0125000000000011</v>
      </c>
      <c r="AH549" s="255"/>
      <c r="AI549" s="255"/>
    </row>
    <row r="550" spans="2:35" ht="20.149999999999999" customHeight="1" x14ac:dyDescent="0.35">
      <c r="B550" s="403">
        <f t="shared" si="183"/>
        <v>40</v>
      </c>
      <c r="C550" s="133" t="s">
        <v>864</v>
      </c>
      <c r="D550" s="240">
        <v>1</v>
      </c>
      <c r="E550" s="240">
        <v>6.55</v>
      </c>
      <c r="F550" s="240">
        <v>0.3</v>
      </c>
      <c r="G550" s="240">
        <v>0.8</v>
      </c>
      <c r="H550" s="152">
        <f t="shared" si="173"/>
        <v>1.5720000000000001</v>
      </c>
      <c r="I550" s="152">
        <f t="shared" si="174"/>
        <v>1.9649999999999999</v>
      </c>
      <c r="J550" s="152">
        <f t="shared" si="184"/>
        <v>8.5150000000000006</v>
      </c>
      <c r="K550" s="404">
        <v>0.15</v>
      </c>
      <c r="L550" s="404">
        <f t="shared" si="185"/>
        <v>0.65</v>
      </c>
      <c r="M550" s="404">
        <f t="shared" si="176"/>
        <v>4.2575000000000003</v>
      </c>
      <c r="N550" s="404">
        <v>0.15</v>
      </c>
      <c r="O550" s="240">
        <f t="shared" si="186"/>
        <v>0.65</v>
      </c>
      <c r="P550" s="240">
        <f t="shared" si="178"/>
        <v>4.2575000000000003</v>
      </c>
      <c r="Q550" s="240"/>
      <c r="R550" s="240"/>
      <c r="S550" s="240">
        <f t="shared" si="179"/>
        <v>0</v>
      </c>
      <c r="T550" s="240" t="s">
        <v>834</v>
      </c>
      <c r="U550" s="240" t="s">
        <v>1001</v>
      </c>
      <c r="V550" s="240" t="s">
        <v>1001</v>
      </c>
      <c r="W550" s="240" t="s">
        <v>1001</v>
      </c>
      <c r="X550" s="240" t="s">
        <v>1001</v>
      </c>
      <c r="Y550" s="240" t="s">
        <v>1001</v>
      </c>
      <c r="Z550" s="240">
        <f t="shared" si="187"/>
        <v>0.12</v>
      </c>
      <c r="AA550" s="240"/>
      <c r="AC550" s="152"/>
      <c r="AE550" s="146">
        <f t="shared" si="181"/>
        <v>0</v>
      </c>
      <c r="AF550" s="146">
        <f t="shared" si="182"/>
        <v>10.48</v>
      </c>
      <c r="AH550" s="255"/>
      <c r="AI550" s="255"/>
    </row>
    <row r="551" spans="2:35" ht="20.149999999999999" customHeight="1" x14ac:dyDescent="0.35">
      <c r="B551" s="403">
        <f t="shared" si="183"/>
        <v>41</v>
      </c>
      <c r="C551" s="133" t="s">
        <v>865</v>
      </c>
      <c r="D551" s="240">
        <v>1</v>
      </c>
      <c r="E551" s="240">
        <v>6.7160000000000002</v>
      </c>
      <c r="F551" s="240">
        <v>0.3</v>
      </c>
      <c r="G551" s="240">
        <v>0.8</v>
      </c>
      <c r="H551" s="152">
        <f t="shared" si="173"/>
        <v>1.6118400000000002</v>
      </c>
      <c r="I551" s="152">
        <f t="shared" si="174"/>
        <v>2.0148000000000001</v>
      </c>
      <c r="J551" s="152">
        <f t="shared" si="184"/>
        <v>8.7308000000000003</v>
      </c>
      <c r="K551" s="404">
        <v>0.15</v>
      </c>
      <c r="L551" s="404">
        <f t="shared" si="185"/>
        <v>0.65</v>
      </c>
      <c r="M551" s="404">
        <f t="shared" si="176"/>
        <v>4.3654000000000002</v>
      </c>
      <c r="N551" s="404">
        <v>0.15</v>
      </c>
      <c r="O551" s="240">
        <f t="shared" si="186"/>
        <v>0.65</v>
      </c>
      <c r="P551" s="240">
        <f t="shared" si="178"/>
        <v>4.3654000000000002</v>
      </c>
      <c r="Q551" s="240"/>
      <c r="R551" s="240"/>
      <c r="S551" s="240">
        <f t="shared" si="179"/>
        <v>0</v>
      </c>
      <c r="T551" s="240" t="s">
        <v>883</v>
      </c>
      <c r="U551" s="240" t="s">
        <v>1001</v>
      </c>
      <c r="V551" s="240" t="s">
        <v>1001</v>
      </c>
      <c r="W551" s="240" t="s">
        <v>1001</v>
      </c>
      <c r="X551" s="240" t="s">
        <v>1001</v>
      </c>
      <c r="Y551" s="240" t="s">
        <v>1001</v>
      </c>
      <c r="Z551" s="240">
        <f t="shared" si="187"/>
        <v>0.12</v>
      </c>
      <c r="AA551" s="240"/>
      <c r="AC551" s="152"/>
      <c r="AE551" s="146">
        <f t="shared" si="181"/>
        <v>0</v>
      </c>
      <c r="AF551" s="146">
        <f t="shared" si="182"/>
        <v>10.7456</v>
      </c>
      <c r="AH551" s="255"/>
      <c r="AI551" s="255"/>
    </row>
    <row r="552" spans="2:35" ht="20.149999999999999" customHeight="1" x14ac:dyDescent="0.35">
      <c r="B552" s="403">
        <f t="shared" si="183"/>
        <v>42</v>
      </c>
      <c r="C552" s="133" t="s">
        <v>866</v>
      </c>
      <c r="D552" s="240">
        <v>1</v>
      </c>
      <c r="E552" s="240">
        <v>6.65</v>
      </c>
      <c r="F552" s="240">
        <v>0.3</v>
      </c>
      <c r="G552" s="240">
        <v>0.8</v>
      </c>
      <c r="H552" s="152">
        <f t="shared" si="173"/>
        <v>1.5960000000000001</v>
      </c>
      <c r="I552" s="152">
        <f t="shared" si="174"/>
        <v>1.9950000000000001</v>
      </c>
      <c r="J552" s="152">
        <f t="shared" si="184"/>
        <v>8.6450000000000014</v>
      </c>
      <c r="K552" s="404">
        <v>0.15</v>
      </c>
      <c r="L552" s="404">
        <f t="shared" si="185"/>
        <v>0.65</v>
      </c>
      <c r="M552" s="404">
        <f t="shared" si="176"/>
        <v>4.3225000000000007</v>
      </c>
      <c r="N552" s="404">
        <v>0.15</v>
      </c>
      <c r="O552" s="240">
        <f t="shared" si="186"/>
        <v>0.65</v>
      </c>
      <c r="P552" s="240">
        <f t="shared" si="178"/>
        <v>4.3225000000000007</v>
      </c>
      <c r="Q552" s="240"/>
      <c r="R552" s="240"/>
      <c r="S552" s="240">
        <f t="shared" si="179"/>
        <v>0</v>
      </c>
      <c r="T552" s="240" t="s">
        <v>837</v>
      </c>
      <c r="U552" s="240" t="s">
        <v>1001</v>
      </c>
      <c r="V552" s="240" t="s">
        <v>1001</v>
      </c>
      <c r="W552" s="240" t="s">
        <v>1001</v>
      </c>
      <c r="X552" s="240" t="s">
        <v>1001</v>
      </c>
      <c r="Y552" s="240" t="s">
        <v>1001</v>
      </c>
      <c r="Z552" s="240">
        <f t="shared" si="187"/>
        <v>0.12</v>
      </c>
      <c r="AA552" s="240"/>
      <c r="AC552" s="152"/>
      <c r="AE552" s="146">
        <f t="shared" si="181"/>
        <v>0</v>
      </c>
      <c r="AF552" s="146">
        <f t="shared" si="182"/>
        <v>10.64</v>
      </c>
      <c r="AH552" s="255"/>
      <c r="AI552" s="255"/>
    </row>
    <row r="553" spans="2:35" ht="20.149999999999999" customHeight="1" x14ac:dyDescent="0.35">
      <c r="B553" s="403">
        <f t="shared" si="183"/>
        <v>43</v>
      </c>
      <c r="C553" s="133" t="s">
        <v>867</v>
      </c>
      <c r="D553" s="240">
        <v>1</v>
      </c>
      <c r="E553" s="240">
        <v>6.8</v>
      </c>
      <c r="F553" s="240">
        <v>0.3</v>
      </c>
      <c r="G553" s="240">
        <v>0.8</v>
      </c>
      <c r="H553" s="152">
        <f t="shared" si="173"/>
        <v>1.6320000000000001</v>
      </c>
      <c r="I553" s="152">
        <f t="shared" si="174"/>
        <v>2.04</v>
      </c>
      <c r="J553" s="152">
        <f t="shared" si="184"/>
        <v>8.84</v>
      </c>
      <c r="K553" s="404">
        <v>0.15</v>
      </c>
      <c r="L553" s="404">
        <f t="shared" si="185"/>
        <v>0.65</v>
      </c>
      <c r="M553" s="404">
        <f t="shared" si="176"/>
        <v>4.42</v>
      </c>
      <c r="N553" s="404">
        <v>0.15</v>
      </c>
      <c r="O553" s="240">
        <f t="shared" si="186"/>
        <v>0.65</v>
      </c>
      <c r="P553" s="240">
        <f t="shared" si="178"/>
        <v>4.42</v>
      </c>
      <c r="Q553" s="240"/>
      <c r="R553" s="240"/>
      <c r="S553" s="240">
        <f t="shared" si="179"/>
        <v>0</v>
      </c>
      <c r="T553" s="240" t="s">
        <v>887</v>
      </c>
      <c r="U553" s="240" t="s">
        <v>1001</v>
      </c>
      <c r="V553" s="240" t="s">
        <v>1001</v>
      </c>
      <c r="W553" s="240" t="s">
        <v>1001</v>
      </c>
      <c r="X553" s="240" t="s">
        <v>1001</v>
      </c>
      <c r="Y553" s="240" t="s">
        <v>1001</v>
      </c>
      <c r="Z553" s="240">
        <f t="shared" si="187"/>
        <v>0.12</v>
      </c>
      <c r="AA553" s="240"/>
      <c r="AC553" s="152"/>
      <c r="AE553" s="146">
        <f t="shared" si="181"/>
        <v>0</v>
      </c>
      <c r="AF553" s="146">
        <f t="shared" si="182"/>
        <v>10.879999999999999</v>
      </c>
      <c r="AH553" s="255"/>
      <c r="AI553" s="255"/>
    </row>
    <row r="554" spans="2:35" ht="20.149999999999999" customHeight="1" x14ac:dyDescent="0.35">
      <c r="B554" s="403">
        <f t="shared" si="183"/>
        <v>44</v>
      </c>
      <c r="C554" s="133" t="s">
        <v>868</v>
      </c>
      <c r="D554" s="240">
        <v>1</v>
      </c>
      <c r="E554" s="240">
        <v>6.7</v>
      </c>
      <c r="F554" s="240">
        <v>0.3</v>
      </c>
      <c r="G554" s="240">
        <v>0.8</v>
      </c>
      <c r="H554" s="152">
        <f t="shared" si="173"/>
        <v>1.6079999999999999</v>
      </c>
      <c r="I554" s="152">
        <f t="shared" si="174"/>
        <v>2.0099999999999998</v>
      </c>
      <c r="J554" s="152">
        <f t="shared" si="184"/>
        <v>8.7100000000000009</v>
      </c>
      <c r="K554" s="404">
        <v>0.15</v>
      </c>
      <c r="L554" s="404">
        <f t="shared" si="185"/>
        <v>0.65</v>
      </c>
      <c r="M554" s="404">
        <f t="shared" si="176"/>
        <v>4.3550000000000004</v>
      </c>
      <c r="N554" s="404">
        <v>0.15</v>
      </c>
      <c r="O554" s="240">
        <f t="shared" si="186"/>
        <v>0.65</v>
      </c>
      <c r="P554" s="240">
        <f t="shared" si="178"/>
        <v>4.3550000000000004</v>
      </c>
      <c r="Q554" s="240"/>
      <c r="R554" s="240"/>
      <c r="S554" s="240">
        <f t="shared" si="179"/>
        <v>0</v>
      </c>
      <c r="T554" s="240" t="s">
        <v>844</v>
      </c>
      <c r="U554" s="240" t="s">
        <v>842</v>
      </c>
      <c r="V554" s="240" t="s">
        <v>1001</v>
      </c>
      <c r="W554" s="240" t="s">
        <v>1001</v>
      </c>
      <c r="X554" s="240" t="s">
        <v>1001</v>
      </c>
      <c r="Y554" s="240" t="s">
        <v>1001</v>
      </c>
      <c r="Z554" s="240">
        <f t="shared" si="187"/>
        <v>0.24</v>
      </c>
      <c r="AA554" s="240"/>
      <c r="AC554" s="152"/>
      <c r="AE554" s="146">
        <f t="shared" si="181"/>
        <v>0</v>
      </c>
      <c r="AF554" s="146">
        <f t="shared" si="182"/>
        <v>10.72</v>
      </c>
      <c r="AH554" s="255"/>
      <c r="AI554" s="255"/>
    </row>
    <row r="555" spans="2:35" ht="20.149999999999999" customHeight="1" x14ac:dyDescent="0.35">
      <c r="B555" s="403">
        <f t="shared" si="183"/>
        <v>45</v>
      </c>
      <c r="C555" s="133" t="s">
        <v>869</v>
      </c>
      <c r="D555" s="240">
        <v>1</v>
      </c>
      <c r="E555" s="240">
        <v>6.7</v>
      </c>
      <c r="F555" s="240">
        <v>0.3</v>
      </c>
      <c r="G555" s="240">
        <v>0.8</v>
      </c>
      <c r="H555" s="152">
        <f t="shared" si="173"/>
        <v>1.6079999999999999</v>
      </c>
      <c r="I555" s="152">
        <f t="shared" si="174"/>
        <v>2.0099999999999998</v>
      </c>
      <c r="J555" s="152">
        <f t="shared" si="184"/>
        <v>8.7100000000000009</v>
      </c>
      <c r="K555" s="404">
        <v>0.15</v>
      </c>
      <c r="L555" s="404">
        <f t="shared" si="185"/>
        <v>0.65</v>
      </c>
      <c r="M555" s="404">
        <f t="shared" si="176"/>
        <v>4.3550000000000004</v>
      </c>
      <c r="N555" s="404">
        <v>0.15</v>
      </c>
      <c r="O555" s="240">
        <f t="shared" si="186"/>
        <v>0.65</v>
      </c>
      <c r="P555" s="240">
        <f t="shared" si="178"/>
        <v>4.3550000000000004</v>
      </c>
      <c r="Q555" s="240"/>
      <c r="R555" s="240"/>
      <c r="S555" s="240">
        <f t="shared" si="179"/>
        <v>0</v>
      </c>
      <c r="T555" s="240" t="s">
        <v>891</v>
      </c>
      <c r="U555" s="240" t="s">
        <v>893</v>
      </c>
      <c r="V555" s="240" t="s">
        <v>894</v>
      </c>
      <c r="W555" s="240" t="s">
        <v>1001</v>
      </c>
      <c r="X555" s="240" t="s">
        <v>1001</v>
      </c>
      <c r="Y555" s="240" t="s">
        <v>1001</v>
      </c>
      <c r="Z555" s="240">
        <f t="shared" si="187"/>
        <v>0.36</v>
      </c>
      <c r="AA555" s="240"/>
      <c r="AC555" s="152"/>
      <c r="AE555" s="146">
        <f t="shared" si="181"/>
        <v>0</v>
      </c>
      <c r="AF555" s="146">
        <f t="shared" si="182"/>
        <v>10.72</v>
      </c>
      <c r="AH555" s="255"/>
      <c r="AI555" s="255"/>
    </row>
    <row r="556" spans="2:35" ht="20.149999999999999" customHeight="1" x14ac:dyDescent="0.35">
      <c r="B556" s="403">
        <f t="shared" si="183"/>
        <v>46</v>
      </c>
      <c r="C556" s="133" t="s">
        <v>870</v>
      </c>
      <c r="D556" s="240">
        <v>1</v>
      </c>
      <c r="E556" s="240">
        <v>5.4749999999999996</v>
      </c>
      <c r="F556" s="240">
        <v>0.3</v>
      </c>
      <c r="G556" s="240">
        <v>0.8</v>
      </c>
      <c r="H556" s="152">
        <f t="shared" si="173"/>
        <v>1.3140000000000001</v>
      </c>
      <c r="I556" s="152">
        <f t="shared" si="174"/>
        <v>1.6424999999999998</v>
      </c>
      <c r="J556" s="152">
        <f t="shared" si="184"/>
        <v>7.1174999999999997</v>
      </c>
      <c r="K556" s="404">
        <v>0.15</v>
      </c>
      <c r="L556" s="404">
        <f t="shared" si="185"/>
        <v>0.65</v>
      </c>
      <c r="M556" s="404">
        <f t="shared" si="176"/>
        <v>3.5587499999999999</v>
      </c>
      <c r="N556" s="404">
        <v>0.15</v>
      </c>
      <c r="O556" s="240">
        <f t="shared" si="186"/>
        <v>0.65</v>
      </c>
      <c r="P556" s="240">
        <f t="shared" si="178"/>
        <v>3.5587499999999999</v>
      </c>
      <c r="Q556" s="240"/>
      <c r="R556" s="240"/>
      <c r="S556" s="240">
        <f t="shared" si="179"/>
        <v>0</v>
      </c>
      <c r="T556" s="240" t="s">
        <v>1001</v>
      </c>
      <c r="U556" s="240" t="s">
        <v>1001</v>
      </c>
      <c r="V556" s="240" t="s">
        <v>1001</v>
      </c>
      <c r="W556" s="240" t="s">
        <v>1001</v>
      </c>
      <c r="X556" s="240" t="s">
        <v>1001</v>
      </c>
      <c r="Y556" s="240" t="s">
        <v>1001</v>
      </c>
      <c r="Z556" s="240">
        <f t="shared" si="187"/>
        <v>0</v>
      </c>
      <c r="AA556" s="240"/>
      <c r="AC556" s="152"/>
      <c r="AE556" s="146">
        <f t="shared" si="181"/>
        <v>0</v>
      </c>
      <c r="AF556" s="146">
        <f t="shared" si="182"/>
        <v>8.76</v>
      </c>
      <c r="AH556" s="255"/>
      <c r="AI556" s="255"/>
    </row>
    <row r="557" spans="2:35" ht="20.149999999999999" customHeight="1" x14ac:dyDescent="0.35">
      <c r="B557" s="403">
        <f t="shared" si="183"/>
        <v>47</v>
      </c>
      <c r="C557" s="133" t="s">
        <v>871</v>
      </c>
      <c r="D557" s="240">
        <v>1</v>
      </c>
      <c r="E557" s="240">
        <v>5.4749999999999996</v>
      </c>
      <c r="F557" s="240">
        <v>0.3</v>
      </c>
      <c r="G557" s="240">
        <v>0.8</v>
      </c>
      <c r="H557" s="152">
        <f t="shared" si="173"/>
        <v>1.3140000000000001</v>
      </c>
      <c r="I557" s="152">
        <f t="shared" si="174"/>
        <v>1.6424999999999998</v>
      </c>
      <c r="J557" s="152">
        <f t="shared" si="184"/>
        <v>7.1174999999999997</v>
      </c>
      <c r="K557" s="404">
        <v>0.15</v>
      </c>
      <c r="L557" s="404">
        <f t="shared" si="185"/>
        <v>0.65</v>
      </c>
      <c r="M557" s="404">
        <f t="shared" si="176"/>
        <v>3.5587499999999999</v>
      </c>
      <c r="N557" s="404">
        <v>0.15</v>
      </c>
      <c r="O557" s="240">
        <f t="shared" si="186"/>
        <v>0.65</v>
      </c>
      <c r="P557" s="240">
        <f t="shared" si="178"/>
        <v>3.5587499999999999</v>
      </c>
      <c r="Q557" s="240"/>
      <c r="R557" s="240"/>
      <c r="S557" s="240">
        <f t="shared" si="179"/>
        <v>0</v>
      </c>
      <c r="T557" s="240" t="s">
        <v>1001</v>
      </c>
      <c r="U557" s="240" t="s">
        <v>1001</v>
      </c>
      <c r="V557" s="240" t="s">
        <v>1001</v>
      </c>
      <c r="W557" s="240" t="s">
        <v>1001</v>
      </c>
      <c r="X557" s="240" t="s">
        <v>1001</v>
      </c>
      <c r="Y557" s="240" t="s">
        <v>1001</v>
      </c>
      <c r="Z557" s="240">
        <f t="shared" si="187"/>
        <v>0</v>
      </c>
      <c r="AA557" s="240"/>
      <c r="AC557" s="152"/>
      <c r="AE557" s="146">
        <f t="shared" si="181"/>
        <v>0</v>
      </c>
      <c r="AF557" s="146">
        <f t="shared" si="182"/>
        <v>8.76</v>
      </c>
      <c r="AH557" s="255"/>
      <c r="AI557" s="255"/>
    </row>
    <row r="558" spans="2:35" ht="20.149999999999999" customHeight="1" x14ac:dyDescent="0.35">
      <c r="B558" s="403">
        <f t="shared" si="183"/>
        <v>48</v>
      </c>
      <c r="C558" s="133" t="s">
        <v>872</v>
      </c>
      <c r="D558" s="240">
        <v>1</v>
      </c>
      <c r="E558" s="240">
        <v>6.55</v>
      </c>
      <c r="F558" s="240">
        <v>0.3</v>
      </c>
      <c r="G558" s="240">
        <v>0.8</v>
      </c>
      <c r="H558" s="152">
        <f t="shared" si="173"/>
        <v>1.5720000000000001</v>
      </c>
      <c r="I558" s="152">
        <f t="shared" si="174"/>
        <v>1.9649999999999999</v>
      </c>
      <c r="J558" s="152">
        <f t="shared" si="184"/>
        <v>8.5150000000000006</v>
      </c>
      <c r="K558" s="404">
        <v>0.15</v>
      </c>
      <c r="L558" s="404">
        <f t="shared" si="185"/>
        <v>0.65</v>
      </c>
      <c r="M558" s="404">
        <f t="shared" si="176"/>
        <v>4.2575000000000003</v>
      </c>
      <c r="N558" s="404">
        <v>0.15</v>
      </c>
      <c r="O558" s="240">
        <f t="shared" si="186"/>
        <v>0.65</v>
      </c>
      <c r="P558" s="240">
        <f t="shared" si="178"/>
        <v>4.2575000000000003</v>
      </c>
      <c r="Q558" s="240"/>
      <c r="R558" s="240"/>
      <c r="S558" s="240">
        <f t="shared" si="179"/>
        <v>0</v>
      </c>
      <c r="T558" s="240" t="s">
        <v>1001</v>
      </c>
      <c r="U558" s="240" t="s">
        <v>1001</v>
      </c>
      <c r="V558" s="240" t="s">
        <v>1001</v>
      </c>
      <c r="W558" s="240" t="s">
        <v>1001</v>
      </c>
      <c r="X558" s="240" t="s">
        <v>1001</v>
      </c>
      <c r="Y558" s="240" t="s">
        <v>1001</v>
      </c>
      <c r="Z558" s="240">
        <f t="shared" si="187"/>
        <v>0</v>
      </c>
      <c r="AA558" s="240"/>
      <c r="AC558" s="152"/>
      <c r="AE558" s="146">
        <f t="shared" si="181"/>
        <v>0</v>
      </c>
      <c r="AF558" s="146">
        <f t="shared" si="182"/>
        <v>10.48</v>
      </c>
      <c r="AH558" s="146"/>
      <c r="AI558" s="255"/>
    </row>
    <row r="559" spans="2:35" ht="20.149999999999999" customHeight="1" x14ac:dyDescent="0.35">
      <c r="B559" s="403">
        <f t="shared" si="183"/>
        <v>49</v>
      </c>
      <c r="C559" s="133" t="s">
        <v>873</v>
      </c>
      <c r="D559" s="240">
        <v>1</v>
      </c>
      <c r="E559" s="240">
        <v>6.7</v>
      </c>
      <c r="F559" s="240">
        <v>0.3</v>
      </c>
      <c r="G559" s="240">
        <v>0.8</v>
      </c>
      <c r="H559" s="152">
        <f t="shared" si="173"/>
        <v>1.6079999999999999</v>
      </c>
      <c r="I559" s="152">
        <f t="shared" si="174"/>
        <v>2.0099999999999998</v>
      </c>
      <c r="J559" s="152">
        <f t="shared" si="184"/>
        <v>8.7100000000000009</v>
      </c>
      <c r="K559" s="404">
        <v>0.15</v>
      </c>
      <c r="L559" s="404">
        <f t="shared" si="185"/>
        <v>0.65</v>
      </c>
      <c r="M559" s="404">
        <f t="shared" si="176"/>
        <v>4.3550000000000004</v>
      </c>
      <c r="N559" s="404">
        <v>0.15</v>
      </c>
      <c r="O559" s="240">
        <f t="shared" si="186"/>
        <v>0.65</v>
      </c>
      <c r="P559" s="240">
        <f t="shared" si="178"/>
        <v>4.3550000000000004</v>
      </c>
      <c r="Q559" s="240"/>
      <c r="R559" s="240"/>
      <c r="S559" s="240">
        <f t="shared" si="179"/>
        <v>0</v>
      </c>
      <c r="T559" s="240" t="s">
        <v>903</v>
      </c>
      <c r="U559" s="240" t="s">
        <v>906</v>
      </c>
      <c r="V559" s="240" t="s">
        <v>1001</v>
      </c>
      <c r="W559" s="240" t="s">
        <v>1001</v>
      </c>
      <c r="X559" s="240" t="s">
        <v>1001</v>
      </c>
      <c r="Y559" s="240" t="s">
        <v>1001</v>
      </c>
      <c r="Z559" s="240">
        <f t="shared" si="187"/>
        <v>0.24</v>
      </c>
      <c r="AA559" s="240"/>
      <c r="AC559" s="152"/>
      <c r="AE559" s="146">
        <f t="shared" si="181"/>
        <v>0</v>
      </c>
      <c r="AF559" s="146">
        <f t="shared" si="182"/>
        <v>10.72</v>
      </c>
      <c r="AH559" s="255"/>
      <c r="AI559" s="255"/>
    </row>
    <row r="560" spans="2:35" ht="20.149999999999999" customHeight="1" x14ac:dyDescent="0.35">
      <c r="B560" s="403">
        <f t="shared" si="183"/>
        <v>50</v>
      </c>
      <c r="C560" s="133" t="s">
        <v>874</v>
      </c>
      <c r="D560" s="240">
        <v>1</v>
      </c>
      <c r="E560" s="240">
        <v>6.6</v>
      </c>
      <c r="F560" s="240">
        <v>0.3</v>
      </c>
      <c r="G560" s="240">
        <v>0.8</v>
      </c>
      <c r="H560" s="152">
        <f t="shared" si="173"/>
        <v>1.5839999999999999</v>
      </c>
      <c r="I560" s="152">
        <f t="shared" si="174"/>
        <v>1.9799999999999998</v>
      </c>
      <c r="J560" s="152">
        <f t="shared" si="184"/>
        <v>8.58</v>
      </c>
      <c r="K560" s="404">
        <v>0.15</v>
      </c>
      <c r="L560" s="404">
        <f t="shared" si="185"/>
        <v>0.65</v>
      </c>
      <c r="M560" s="404">
        <f t="shared" si="176"/>
        <v>4.29</v>
      </c>
      <c r="N560" s="404">
        <v>0.15</v>
      </c>
      <c r="O560" s="240">
        <f t="shared" si="186"/>
        <v>0.65</v>
      </c>
      <c r="P560" s="240">
        <f t="shared" si="178"/>
        <v>4.29</v>
      </c>
      <c r="Q560" s="240"/>
      <c r="R560" s="240"/>
      <c r="S560" s="240">
        <f t="shared" si="179"/>
        <v>0</v>
      </c>
      <c r="T560" s="240" t="s">
        <v>856</v>
      </c>
      <c r="U560" s="240" t="s">
        <v>1001</v>
      </c>
      <c r="V560" s="240" t="s">
        <v>1001</v>
      </c>
      <c r="W560" s="240" t="s">
        <v>1001</v>
      </c>
      <c r="X560" s="240" t="s">
        <v>1001</v>
      </c>
      <c r="Y560" s="240" t="s">
        <v>1001</v>
      </c>
      <c r="Z560" s="240">
        <f t="shared" si="187"/>
        <v>0.12</v>
      </c>
      <c r="AA560" s="240"/>
      <c r="AC560" s="152"/>
      <c r="AE560" s="146">
        <f t="shared" si="181"/>
        <v>0</v>
      </c>
      <c r="AF560" s="146">
        <f t="shared" si="182"/>
        <v>10.56</v>
      </c>
      <c r="AH560" s="255"/>
      <c r="AI560" s="255"/>
    </row>
    <row r="561" spans="2:35" ht="20.149999999999999" customHeight="1" x14ac:dyDescent="0.35">
      <c r="B561" s="403">
        <f t="shared" si="183"/>
        <v>51</v>
      </c>
      <c r="C561" s="133" t="s">
        <v>875</v>
      </c>
      <c r="D561" s="240">
        <v>1</v>
      </c>
      <c r="E561" s="240">
        <v>6.7</v>
      </c>
      <c r="F561" s="240">
        <v>0.3</v>
      </c>
      <c r="G561" s="240">
        <v>0.8</v>
      </c>
      <c r="H561" s="152">
        <f t="shared" si="173"/>
        <v>1.6079999999999999</v>
      </c>
      <c r="I561" s="152">
        <f t="shared" si="174"/>
        <v>2.0099999999999998</v>
      </c>
      <c r="J561" s="152">
        <f t="shared" si="184"/>
        <v>8.7100000000000009</v>
      </c>
      <c r="K561" s="404">
        <v>0.15</v>
      </c>
      <c r="L561" s="404">
        <f t="shared" si="185"/>
        <v>0.65</v>
      </c>
      <c r="M561" s="404">
        <f t="shared" si="176"/>
        <v>4.3550000000000004</v>
      </c>
      <c r="N561" s="404">
        <v>0.15</v>
      </c>
      <c r="O561" s="240">
        <f t="shared" si="186"/>
        <v>0.65</v>
      </c>
      <c r="P561" s="240">
        <f t="shared" si="178"/>
        <v>4.3550000000000004</v>
      </c>
      <c r="Q561" s="240"/>
      <c r="R561" s="240"/>
      <c r="S561" s="240">
        <f t="shared" si="179"/>
        <v>0</v>
      </c>
      <c r="T561" s="240" t="s">
        <v>910</v>
      </c>
      <c r="U561" s="240" t="s">
        <v>1001</v>
      </c>
      <c r="V561" s="240" t="s">
        <v>1001</v>
      </c>
      <c r="W561" s="240" t="s">
        <v>1001</v>
      </c>
      <c r="X561" s="240" t="s">
        <v>1001</v>
      </c>
      <c r="Y561" s="240" t="s">
        <v>1001</v>
      </c>
      <c r="Z561" s="240">
        <f t="shared" si="187"/>
        <v>0.12</v>
      </c>
      <c r="AA561" s="240"/>
      <c r="AC561" s="152"/>
      <c r="AE561" s="146">
        <f t="shared" si="181"/>
        <v>0</v>
      </c>
      <c r="AF561" s="146">
        <f t="shared" si="182"/>
        <v>10.72</v>
      </c>
      <c r="AH561" s="255"/>
      <c r="AI561" s="255"/>
    </row>
    <row r="562" spans="2:35" ht="20.149999999999999" customHeight="1" x14ac:dyDescent="0.35">
      <c r="B562" s="403">
        <f t="shared" si="183"/>
        <v>52</v>
      </c>
      <c r="C562" s="133" t="s">
        <v>876</v>
      </c>
      <c r="D562" s="240">
        <v>1</v>
      </c>
      <c r="E562" s="240">
        <v>6.55</v>
      </c>
      <c r="F562" s="240">
        <v>0.3</v>
      </c>
      <c r="G562" s="240">
        <v>0.8</v>
      </c>
      <c r="H562" s="152">
        <f t="shared" si="173"/>
        <v>1.5720000000000001</v>
      </c>
      <c r="I562" s="152">
        <f t="shared" si="174"/>
        <v>1.9649999999999999</v>
      </c>
      <c r="J562" s="152">
        <f t="shared" si="184"/>
        <v>8.5150000000000006</v>
      </c>
      <c r="K562" s="404">
        <v>0.15</v>
      </c>
      <c r="L562" s="404">
        <f t="shared" si="185"/>
        <v>0.65</v>
      </c>
      <c r="M562" s="404">
        <f t="shared" si="176"/>
        <v>4.2575000000000003</v>
      </c>
      <c r="N562" s="404">
        <v>0.15</v>
      </c>
      <c r="O562" s="240">
        <f t="shared" si="186"/>
        <v>0.65</v>
      </c>
      <c r="P562" s="240">
        <f t="shared" si="178"/>
        <v>4.2575000000000003</v>
      </c>
      <c r="Q562" s="240"/>
      <c r="R562" s="240"/>
      <c r="S562" s="240">
        <f t="shared" si="179"/>
        <v>0</v>
      </c>
      <c r="T562" s="240" t="s">
        <v>860</v>
      </c>
      <c r="U562" s="240" t="s">
        <v>1001</v>
      </c>
      <c r="V562" s="240" t="s">
        <v>1001</v>
      </c>
      <c r="W562" s="240" t="s">
        <v>1001</v>
      </c>
      <c r="X562" s="240" t="s">
        <v>1001</v>
      </c>
      <c r="Y562" s="240" t="s">
        <v>1001</v>
      </c>
      <c r="Z562" s="240">
        <f t="shared" si="187"/>
        <v>0.12</v>
      </c>
      <c r="AA562" s="240"/>
      <c r="AC562" s="152"/>
      <c r="AE562" s="146">
        <f t="shared" si="181"/>
        <v>0</v>
      </c>
      <c r="AF562" s="146">
        <f t="shared" si="182"/>
        <v>10.48</v>
      </c>
      <c r="AH562" s="255"/>
      <c r="AI562" s="255"/>
    </row>
    <row r="563" spans="2:35" ht="20.149999999999999" customHeight="1" x14ac:dyDescent="0.35">
      <c r="B563" s="403">
        <f t="shared" si="183"/>
        <v>53</v>
      </c>
      <c r="C563" s="133" t="s">
        <v>877</v>
      </c>
      <c r="D563" s="240">
        <v>1</v>
      </c>
      <c r="E563" s="240">
        <v>6.7</v>
      </c>
      <c r="F563" s="240">
        <v>0.3</v>
      </c>
      <c r="G563" s="240">
        <v>0.8</v>
      </c>
      <c r="H563" s="152">
        <f t="shared" si="173"/>
        <v>1.6079999999999999</v>
      </c>
      <c r="I563" s="152">
        <f t="shared" si="174"/>
        <v>2.0099999999999998</v>
      </c>
      <c r="J563" s="152">
        <f t="shared" si="184"/>
        <v>8.7100000000000009</v>
      </c>
      <c r="K563" s="404">
        <v>0.15</v>
      </c>
      <c r="L563" s="404">
        <f t="shared" si="185"/>
        <v>0.65</v>
      </c>
      <c r="M563" s="404">
        <f t="shared" si="176"/>
        <v>4.3550000000000004</v>
      </c>
      <c r="N563" s="404">
        <v>0.15</v>
      </c>
      <c r="O563" s="240">
        <f t="shared" si="186"/>
        <v>0.65</v>
      </c>
      <c r="P563" s="240">
        <f t="shared" si="178"/>
        <v>4.3550000000000004</v>
      </c>
      <c r="Q563" s="240"/>
      <c r="R563" s="240"/>
      <c r="S563" s="240">
        <f t="shared" si="179"/>
        <v>0</v>
      </c>
      <c r="T563" s="240" t="s">
        <v>915</v>
      </c>
      <c r="U563" s="240" t="s">
        <v>916</v>
      </c>
      <c r="V563" s="240" t="s">
        <v>1001</v>
      </c>
      <c r="W563" s="240" t="s">
        <v>1001</v>
      </c>
      <c r="X563" s="240" t="s">
        <v>1001</v>
      </c>
      <c r="Y563" s="240" t="s">
        <v>1001</v>
      </c>
      <c r="Z563" s="240">
        <f t="shared" si="187"/>
        <v>0.24</v>
      </c>
      <c r="AA563" s="240"/>
      <c r="AC563" s="152"/>
      <c r="AE563" s="146">
        <f t="shared" si="181"/>
        <v>0</v>
      </c>
      <c r="AF563" s="146">
        <f t="shared" si="182"/>
        <v>10.72</v>
      </c>
      <c r="AH563" s="255"/>
      <c r="AI563" s="255"/>
    </row>
    <row r="564" spans="2:35" ht="20.149999999999999" customHeight="1" x14ac:dyDescent="0.35">
      <c r="B564" s="403">
        <f t="shared" si="183"/>
        <v>54</v>
      </c>
      <c r="C564" s="133" t="s">
        <v>878</v>
      </c>
      <c r="D564" s="240">
        <v>1</v>
      </c>
      <c r="E564" s="240">
        <v>3.1</v>
      </c>
      <c r="F564" s="240">
        <v>0.2</v>
      </c>
      <c r="G564" s="240">
        <v>0.6</v>
      </c>
      <c r="H564" s="152">
        <f t="shared" si="173"/>
        <v>0.37200000000000005</v>
      </c>
      <c r="I564" s="152">
        <f t="shared" si="174"/>
        <v>0.62000000000000011</v>
      </c>
      <c r="J564" s="152">
        <f t="shared" si="184"/>
        <v>3.7199999999999998</v>
      </c>
      <c r="K564" s="404">
        <v>0</v>
      </c>
      <c r="L564" s="404">
        <f t="shared" si="185"/>
        <v>0.6</v>
      </c>
      <c r="M564" s="404">
        <f t="shared" si="176"/>
        <v>1.8599999999999999</v>
      </c>
      <c r="N564" s="404">
        <v>0</v>
      </c>
      <c r="O564" s="240">
        <f t="shared" si="186"/>
        <v>0.6</v>
      </c>
      <c r="P564" s="240">
        <f t="shared" si="178"/>
        <v>1.8599999999999999</v>
      </c>
      <c r="Q564" s="240"/>
      <c r="R564" s="240"/>
      <c r="S564" s="240">
        <f t="shared" si="179"/>
        <v>0</v>
      </c>
      <c r="T564" s="240" t="s">
        <v>1001</v>
      </c>
      <c r="U564" s="240" t="s">
        <v>1001</v>
      </c>
      <c r="V564" s="240" t="s">
        <v>1001</v>
      </c>
      <c r="W564" s="240" t="s">
        <v>1001</v>
      </c>
      <c r="X564" s="240" t="s">
        <v>1001</v>
      </c>
      <c r="Y564" s="240" t="s">
        <v>1001</v>
      </c>
      <c r="Z564" s="240">
        <f t="shared" si="187"/>
        <v>0</v>
      </c>
      <c r="AA564" s="240"/>
      <c r="AC564" s="152"/>
      <c r="AE564" s="146">
        <f t="shared" si="181"/>
        <v>4.34</v>
      </c>
      <c r="AF564" s="146">
        <f t="shared" si="182"/>
        <v>0</v>
      </c>
      <c r="AH564" s="255"/>
      <c r="AI564" s="255"/>
    </row>
    <row r="565" spans="2:35" ht="20.149999999999999" customHeight="1" x14ac:dyDescent="0.35">
      <c r="B565" s="403">
        <f t="shared" si="183"/>
        <v>55</v>
      </c>
      <c r="C565" s="133" t="s">
        <v>879</v>
      </c>
      <c r="D565" s="240">
        <v>1</v>
      </c>
      <c r="E565" s="240">
        <v>5.8</v>
      </c>
      <c r="F565" s="240">
        <v>0.2</v>
      </c>
      <c r="G565" s="240">
        <v>0.6</v>
      </c>
      <c r="H565" s="152">
        <f t="shared" si="173"/>
        <v>0.69599999999999995</v>
      </c>
      <c r="I565" s="152">
        <f t="shared" si="174"/>
        <v>1.1599999999999999</v>
      </c>
      <c r="J565" s="152">
        <f t="shared" si="184"/>
        <v>6.96</v>
      </c>
      <c r="K565" s="404">
        <v>0</v>
      </c>
      <c r="L565" s="404">
        <f t="shared" si="185"/>
        <v>0.6</v>
      </c>
      <c r="M565" s="404">
        <f t="shared" si="176"/>
        <v>3.48</v>
      </c>
      <c r="N565" s="404">
        <v>0</v>
      </c>
      <c r="O565" s="240">
        <f t="shared" si="186"/>
        <v>0.6</v>
      </c>
      <c r="P565" s="240">
        <f t="shared" si="178"/>
        <v>3.48</v>
      </c>
      <c r="Q565" s="240"/>
      <c r="R565" s="240"/>
      <c r="S565" s="240">
        <f t="shared" si="179"/>
        <v>0</v>
      </c>
      <c r="T565" s="240" t="s">
        <v>1001</v>
      </c>
      <c r="U565" s="240" t="s">
        <v>1001</v>
      </c>
      <c r="V565" s="240" t="s">
        <v>1001</v>
      </c>
      <c r="W565" s="240" t="s">
        <v>1001</v>
      </c>
      <c r="X565" s="240" t="s">
        <v>1001</v>
      </c>
      <c r="Y565" s="240" t="s">
        <v>1001</v>
      </c>
      <c r="Z565" s="240">
        <f t="shared" si="187"/>
        <v>0</v>
      </c>
      <c r="AA565" s="240"/>
      <c r="AC565" s="152"/>
      <c r="AE565" s="146">
        <f t="shared" si="181"/>
        <v>8.1199999999999992</v>
      </c>
      <c r="AF565" s="146">
        <f t="shared" si="182"/>
        <v>0</v>
      </c>
      <c r="AH565" s="255"/>
      <c r="AI565" s="255"/>
    </row>
    <row r="566" spans="2:35" ht="20.149999999999999" customHeight="1" x14ac:dyDescent="0.35">
      <c r="B566" s="403">
        <f t="shared" si="183"/>
        <v>56</v>
      </c>
      <c r="C566" s="133" t="s">
        <v>880</v>
      </c>
      <c r="D566" s="240">
        <v>1</v>
      </c>
      <c r="E566" s="240">
        <v>1.9</v>
      </c>
      <c r="F566" s="240">
        <v>0.2</v>
      </c>
      <c r="G566" s="240">
        <v>0.6</v>
      </c>
      <c r="H566" s="152">
        <f t="shared" si="173"/>
        <v>0.22799999999999998</v>
      </c>
      <c r="I566" s="152">
        <f t="shared" si="174"/>
        <v>0.38</v>
      </c>
      <c r="J566" s="152">
        <f t="shared" si="184"/>
        <v>2.2799999999999998</v>
      </c>
      <c r="K566" s="404">
        <v>0</v>
      </c>
      <c r="L566" s="404">
        <f t="shared" si="185"/>
        <v>0.6</v>
      </c>
      <c r="M566" s="404">
        <f t="shared" si="176"/>
        <v>1.1399999999999999</v>
      </c>
      <c r="N566" s="404">
        <v>0</v>
      </c>
      <c r="O566" s="240">
        <f t="shared" si="186"/>
        <v>0.6</v>
      </c>
      <c r="P566" s="240">
        <f t="shared" si="178"/>
        <v>1.1399999999999999</v>
      </c>
      <c r="Q566" s="240"/>
      <c r="R566" s="240"/>
      <c r="S566" s="240">
        <f t="shared" si="179"/>
        <v>0</v>
      </c>
      <c r="T566" s="240" t="s">
        <v>1001</v>
      </c>
      <c r="U566" s="240" t="s">
        <v>1001</v>
      </c>
      <c r="V566" s="240" t="s">
        <v>1001</v>
      </c>
      <c r="W566" s="240" t="s">
        <v>1001</v>
      </c>
      <c r="X566" s="240" t="s">
        <v>1001</v>
      </c>
      <c r="Y566" s="240" t="s">
        <v>1001</v>
      </c>
      <c r="Z566" s="240">
        <f t="shared" si="187"/>
        <v>0</v>
      </c>
      <c r="AA566" s="240"/>
      <c r="AC566" s="152"/>
      <c r="AE566" s="146">
        <f t="shared" si="181"/>
        <v>2.6599999999999997</v>
      </c>
      <c r="AF566" s="146">
        <f t="shared" si="182"/>
        <v>0</v>
      </c>
      <c r="AH566" s="255"/>
      <c r="AI566" s="255"/>
    </row>
    <row r="567" spans="2:35" ht="20.149999999999999" customHeight="1" x14ac:dyDescent="0.35">
      <c r="B567" s="403">
        <f t="shared" si="183"/>
        <v>57</v>
      </c>
      <c r="C567" s="133" t="s">
        <v>881</v>
      </c>
      <c r="D567" s="240">
        <v>1</v>
      </c>
      <c r="E567" s="240">
        <v>5</v>
      </c>
      <c r="F567" s="240">
        <v>0.3</v>
      </c>
      <c r="G567" s="240">
        <v>0.8</v>
      </c>
      <c r="H567" s="152">
        <f t="shared" si="173"/>
        <v>1.2000000000000002</v>
      </c>
      <c r="I567" s="152">
        <f t="shared" si="174"/>
        <v>1.5</v>
      </c>
      <c r="J567" s="152">
        <f t="shared" si="184"/>
        <v>7.25</v>
      </c>
      <c r="K567" s="404">
        <v>0.15</v>
      </c>
      <c r="L567" s="404">
        <f t="shared" si="185"/>
        <v>0.65</v>
      </c>
      <c r="M567" s="404">
        <f t="shared" si="176"/>
        <v>3.25</v>
      </c>
      <c r="N567" s="404">
        <v>0</v>
      </c>
      <c r="O567" s="240">
        <f t="shared" si="186"/>
        <v>0.8</v>
      </c>
      <c r="P567" s="240">
        <f t="shared" si="178"/>
        <v>4</v>
      </c>
      <c r="Q567" s="240"/>
      <c r="R567" s="240"/>
      <c r="S567" s="240">
        <f t="shared" si="179"/>
        <v>0</v>
      </c>
      <c r="T567" s="240" t="s">
        <v>882</v>
      </c>
      <c r="U567" s="240" t="s">
        <v>1001</v>
      </c>
      <c r="V567" s="240" t="s">
        <v>1001</v>
      </c>
      <c r="W567" s="240" t="s">
        <v>1001</v>
      </c>
      <c r="X567" s="240" t="s">
        <v>1001</v>
      </c>
      <c r="Y567" s="240" t="s">
        <v>1001</v>
      </c>
      <c r="Z567" s="240">
        <f t="shared" si="187"/>
        <v>0.12</v>
      </c>
      <c r="AA567" s="240"/>
      <c r="AC567" s="152"/>
      <c r="AE567" s="146">
        <f t="shared" si="181"/>
        <v>0</v>
      </c>
      <c r="AF567" s="146">
        <f t="shared" si="182"/>
        <v>8.75</v>
      </c>
      <c r="AH567" s="255"/>
      <c r="AI567" s="255"/>
    </row>
    <row r="568" spans="2:35" ht="20.149999999999999" customHeight="1" x14ac:dyDescent="0.35">
      <c r="B568" s="403">
        <f t="shared" si="183"/>
        <v>58</v>
      </c>
      <c r="C568" s="133" t="s">
        <v>882</v>
      </c>
      <c r="D568" s="240">
        <v>1</v>
      </c>
      <c r="E568" s="240">
        <v>6.55</v>
      </c>
      <c r="F568" s="240">
        <v>0.2</v>
      </c>
      <c r="G568" s="240">
        <v>0.6</v>
      </c>
      <c r="H568" s="152">
        <f t="shared" si="173"/>
        <v>0.78600000000000003</v>
      </c>
      <c r="I568" s="152">
        <f t="shared" si="174"/>
        <v>1.31</v>
      </c>
      <c r="J568" s="152">
        <f t="shared" si="184"/>
        <v>5.8949999999999996</v>
      </c>
      <c r="K568" s="404">
        <v>0.15</v>
      </c>
      <c r="L568" s="404">
        <f t="shared" si="185"/>
        <v>0.44999999999999996</v>
      </c>
      <c r="M568" s="404">
        <f t="shared" si="176"/>
        <v>2.9474999999999998</v>
      </c>
      <c r="N568" s="404">
        <v>0.15</v>
      </c>
      <c r="O568" s="240">
        <f t="shared" si="186"/>
        <v>0.44999999999999996</v>
      </c>
      <c r="P568" s="240">
        <f t="shared" si="178"/>
        <v>2.9474999999999998</v>
      </c>
      <c r="Q568" s="240"/>
      <c r="R568" s="240"/>
      <c r="S568" s="240">
        <f t="shared" si="179"/>
        <v>0</v>
      </c>
      <c r="T568" s="240" t="s">
        <v>883</v>
      </c>
      <c r="U568" s="240" t="s">
        <v>1001</v>
      </c>
      <c r="V568" s="240" t="s">
        <v>1001</v>
      </c>
      <c r="W568" s="240" t="s">
        <v>1001</v>
      </c>
      <c r="X568" s="240" t="s">
        <v>1001</v>
      </c>
      <c r="Y568" s="240" t="s">
        <v>1001</v>
      </c>
      <c r="Z568" s="240">
        <f t="shared" si="187"/>
        <v>0.12</v>
      </c>
      <c r="AA568" s="240"/>
      <c r="AC568" s="152"/>
      <c r="AE568" s="146">
        <f t="shared" si="181"/>
        <v>7.2050000000000001</v>
      </c>
      <c r="AF568" s="146">
        <f t="shared" si="182"/>
        <v>0</v>
      </c>
      <c r="AH568" s="255"/>
      <c r="AI568" s="255"/>
    </row>
    <row r="569" spans="2:35" ht="20.149999999999999" customHeight="1" x14ac:dyDescent="0.35">
      <c r="B569" s="403">
        <f t="shared" si="183"/>
        <v>59</v>
      </c>
      <c r="C569" s="133" t="s">
        <v>883</v>
      </c>
      <c r="D569" s="240">
        <v>1</v>
      </c>
      <c r="E569" s="240">
        <v>2.4</v>
      </c>
      <c r="F569" s="240">
        <v>0.2</v>
      </c>
      <c r="G569" s="240">
        <v>0.6</v>
      </c>
      <c r="H569" s="152">
        <f t="shared" si="173"/>
        <v>0.28799999999999998</v>
      </c>
      <c r="I569" s="152">
        <f t="shared" si="174"/>
        <v>0.48</v>
      </c>
      <c r="J569" s="152">
        <f t="shared" si="184"/>
        <v>2.1599999999999997</v>
      </c>
      <c r="K569" s="404">
        <v>0.15</v>
      </c>
      <c r="L569" s="404">
        <f t="shared" si="185"/>
        <v>0.44999999999999996</v>
      </c>
      <c r="M569" s="404">
        <f t="shared" si="176"/>
        <v>1.0799999999999998</v>
      </c>
      <c r="N569" s="404">
        <v>0.15</v>
      </c>
      <c r="O569" s="240">
        <f t="shared" si="186"/>
        <v>0.44999999999999996</v>
      </c>
      <c r="P569" s="240">
        <f t="shared" si="178"/>
        <v>1.0799999999999998</v>
      </c>
      <c r="Q569" s="240"/>
      <c r="R569" s="240"/>
      <c r="S569" s="240">
        <f t="shared" si="179"/>
        <v>0</v>
      </c>
      <c r="T569" s="240" t="s">
        <v>1001</v>
      </c>
      <c r="U569" s="240" t="s">
        <v>1001</v>
      </c>
      <c r="V569" s="240" t="s">
        <v>1001</v>
      </c>
      <c r="W569" s="240" t="s">
        <v>1001</v>
      </c>
      <c r="X569" s="240" t="s">
        <v>1001</v>
      </c>
      <c r="Y569" s="240" t="s">
        <v>1001</v>
      </c>
      <c r="Z569" s="240">
        <f t="shared" si="187"/>
        <v>0</v>
      </c>
      <c r="AA569" s="240"/>
      <c r="AC569" s="152"/>
      <c r="AE569" s="146">
        <f t="shared" si="181"/>
        <v>2.6399999999999997</v>
      </c>
      <c r="AF569" s="146">
        <f t="shared" si="182"/>
        <v>0</v>
      </c>
      <c r="AH569" s="255"/>
      <c r="AI569" s="255"/>
    </row>
    <row r="570" spans="2:35" ht="20.149999999999999" customHeight="1" x14ac:dyDescent="0.35">
      <c r="B570" s="403">
        <f t="shared" si="183"/>
        <v>60</v>
      </c>
      <c r="C570" s="133" t="s">
        <v>884</v>
      </c>
      <c r="D570" s="240">
        <v>1</v>
      </c>
      <c r="E570" s="240">
        <v>6.55</v>
      </c>
      <c r="F570" s="240">
        <v>0.3</v>
      </c>
      <c r="G570" s="240">
        <v>0.8</v>
      </c>
      <c r="H570" s="152">
        <f t="shared" si="173"/>
        <v>1.5720000000000001</v>
      </c>
      <c r="I570" s="152">
        <f t="shared" si="174"/>
        <v>1.9649999999999999</v>
      </c>
      <c r="J570" s="152">
        <f t="shared" si="184"/>
        <v>9.4975000000000005</v>
      </c>
      <c r="K570" s="404">
        <v>0.15</v>
      </c>
      <c r="L570" s="404">
        <f t="shared" si="185"/>
        <v>0.65</v>
      </c>
      <c r="M570" s="404">
        <f t="shared" si="176"/>
        <v>4.2575000000000003</v>
      </c>
      <c r="N570" s="404">
        <v>0</v>
      </c>
      <c r="O570" s="240">
        <f t="shared" si="186"/>
        <v>0.8</v>
      </c>
      <c r="P570" s="240">
        <f t="shared" si="178"/>
        <v>5.24</v>
      </c>
      <c r="Q570" s="240"/>
      <c r="R570" s="240"/>
      <c r="S570" s="240">
        <f t="shared" si="179"/>
        <v>0</v>
      </c>
      <c r="T570" s="240" t="s">
        <v>994</v>
      </c>
      <c r="U570" s="240" t="s">
        <v>1002</v>
      </c>
      <c r="V570" s="240" t="s">
        <v>1001</v>
      </c>
      <c r="W570" s="240" t="s">
        <v>1001</v>
      </c>
      <c r="X570" s="240" t="s">
        <v>1001</v>
      </c>
      <c r="Y570" s="240" t="s">
        <v>1001</v>
      </c>
      <c r="Z570" s="240">
        <f t="shared" si="187"/>
        <v>0.24</v>
      </c>
      <c r="AA570" s="240"/>
      <c r="AC570" s="152"/>
      <c r="AE570" s="146">
        <f t="shared" si="181"/>
        <v>0</v>
      </c>
      <c r="AF570" s="146">
        <f t="shared" si="182"/>
        <v>11.4625</v>
      </c>
      <c r="AH570" s="255"/>
      <c r="AI570" s="255"/>
    </row>
    <row r="571" spans="2:35" ht="20.149999999999999" customHeight="1" x14ac:dyDescent="0.35">
      <c r="B571" s="403">
        <f t="shared" si="183"/>
        <v>61</v>
      </c>
      <c r="C571" s="133" t="s">
        <v>885</v>
      </c>
      <c r="D571" s="240">
        <v>1</v>
      </c>
      <c r="E571" s="240">
        <v>5</v>
      </c>
      <c r="F571" s="240">
        <v>0.3</v>
      </c>
      <c r="G571" s="240">
        <v>0.8</v>
      </c>
      <c r="H571" s="152">
        <f t="shared" si="173"/>
        <v>1.2000000000000002</v>
      </c>
      <c r="I571" s="152">
        <f t="shared" si="174"/>
        <v>1.5</v>
      </c>
      <c r="J571" s="152">
        <f t="shared" si="184"/>
        <v>6.5</v>
      </c>
      <c r="K571" s="404">
        <v>0.15</v>
      </c>
      <c r="L571" s="404">
        <f t="shared" si="185"/>
        <v>0.65</v>
      </c>
      <c r="M571" s="404">
        <f t="shared" si="176"/>
        <v>3.25</v>
      </c>
      <c r="N571" s="404">
        <v>0.15</v>
      </c>
      <c r="O571" s="240">
        <f t="shared" si="186"/>
        <v>0.65</v>
      </c>
      <c r="P571" s="240">
        <f t="shared" si="178"/>
        <v>3.25</v>
      </c>
      <c r="Q571" s="240"/>
      <c r="R571" s="240"/>
      <c r="S571" s="240">
        <f t="shared" si="179"/>
        <v>0</v>
      </c>
      <c r="T571" s="240" t="s">
        <v>882</v>
      </c>
      <c r="U571" s="240" t="s">
        <v>886</v>
      </c>
      <c r="V571" s="240" t="s">
        <v>1001</v>
      </c>
      <c r="W571" s="240" t="s">
        <v>1001</v>
      </c>
      <c r="X571" s="240" t="s">
        <v>1001</v>
      </c>
      <c r="Y571" s="240" t="s">
        <v>1001</v>
      </c>
      <c r="Z571" s="240">
        <f t="shared" si="187"/>
        <v>0.24</v>
      </c>
      <c r="AA571" s="240"/>
      <c r="AC571" s="152"/>
      <c r="AE571" s="146">
        <f t="shared" si="181"/>
        <v>0</v>
      </c>
      <c r="AF571" s="146">
        <f t="shared" si="182"/>
        <v>8</v>
      </c>
      <c r="AH571" s="255"/>
      <c r="AI571" s="255"/>
    </row>
    <row r="572" spans="2:35" ht="20.149999999999999" customHeight="1" x14ac:dyDescent="0.35">
      <c r="B572" s="403">
        <f t="shared" si="183"/>
        <v>62</v>
      </c>
      <c r="C572" s="133" t="s">
        <v>886</v>
      </c>
      <c r="D572" s="240">
        <v>1</v>
      </c>
      <c r="E572" s="240">
        <v>1.95</v>
      </c>
      <c r="F572" s="240">
        <v>0.2</v>
      </c>
      <c r="G572" s="240">
        <v>0.6</v>
      </c>
      <c r="H572" s="152">
        <f t="shared" si="173"/>
        <v>0.23399999999999999</v>
      </c>
      <c r="I572" s="152">
        <f t="shared" si="174"/>
        <v>0.39</v>
      </c>
      <c r="J572" s="152">
        <f t="shared" si="184"/>
        <v>1.7549999999999999</v>
      </c>
      <c r="K572" s="404">
        <v>0.15</v>
      </c>
      <c r="L572" s="404">
        <f t="shared" si="185"/>
        <v>0.44999999999999996</v>
      </c>
      <c r="M572" s="404">
        <f t="shared" si="176"/>
        <v>0.87749999999999995</v>
      </c>
      <c r="N572" s="404">
        <v>0.15</v>
      </c>
      <c r="O572" s="240">
        <f t="shared" si="186"/>
        <v>0.44999999999999996</v>
      </c>
      <c r="P572" s="240">
        <f t="shared" si="178"/>
        <v>0.87749999999999995</v>
      </c>
      <c r="Q572" s="240"/>
      <c r="R572" s="240"/>
      <c r="S572" s="240">
        <f t="shared" si="179"/>
        <v>0</v>
      </c>
      <c r="T572" s="240" t="s">
        <v>1001</v>
      </c>
      <c r="U572" s="240" t="s">
        <v>1001</v>
      </c>
      <c r="V572" s="240" t="s">
        <v>1001</v>
      </c>
      <c r="W572" s="240" t="s">
        <v>1001</v>
      </c>
      <c r="X572" s="240" t="s">
        <v>1001</v>
      </c>
      <c r="Y572" s="240" t="s">
        <v>1001</v>
      </c>
      <c r="Z572" s="240">
        <f t="shared" si="187"/>
        <v>0</v>
      </c>
      <c r="AA572" s="240"/>
      <c r="AC572" s="152"/>
      <c r="AE572" s="146">
        <f t="shared" si="181"/>
        <v>2.145</v>
      </c>
      <c r="AF572" s="146">
        <f t="shared" si="182"/>
        <v>0</v>
      </c>
      <c r="AH572" s="255"/>
      <c r="AI572" s="255"/>
    </row>
    <row r="573" spans="2:35" ht="20.149999999999999" customHeight="1" x14ac:dyDescent="0.35">
      <c r="B573" s="403">
        <f t="shared" si="183"/>
        <v>63</v>
      </c>
      <c r="C573" s="133" t="s">
        <v>887</v>
      </c>
      <c r="D573" s="240">
        <v>1</v>
      </c>
      <c r="E573" s="240">
        <v>6</v>
      </c>
      <c r="F573" s="240">
        <v>0.2</v>
      </c>
      <c r="G573" s="240">
        <v>0.6</v>
      </c>
      <c r="H573" s="152">
        <f t="shared" si="173"/>
        <v>0.72000000000000008</v>
      </c>
      <c r="I573" s="152">
        <f t="shared" si="174"/>
        <v>1.2000000000000002</v>
      </c>
      <c r="J573" s="152">
        <f t="shared" si="184"/>
        <v>5.3999999999999995</v>
      </c>
      <c r="K573" s="404">
        <v>0.15</v>
      </c>
      <c r="L573" s="404">
        <f t="shared" si="185"/>
        <v>0.44999999999999996</v>
      </c>
      <c r="M573" s="404">
        <f t="shared" si="176"/>
        <v>2.6999999999999997</v>
      </c>
      <c r="N573" s="404">
        <v>0.15</v>
      </c>
      <c r="O573" s="240">
        <f t="shared" si="186"/>
        <v>0.44999999999999996</v>
      </c>
      <c r="P573" s="240">
        <f t="shared" si="178"/>
        <v>2.6999999999999997</v>
      </c>
      <c r="Q573" s="240"/>
      <c r="R573" s="240"/>
      <c r="S573" s="240">
        <f t="shared" si="179"/>
        <v>0</v>
      </c>
      <c r="T573" s="240" t="s">
        <v>886</v>
      </c>
      <c r="U573" s="240" t="s">
        <v>888</v>
      </c>
      <c r="V573" s="240" t="s">
        <v>1001</v>
      </c>
      <c r="W573" s="240" t="s">
        <v>1001</v>
      </c>
      <c r="X573" s="240" t="s">
        <v>1001</v>
      </c>
      <c r="Y573" s="240" t="s">
        <v>1001</v>
      </c>
      <c r="Z573" s="240">
        <f t="shared" si="187"/>
        <v>0.24</v>
      </c>
      <c r="AA573" s="240"/>
      <c r="AC573" s="152"/>
      <c r="AE573" s="146">
        <f t="shared" si="181"/>
        <v>6.6</v>
      </c>
      <c r="AF573" s="146">
        <f t="shared" si="182"/>
        <v>0</v>
      </c>
      <c r="AH573" s="255"/>
      <c r="AI573" s="255"/>
    </row>
    <row r="574" spans="2:35" ht="20.149999999999999" customHeight="1" x14ac:dyDescent="0.35">
      <c r="B574" s="403">
        <f t="shared" si="183"/>
        <v>64</v>
      </c>
      <c r="C574" s="133" t="s">
        <v>888</v>
      </c>
      <c r="D574" s="240">
        <v>1</v>
      </c>
      <c r="E574" s="240">
        <v>4.5</v>
      </c>
      <c r="F574" s="240">
        <v>0.2</v>
      </c>
      <c r="G574" s="240">
        <v>0.6</v>
      </c>
      <c r="H574" s="152">
        <f t="shared" si="173"/>
        <v>0.54</v>
      </c>
      <c r="I574" s="152">
        <f t="shared" si="174"/>
        <v>0.9</v>
      </c>
      <c r="J574" s="152">
        <f t="shared" si="184"/>
        <v>4.05</v>
      </c>
      <c r="K574" s="404">
        <v>0.15</v>
      </c>
      <c r="L574" s="404">
        <f t="shared" si="185"/>
        <v>0.44999999999999996</v>
      </c>
      <c r="M574" s="404">
        <f t="shared" si="176"/>
        <v>2.0249999999999999</v>
      </c>
      <c r="N574" s="404">
        <v>0.15</v>
      </c>
      <c r="O574" s="240">
        <f t="shared" si="186"/>
        <v>0.44999999999999996</v>
      </c>
      <c r="P574" s="240">
        <f t="shared" si="178"/>
        <v>2.0249999999999999</v>
      </c>
      <c r="Q574" s="240"/>
      <c r="R574" s="240"/>
      <c r="S574" s="240">
        <f t="shared" si="179"/>
        <v>0</v>
      </c>
      <c r="T574" s="240" t="s">
        <v>1001</v>
      </c>
      <c r="U574" s="240" t="s">
        <v>1001</v>
      </c>
      <c r="V574" s="240" t="s">
        <v>1001</v>
      </c>
      <c r="W574" s="240" t="s">
        <v>1001</v>
      </c>
      <c r="X574" s="240" t="s">
        <v>1001</v>
      </c>
      <c r="Y574" s="240" t="s">
        <v>1001</v>
      </c>
      <c r="Z574" s="240">
        <f t="shared" si="187"/>
        <v>0</v>
      </c>
      <c r="AA574" s="240"/>
      <c r="AC574" s="152"/>
      <c r="AE574" s="146">
        <f t="shared" si="181"/>
        <v>4.95</v>
      </c>
      <c r="AF574" s="146">
        <f t="shared" si="182"/>
        <v>0</v>
      </c>
      <c r="AH574" s="255"/>
      <c r="AI574" s="255"/>
    </row>
    <row r="575" spans="2:35" ht="20.149999999999999" customHeight="1" x14ac:dyDescent="0.35">
      <c r="B575" s="403">
        <f t="shared" si="183"/>
        <v>65</v>
      </c>
      <c r="C575" s="133" t="s">
        <v>889</v>
      </c>
      <c r="D575" s="240">
        <v>1</v>
      </c>
      <c r="E575" s="240">
        <v>6.65</v>
      </c>
      <c r="F575" s="240">
        <v>0.3</v>
      </c>
      <c r="G575" s="240">
        <v>0.8</v>
      </c>
      <c r="H575" s="152">
        <f t="shared" ref="H575:H641" si="188">+PRODUCT(D575:G575)</f>
        <v>1.5960000000000001</v>
      </c>
      <c r="I575" s="152">
        <f t="shared" ref="I575:I641" si="189">PRODUCT(D575,E575,F575)</f>
        <v>1.9950000000000001</v>
      </c>
      <c r="J575" s="152">
        <f t="shared" si="184"/>
        <v>9.6425000000000018</v>
      </c>
      <c r="K575" s="404">
        <v>0.15</v>
      </c>
      <c r="L575" s="404">
        <f t="shared" si="185"/>
        <v>0.65</v>
      </c>
      <c r="M575" s="404">
        <f t="shared" ref="M575:M641" si="190">+PRODUCT(D575,E575,L575)</f>
        <v>4.3225000000000007</v>
      </c>
      <c r="N575" s="404">
        <v>0</v>
      </c>
      <c r="O575" s="240">
        <f t="shared" si="186"/>
        <v>0.8</v>
      </c>
      <c r="P575" s="240">
        <f t="shared" ref="P575:P641" si="191">+PRODUCT(D575:E575,O575)</f>
        <v>5.32</v>
      </c>
      <c r="Q575" s="240"/>
      <c r="R575" s="240"/>
      <c r="S575" s="240">
        <f t="shared" ref="S575:S641" si="192">+SUM(Q575:R575)*(L575+O575)/2*2</f>
        <v>0</v>
      </c>
      <c r="T575" s="240" t="s">
        <v>989</v>
      </c>
      <c r="U575" s="240" t="s">
        <v>990</v>
      </c>
      <c r="V575" s="240" t="s">
        <v>991</v>
      </c>
      <c r="W575" s="240" t="s">
        <v>887</v>
      </c>
      <c r="X575" s="240" t="s">
        <v>1001</v>
      </c>
      <c r="Y575" s="240" t="s">
        <v>1001</v>
      </c>
      <c r="Z575" s="240">
        <f t="shared" ref="Z575:Z606" si="193">IFERROR(VLOOKUP(T575,$C$47:$G$688,4,FALSE)*VLOOKUP(T575,$C$47:$G$688,5,FALSE),)+IFERROR(VLOOKUP(U575,$C$47:$G$688,4,FALSE)*VLOOKUP(U575,$C$47:$G$688,5,FALSE),)+IFERROR(VLOOKUP(V575,$C$47:$G$9916,4,FALSE)*VLOOKUP(V575,$C$47:$G$688,5,FALSE),)+IFERROR(VLOOKUP(W575,$C$47:$G$688,4,FALSE)*VLOOKUP(W575,$C$47:$G$688,5,FALSE),)+IFERROR(VLOOKUP(X575,$C$47:$G$688,4,FALSE)*VLOOKUP(X575,$C$47:$G$688,5,FALSE),)+IFERROR(VLOOKUP(Y575,$C$47:$G$688,4,FALSE)*VLOOKUP(Y575,$C$47:$G$688,5,FALSE),)</f>
        <v>0.48</v>
      </c>
      <c r="AA575" s="240"/>
      <c r="AC575" s="152"/>
      <c r="AE575" s="146">
        <f t="shared" ref="AE575:AE641" si="194">+IF(G575&lt;0.75,(I575+J575),0)</f>
        <v>0</v>
      </c>
      <c r="AF575" s="146">
        <f t="shared" ref="AF575:AF641" si="195">+IF(G575&lt;0.75,0,(I575+J575))</f>
        <v>11.637500000000003</v>
      </c>
      <c r="AH575" s="255"/>
      <c r="AI575" s="255"/>
    </row>
    <row r="576" spans="2:35" ht="20.149999999999999" customHeight="1" x14ac:dyDescent="0.35">
      <c r="B576" s="403">
        <f t="shared" ref="B576:B639" si="196">+B575+1</f>
        <v>66</v>
      </c>
      <c r="C576" s="133" t="s">
        <v>890</v>
      </c>
      <c r="D576" s="240">
        <v>1</v>
      </c>
      <c r="E576" s="240">
        <v>5</v>
      </c>
      <c r="F576" s="240">
        <v>0.3</v>
      </c>
      <c r="G576" s="240">
        <v>0.8</v>
      </c>
      <c r="H576" s="152">
        <f t="shared" si="188"/>
        <v>1.2000000000000002</v>
      </c>
      <c r="I576" s="152">
        <f t="shared" si="189"/>
        <v>1.5</v>
      </c>
      <c r="J576" s="152">
        <f t="shared" ref="J576:J641" si="197">+M576+P576</f>
        <v>6.5</v>
      </c>
      <c r="K576" s="404">
        <v>0.15</v>
      </c>
      <c r="L576" s="404">
        <f t="shared" si="185"/>
        <v>0.65</v>
      </c>
      <c r="M576" s="404">
        <f t="shared" si="190"/>
        <v>3.25</v>
      </c>
      <c r="N576" s="404">
        <v>0.15</v>
      </c>
      <c r="O576" s="240">
        <f t="shared" si="186"/>
        <v>0.65</v>
      </c>
      <c r="P576" s="240">
        <f t="shared" si="191"/>
        <v>3.25</v>
      </c>
      <c r="Q576" s="240"/>
      <c r="R576" s="240"/>
      <c r="S576" s="240">
        <f t="shared" si="192"/>
        <v>0</v>
      </c>
      <c r="T576" s="240" t="s">
        <v>888</v>
      </c>
      <c r="U576" s="240" t="s">
        <v>1001</v>
      </c>
      <c r="V576" s="240" t="s">
        <v>1001</v>
      </c>
      <c r="W576" s="240" t="s">
        <v>1001</v>
      </c>
      <c r="X576" s="240" t="s">
        <v>1001</v>
      </c>
      <c r="Y576" s="240" t="s">
        <v>1001</v>
      </c>
      <c r="Z576" s="240">
        <f t="shared" si="193"/>
        <v>0.12</v>
      </c>
      <c r="AA576" s="240"/>
      <c r="AC576" s="152"/>
      <c r="AE576" s="146">
        <f t="shared" si="194"/>
        <v>0</v>
      </c>
      <c r="AF576" s="146">
        <f t="shared" si="195"/>
        <v>8</v>
      </c>
      <c r="AH576" s="255"/>
      <c r="AI576" s="255"/>
    </row>
    <row r="577" spans="2:35" ht="20.149999999999999" customHeight="1" x14ac:dyDescent="0.35">
      <c r="B577" s="403">
        <f t="shared" si="196"/>
        <v>67</v>
      </c>
      <c r="C577" s="133" t="s">
        <v>891</v>
      </c>
      <c r="D577" s="240">
        <v>1</v>
      </c>
      <c r="E577" s="240">
        <v>0.9</v>
      </c>
      <c r="F577" s="240">
        <v>0.2</v>
      </c>
      <c r="G577" s="240">
        <v>0.6</v>
      </c>
      <c r="H577" s="152">
        <f t="shared" si="188"/>
        <v>0.10800000000000001</v>
      </c>
      <c r="I577" s="152">
        <f t="shared" si="189"/>
        <v>0.18000000000000002</v>
      </c>
      <c r="J577" s="152">
        <f t="shared" si="197"/>
        <v>1.08</v>
      </c>
      <c r="K577" s="404">
        <v>0</v>
      </c>
      <c r="L577" s="404">
        <f t="shared" si="185"/>
        <v>0.6</v>
      </c>
      <c r="M577" s="404">
        <f t="shared" si="190"/>
        <v>0.54</v>
      </c>
      <c r="N577" s="404">
        <v>0</v>
      </c>
      <c r="O577" s="240">
        <f t="shared" si="186"/>
        <v>0.6</v>
      </c>
      <c r="P577" s="240">
        <f t="shared" si="191"/>
        <v>0.54</v>
      </c>
      <c r="Q577" s="240"/>
      <c r="R577" s="240"/>
      <c r="S577" s="240">
        <f t="shared" si="192"/>
        <v>0</v>
      </c>
      <c r="T577" s="240" t="s">
        <v>1001</v>
      </c>
      <c r="U577" s="240" t="s">
        <v>1001</v>
      </c>
      <c r="V577" s="240" t="s">
        <v>1001</v>
      </c>
      <c r="W577" s="240" t="s">
        <v>1001</v>
      </c>
      <c r="X577" s="240" t="s">
        <v>1001</v>
      </c>
      <c r="Y577" s="240" t="s">
        <v>1001</v>
      </c>
      <c r="Z577" s="240">
        <f t="shared" si="193"/>
        <v>0</v>
      </c>
      <c r="AA577" s="240"/>
      <c r="AC577" s="152"/>
      <c r="AE577" s="146">
        <f t="shared" si="194"/>
        <v>1.26</v>
      </c>
      <c r="AF577" s="146">
        <f t="shared" si="195"/>
        <v>0</v>
      </c>
      <c r="AH577" s="255"/>
      <c r="AI577" s="255"/>
    </row>
    <row r="578" spans="2:35" ht="20.149999999999999" customHeight="1" x14ac:dyDescent="0.35">
      <c r="B578" s="403">
        <f t="shared" si="196"/>
        <v>68</v>
      </c>
      <c r="C578" s="133" t="s">
        <v>892</v>
      </c>
      <c r="D578" s="240">
        <v>1</v>
      </c>
      <c r="E578" s="240">
        <v>2.7</v>
      </c>
      <c r="F578" s="240">
        <v>0.2</v>
      </c>
      <c r="G578" s="240">
        <v>0.6</v>
      </c>
      <c r="H578" s="152">
        <f t="shared" si="188"/>
        <v>0.32400000000000001</v>
      </c>
      <c r="I578" s="152">
        <f t="shared" si="189"/>
        <v>0.54</v>
      </c>
      <c r="J578" s="152">
        <f t="shared" si="197"/>
        <v>3.24</v>
      </c>
      <c r="K578" s="404">
        <v>0</v>
      </c>
      <c r="L578" s="404">
        <f t="shared" si="185"/>
        <v>0.6</v>
      </c>
      <c r="M578" s="404">
        <f t="shared" si="190"/>
        <v>1.62</v>
      </c>
      <c r="N578" s="404">
        <v>0</v>
      </c>
      <c r="O578" s="240">
        <f t="shared" si="186"/>
        <v>0.6</v>
      </c>
      <c r="P578" s="240">
        <f t="shared" si="191"/>
        <v>1.62</v>
      </c>
      <c r="Q578" s="240"/>
      <c r="R578" s="240"/>
      <c r="S578" s="240">
        <f t="shared" si="192"/>
        <v>0</v>
      </c>
      <c r="T578" s="240" t="s">
        <v>1001</v>
      </c>
      <c r="U578" s="240" t="s">
        <v>1001</v>
      </c>
      <c r="V578" s="240" t="s">
        <v>1001</v>
      </c>
      <c r="W578" s="240" t="s">
        <v>1001</v>
      </c>
      <c r="X578" s="240" t="s">
        <v>1001</v>
      </c>
      <c r="Y578" s="240" t="s">
        <v>1001</v>
      </c>
      <c r="Z578" s="240">
        <f t="shared" si="193"/>
        <v>0</v>
      </c>
      <c r="AA578" s="240"/>
      <c r="AC578" s="152"/>
      <c r="AE578" s="146">
        <f t="shared" si="194"/>
        <v>3.7800000000000002</v>
      </c>
      <c r="AF578" s="146">
        <f t="shared" si="195"/>
        <v>0</v>
      </c>
      <c r="AH578" s="255"/>
      <c r="AI578" s="255"/>
    </row>
    <row r="579" spans="2:35" ht="20.149999999999999" customHeight="1" x14ac:dyDescent="0.35">
      <c r="B579" s="403">
        <f t="shared" si="196"/>
        <v>69</v>
      </c>
      <c r="C579" s="133" t="s">
        <v>893</v>
      </c>
      <c r="D579" s="240">
        <v>1</v>
      </c>
      <c r="E579" s="240">
        <v>0.9</v>
      </c>
      <c r="F579" s="240">
        <v>0.2</v>
      </c>
      <c r="G579" s="240">
        <v>0.6</v>
      </c>
      <c r="H579" s="152">
        <f t="shared" si="188"/>
        <v>0.10800000000000001</v>
      </c>
      <c r="I579" s="152">
        <f t="shared" si="189"/>
        <v>0.18000000000000002</v>
      </c>
      <c r="J579" s="152">
        <f t="shared" si="197"/>
        <v>1.08</v>
      </c>
      <c r="K579" s="404">
        <v>0</v>
      </c>
      <c r="L579" s="404">
        <f t="shared" si="185"/>
        <v>0.6</v>
      </c>
      <c r="M579" s="404">
        <f t="shared" si="190"/>
        <v>0.54</v>
      </c>
      <c r="N579" s="404">
        <v>0</v>
      </c>
      <c r="O579" s="240">
        <f t="shared" si="186"/>
        <v>0.6</v>
      </c>
      <c r="P579" s="240">
        <f t="shared" si="191"/>
        <v>0.54</v>
      </c>
      <c r="Q579" s="240"/>
      <c r="R579" s="240"/>
      <c r="S579" s="240">
        <f t="shared" si="192"/>
        <v>0</v>
      </c>
      <c r="T579" s="240" t="s">
        <v>1001</v>
      </c>
      <c r="U579" s="240" t="s">
        <v>1001</v>
      </c>
      <c r="V579" s="240" t="s">
        <v>1001</v>
      </c>
      <c r="W579" s="240" t="s">
        <v>1001</v>
      </c>
      <c r="X579" s="240" t="s">
        <v>1001</v>
      </c>
      <c r="Y579" s="240" t="s">
        <v>1001</v>
      </c>
      <c r="Z579" s="240">
        <f t="shared" si="193"/>
        <v>0</v>
      </c>
      <c r="AA579" s="240"/>
      <c r="AC579" s="152"/>
      <c r="AE579" s="146">
        <f t="shared" si="194"/>
        <v>1.26</v>
      </c>
      <c r="AF579" s="146">
        <f t="shared" si="195"/>
        <v>0</v>
      </c>
      <c r="AH579" s="255"/>
      <c r="AI579" s="255"/>
    </row>
    <row r="580" spans="2:35" ht="20.149999999999999" customHeight="1" x14ac:dyDescent="0.35">
      <c r="B580" s="403">
        <f t="shared" si="196"/>
        <v>70</v>
      </c>
      <c r="C580" s="133" t="s">
        <v>894</v>
      </c>
      <c r="D580" s="240">
        <v>1</v>
      </c>
      <c r="E580" s="240">
        <v>1.75</v>
      </c>
      <c r="F580" s="240">
        <v>0.2</v>
      </c>
      <c r="G580" s="240">
        <v>0.6</v>
      </c>
      <c r="H580" s="152">
        <f t="shared" si="188"/>
        <v>0.21000000000000002</v>
      </c>
      <c r="I580" s="152">
        <f t="shared" si="189"/>
        <v>0.35000000000000003</v>
      </c>
      <c r="J580" s="152">
        <f t="shared" si="197"/>
        <v>1.8374999999999999</v>
      </c>
      <c r="K580" s="404">
        <v>0</v>
      </c>
      <c r="L580" s="404">
        <f t="shared" si="185"/>
        <v>0.6</v>
      </c>
      <c r="M580" s="404">
        <f t="shared" si="190"/>
        <v>1.05</v>
      </c>
      <c r="N580" s="404">
        <v>0.15</v>
      </c>
      <c r="O580" s="240">
        <f t="shared" si="186"/>
        <v>0.44999999999999996</v>
      </c>
      <c r="P580" s="240">
        <f t="shared" si="191"/>
        <v>0.78749999999999987</v>
      </c>
      <c r="Q580" s="240"/>
      <c r="R580" s="240"/>
      <c r="S580" s="240">
        <f t="shared" si="192"/>
        <v>0</v>
      </c>
      <c r="T580" s="240" t="s">
        <v>892</v>
      </c>
      <c r="U580" s="240" t="s">
        <v>1001</v>
      </c>
      <c r="V580" s="240" t="s">
        <v>1001</v>
      </c>
      <c r="W580" s="240" t="s">
        <v>1001</v>
      </c>
      <c r="X580" s="240" t="s">
        <v>1001</v>
      </c>
      <c r="Y580" s="240" t="s">
        <v>1001</v>
      </c>
      <c r="Z580" s="240">
        <f t="shared" si="193"/>
        <v>0.12</v>
      </c>
      <c r="AA580" s="240"/>
      <c r="AC580" s="152"/>
      <c r="AE580" s="146">
        <f t="shared" si="194"/>
        <v>2.1875</v>
      </c>
      <c r="AF580" s="146">
        <f t="shared" si="195"/>
        <v>0</v>
      </c>
      <c r="AH580" s="255"/>
      <c r="AI580" s="255"/>
    </row>
    <row r="581" spans="2:35" ht="20.149999999999999" customHeight="1" x14ac:dyDescent="0.35">
      <c r="B581" s="403">
        <f t="shared" si="196"/>
        <v>71</v>
      </c>
      <c r="C581" s="133" t="s">
        <v>895</v>
      </c>
      <c r="D581" s="240">
        <v>1</v>
      </c>
      <c r="E581" s="240">
        <v>5.0990000000000002</v>
      </c>
      <c r="F581" s="240">
        <v>0.2</v>
      </c>
      <c r="G581" s="240">
        <v>0.6</v>
      </c>
      <c r="H581" s="152">
        <f t="shared" si="188"/>
        <v>0.61187999999999998</v>
      </c>
      <c r="I581" s="152">
        <f t="shared" si="189"/>
        <v>1.0198</v>
      </c>
      <c r="J581" s="152">
        <f t="shared" si="197"/>
        <v>5.3539499999999993</v>
      </c>
      <c r="K581" s="404">
        <v>0</v>
      </c>
      <c r="L581" s="404">
        <f t="shared" si="185"/>
        <v>0.6</v>
      </c>
      <c r="M581" s="404">
        <f t="shared" si="190"/>
        <v>3.0594000000000001</v>
      </c>
      <c r="N581" s="404">
        <v>0.15</v>
      </c>
      <c r="O581" s="240">
        <f t="shared" si="186"/>
        <v>0.44999999999999996</v>
      </c>
      <c r="P581" s="240">
        <f t="shared" si="191"/>
        <v>2.2945499999999996</v>
      </c>
      <c r="Q581" s="240"/>
      <c r="R581" s="240"/>
      <c r="S581" s="240">
        <f t="shared" si="192"/>
        <v>0</v>
      </c>
      <c r="T581" s="240" t="s">
        <v>1001</v>
      </c>
      <c r="U581" s="240" t="s">
        <v>1001</v>
      </c>
      <c r="V581" s="240" t="s">
        <v>1001</v>
      </c>
      <c r="W581" s="240" t="s">
        <v>1001</v>
      </c>
      <c r="X581" s="240" t="s">
        <v>1001</v>
      </c>
      <c r="Y581" s="240" t="s">
        <v>1001</v>
      </c>
      <c r="Z581" s="240">
        <f t="shared" si="193"/>
        <v>0</v>
      </c>
      <c r="AA581" s="240"/>
      <c r="AC581" s="152"/>
      <c r="AE581" s="146">
        <f t="shared" si="194"/>
        <v>6.3737499999999994</v>
      </c>
      <c r="AF581" s="146">
        <f t="shared" si="195"/>
        <v>0</v>
      </c>
      <c r="AH581" s="255"/>
      <c r="AI581" s="255"/>
    </row>
    <row r="582" spans="2:35" ht="20.149999999999999" customHeight="1" x14ac:dyDescent="0.35">
      <c r="B582" s="403">
        <f t="shared" si="196"/>
        <v>72</v>
      </c>
      <c r="C582" s="133" t="s">
        <v>896</v>
      </c>
      <c r="D582" s="240">
        <v>1</v>
      </c>
      <c r="E582" s="240">
        <v>2.2999999999999998</v>
      </c>
      <c r="F582" s="240">
        <v>0.2</v>
      </c>
      <c r="G582" s="240">
        <v>0.6</v>
      </c>
      <c r="H582" s="152">
        <f t="shared" si="188"/>
        <v>0.27599999999999997</v>
      </c>
      <c r="I582" s="152">
        <f t="shared" si="189"/>
        <v>0.45999999999999996</v>
      </c>
      <c r="J582" s="152">
        <f t="shared" si="197"/>
        <v>2.76</v>
      </c>
      <c r="K582" s="404">
        <v>0</v>
      </c>
      <c r="L582" s="404">
        <f t="shared" si="185"/>
        <v>0.6</v>
      </c>
      <c r="M582" s="404">
        <f t="shared" si="190"/>
        <v>1.38</v>
      </c>
      <c r="N582" s="404">
        <v>0</v>
      </c>
      <c r="O582" s="240">
        <f t="shared" si="186"/>
        <v>0.6</v>
      </c>
      <c r="P582" s="240">
        <f t="shared" si="191"/>
        <v>1.38</v>
      </c>
      <c r="Q582" s="240"/>
      <c r="R582" s="240"/>
      <c r="S582" s="240">
        <f t="shared" si="192"/>
        <v>0</v>
      </c>
      <c r="T582" s="240" t="s">
        <v>1001</v>
      </c>
      <c r="U582" s="240" t="s">
        <v>1001</v>
      </c>
      <c r="V582" s="240" t="s">
        <v>1001</v>
      </c>
      <c r="W582" s="240" t="s">
        <v>1001</v>
      </c>
      <c r="X582" s="240" t="s">
        <v>1001</v>
      </c>
      <c r="Y582" s="240" t="s">
        <v>1001</v>
      </c>
      <c r="Z582" s="240">
        <f t="shared" si="193"/>
        <v>0</v>
      </c>
      <c r="AA582" s="240"/>
      <c r="AC582" s="152"/>
      <c r="AE582" s="146">
        <f t="shared" si="194"/>
        <v>3.2199999999999998</v>
      </c>
      <c r="AF582" s="146">
        <f t="shared" si="195"/>
        <v>0</v>
      </c>
      <c r="AH582" s="255"/>
      <c r="AI582" s="255"/>
    </row>
    <row r="583" spans="2:35" ht="20.149999999999999" customHeight="1" x14ac:dyDescent="0.35">
      <c r="B583" s="403">
        <f t="shared" si="196"/>
        <v>73</v>
      </c>
      <c r="C583" s="133" t="s">
        <v>897</v>
      </c>
      <c r="D583" s="240">
        <v>1</v>
      </c>
      <c r="E583" s="240">
        <v>4.4000000000000004</v>
      </c>
      <c r="F583" s="240">
        <v>0.2</v>
      </c>
      <c r="G583" s="240">
        <v>0.6</v>
      </c>
      <c r="H583" s="152">
        <f t="shared" si="188"/>
        <v>0.52800000000000002</v>
      </c>
      <c r="I583" s="152">
        <f t="shared" si="189"/>
        <v>0.88000000000000012</v>
      </c>
      <c r="J583" s="152">
        <f t="shared" si="197"/>
        <v>5.28</v>
      </c>
      <c r="K583" s="404">
        <v>0</v>
      </c>
      <c r="L583" s="404">
        <f t="shared" ref="L583:L641" si="198">+G583-K583</f>
        <v>0.6</v>
      </c>
      <c r="M583" s="404">
        <f t="shared" si="190"/>
        <v>2.64</v>
      </c>
      <c r="N583" s="404">
        <v>0</v>
      </c>
      <c r="O583" s="240">
        <f t="shared" ref="O583:O641" si="199">+G583-N583</f>
        <v>0.6</v>
      </c>
      <c r="P583" s="240">
        <f t="shared" si="191"/>
        <v>2.64</v>
      </c>
      <c r="Q583" s="240"/>
      <c r="R583" s="240"/>
      <c r="S583" s="240">
        <f t="shared" si="192"/>
        <v>0</v>
      </c>
      <c r="T583" s="240" t="s">
        <v>985</v>
      </c>
      <c r="U583" s="240" t="s">
        <v>986</v>
      </c>
      <c r="V583" s="240" t="s">
        <v>1001</v>
      </c>
      <c r="W583" s="240" t="s">
        <v>1001</v>
      </c>
      <c r="X583" s="240" t="s">
        <v>1001</v>
      </c>
      <c r="Y583" s="240" t="s">
        <v>1001</v>
      </c>
      <c r="Z583" s="240">
        <f t="shared" si="193"/>
        <v>0.24</v>
      </c>
      <c r="AA583" s="240"/>
      <c r="AC583" s="152"/>
      <c r="AE583" s="146">
        <f t="shared" si="194"/>
        <v>6.16</v>
      </c>
      <c r="AF583" s="146">
        <f t="shared" si="195"/>
        <v>0</v>
      </c>
      <c r="AH583" s="255"/>
      <c r="AI583" s="255"/>
    </row>
    <row r="584" spans="2:35" ht="20.149999999999999" customHeight="1" x14ac:dyDescent="0.35">
      <c r="B584" s="403">
        <f t="shared" si="196"/>
        <v>74</v>
      </c>
      <c r="C584" s="133" t="s">
        <v>898</v>
      </c>
      <c r="D584" s="240">
        <v>1</v>
      </c>
      <c r="E584" s="240">
        <v>5.2</v>
      </c>
      <c r="F584" s="240">
        <v>0.3</v>
      </c>
      <c r="G584" s="240">
        <v>0.8</v>
      </c>
      <c r="H584" s="152">
        <f t="shared" si="188"/>
        <v>1.2480000000000002</v>
      </c>
      <c r="I584" s="152">
        <f t="shared" si="189"/>
        <v>1.56</v>
      </c>
      <c r="J584" s="152">
        <f t="shared" si="197"/>
        <v>7.5400000000000009</v>
      </c>
      <c r="K584" s="404">
        <v>0</v>
      </c>
      <c r="L584" s="404">
        <f t="shared" si="198"/>
        <v>0.8</v>
      </c>
      <c r="M584" s="404">
        <f t="shared" si="190"/>
        <v>4.16</v>
      </c>
      <c r="N584" s="404">
        <v>0.15</v>
      </c>
      <c r="O584" s="240">
        <f t="shared" si="199"/>
        <v>0.65</v>
      </c>
      <c r="P584" s="240">
        <f t="shared" si="191"/>
        <v>3.3800000000000003</v>
      </c>
      <c r="Q584" s="240"/>
      <c r="R584" s="240"/>
      <c r="S584" s="240">
        <f t="shared" si="192"/>
        <v>0</v>
      </c>
      <c r="T584" s="240" t="s">
        <v>895</v>
      </c>
      <c r="U584" s="240" t="s">
        <v>1001</v>
      </c>
      <c r="V584" s="240" t="s">
        <v>1001</v>
      </c>
      <c r="W584" s="240" t="s">
        <v>1001</v>
      </c>
      <c r="X584" s="240" t="s">
        <v>1001</v>
      </c>
      <c r="Y584" s="240" t="s">
        <v>1001</v>
      </c>
      <c r="Z584" s="240">
        <f t="shared" si="193"/>
        <v>0.12</v>
      </c>
      <c r="AA584" s="240"/>
      <c r="AC584" s="152"/>
      <c r="AE584" s="146">
        <f t="shared" si="194"/>
        <v>0</v>
      </c>
      <c r="AF584" s="146">
        <f t="shared" si="195"/>
        <v>9.1000000000000014</v>
      </c>
      <c r="AH584" s="255"/>
      <c r="AI584" s="255"/>
    </row>
    <row r="585" spans="2:35" ht="20.149999999999999" customHeight="1" x14ac:dyDescent="0.35">
      <c r="B585" s="403">
        <f t="shared" si="196"/>
        <v>75</v>
      </c>
      <c r="C585" s="133" t="s">
        <v>899</v>
      </c>
      <c r="D585" s="240">
        <v>1</v>
      </c>
      <c r="E585" s="240">
        <v>0.79400000000000004</v>
      </c>
      <c r="F585" s="240">
        <v>0.2</v>
      </c>
      <c r="G585" s="240">
        <v>0.6</v>
      </c>
      <c r="H585" s="152">
        <f t="shared" si="188"/>
        <v>9.5280000000000017E-2</v>
      </c>
      <c r="I585" s="152">
        <f t="shared" si="189"/>
        <v>0.15880000000000002</v>
      </c>
      <c r="J585" s="152">
        <f t="shared" si="197"/>
        <v>0.95279999999999998</v>
      </c>
      <c r="K585" s="404">
        <v>0</v>
      </c>
      <c r="L585" s="404">
        <f t="shared" si="198"/>
        <v>0.6</v>
      </c>
      <c r="M585" s="404">
        <f t="shared" si="190"/>
        <v>0.47639999999999999</v>
      </c>
      <c r="N585" s="404">
        <v>0</v>
      </c>
      <c r="O585" s="240">
        <f t="shared" si="199"/>
        <v>0.6</v>
      </c>
      <c r="P585" s="240">
        <f t="shared" si="191"/>
        <v>0.47639999999999999</v>
      </c>
      <c r="Q585" s="240"/>
      <c r="R585" s="240"/>
      <c r="S585" s="240">
        <f t="shared" si="192"/>
        <v>0</v>
      </c>
      <c r="T585" s="240" t="s">
        <v>1001</v>
      </c>
      <c r="U585" s="240" t="s">
        <v>1001</v>
      </c>
      <c r="V585" s="240" t="s">
        <v>1001</v>
      </c>
      <c r="W585" s="240" t="s">
        <v>1001</v>
      </c>
      <c r="X585" s="240" t="s">
        <v>1001</v>
      </c>
      <c r="Y585" s="240" t="s">
        <v>1001</v>
      </c>
      <c r="Z585" s="240">
        <f t="shared" si="193"/>
        <v>0</v>
      </c>
      <c r="AA585" s="240"/>
      <c r="AC585" s="152"/>
      <c r="AE585" s="146">
        <f t="shared" si="194"/>
        <v>1.1115999999999999</v>
      </c>
      <c r="AF585" s="146">
        <f t="shared" si="195"/>
        <v>0</v>
      </c>
      <c r="AH585" s="255"/>
      <c r="AI585" s="255"/>
    </row>
    <row r="586" spans="2:35" ht="20.149999999999999" customHeight="1" x14ac:dyDescent="0.35">
      <c r="B586" s="403">
        <f t="shared" si="196"/>
        <v>76</v>
      </c>
      <c r="C586" s="133" t="s">
        <v>900</v>
      </c>
      <c r="D586" s="240">
        <v>1</v>
      </c>
      <c r="E586" s="240">
        <v>5.4740000000000002</v>
      </c>
      <c r="F586" s="240">
        <v>0.3</v>
      </c>
      <c r="G586" s="240">
        <v>0.8</v>
      </c>
      <c r="H586" s="152">
        <f t="shared" si="188"/>
        <v>1.3137600000000003</v>
      </c>
      <c r="I586" s="152">
        <f t="shared" si="189"/>
        <v>1.6422000000000001</v>
      </c>
      <c r="J586" s="152">
        <f t="shared" si="197"/>
        <v>7.9373000000000005</v>
      </c>
      <c r="K586" s="404">
        <v>0</v>
      </c>
      <c r="L586" s="404">
        <f t="shared" si="198"/>
        <v>0.8</v>
      </c>
      <c r="M586" s="404">
        <f t="shared" si="190"/>
        <v>4.3792</v>
      </c>
      <c r="N586" s="404">
        <v>0.15</v>
      </c>
      <c r="O586" s="240">
        <f t="shared" si="199"/>
        <v>0.65</v>
      </c>
      <c r="P586" s="240">
        <f t="shared" si="191"/>
        <v>3.5581</v>
      </c>
      <c r="Q586" s="240"/>
      <c r="R586" s="240"/>
      <c r="S586" s="240">
        <f t="shared" si="192"/>
        <v>0</v>
      </c>
      <c r="T586" s="240" t="s">
        <v>981</v>
      </c>
      <c r="U586" s="240" t="s">
        <v>1001</v>
      </c>
      <c r="V586" s="240" t="s">
        <v>1001</v>
      </c>
      <c r="W586" s="240" t="s">
        <v>1001</v>
      </c>
      <c r="X586" s="240" t="s">
        <v>1001</v>
      </c>
      <c r="Y586" s="240" t="s">
        <v>1001</v>
      </c>
      <c r="Z586" s="240">
        <f t="shared" si="193"/>
        <v>0.12</v>
      </c>
      <c r="AA586" s="240"/>
      <c r="AC586" s="152"/>
      <c r="AE586" s="146">
        <f t="shared" si="194"/>
        <v>0</v>
      </c>
      <c r="AF586" s="146">
        <f t="shared" si="195"/>
        <v>9.5795000000000012</v>
      </c>
      <c r="AH586" s="255"/>
      <c r="AI586" s="255"/>
    </row>
    <row r="587" spans="2:35" ht="20.149999999999999" customHeight="1" x14ac:dyDescent="0.35">
      <c r="B587" s="403">
        <f t="shared" si="196"/>
        <v>77</v>
      </c>
      <c r="C587" s="133" t="s">
        <v>901</v>
      </c>
      <c r="D587" s="240">
        <v>1</v>
      </c>
      <c r="E587" s="240">
        <v>5</v>
      </c>
      <c r="F587" s="240">
        <v>0.3</v>
      </c>
      <c r="G587" s="240">
        <v>0.8</v>
      </c>
      <c r="H587" s="152">
        <f t="shared" si="188"/>
        <v>1.2000000000000002</v>
      </c>
      <c r="I587" s="152">
        <f t="shared" si="189"/>
        <v>1.5</v>
      </c>
      <c r="J587" s="152">
        <f t="shared" si="197"/>
        <v>6.5</v>
      </c>
      <c r="K587" s="404">
        <v>0.15</v>
      </c>
      <c r="L587" s="404">
        <f t="shared" si="198"/>
        <v>0.65</v>
      </c>
      <c r="M587" s="404">
        <f t="shared" si="190"/>
        <v>3.25</v>
      </c>
      <c r="N587" s="404">
        <v>0.15</v>
      </c>
      <c r="O587" s="240">
        <f t="shared" si="199"/>
        <v>0.65</v>
      </c>
      <c r="P587" s="240">
        <f t="shared" si="191"/>
        <v>3.25</v>
      </c>
      <c r="Q587" s="240"/>
      <c r="R587" s="240"/>
      <c r="S587" s="240">
        <f t="shared" si="192"/>
        <v>0</v>
      </c>
      <c r="T587" s="240" t="s">
        <v>900</v>
      </c>
      <c r="U587" s="240" t="s">
        <v>902</v>
      </c>
      <c r="V587" s="240" t="s">
        <v>1001</v>
      </c>
      <c r="W587" s="240" t="s">
        <v>1001</v>
      </c>
      <c r="X587" s="240" t="s">
        <v>1001</v>
      </c>
      <c r="Y587" s="240" t="s">
        <v>1001</v>
      </c>
      <c r="Z587" s="240">
        <f t="shared" si="193"/>
        <v>0.36</v>
      </c>
      <c r="AA587" s="240"/>
      <c r="AC587" s="152"/>
      <c r="AE587" s="146">
        <f t="shared" si="194"/>
        <v>0</v>
      </c>
      <c r="AF587" s="146">
        <f t="shared" si="195"/>
        <v>8</v>
      </c>
      <c r="AH587" s="255"/>
      <c r="AI587" s="255"/>
    </row>
    <row r="588" spans="2:35" ht="20.149999999999999" customHeight="1" x14ac:dyDescent="0.35">
      <c r="B588" s="403">
        <f t="shared" si="196"/>
        <v>78</v>
      </c>
      <c r="C588" s="133" t="s">
        <v>902</v>
      </c>
      <c r="D588" s="240">
        <v>1</v>
      </c>
      <c r="E588" s="240">
        <v>1.9</v>
      </c>
      <c r="F588" s="240">
        <v>0.2</v>
      </c>
      <c r="G588" s="240">
        <v>0.6</v>
      </c>
      <c r="H588" s="152">
        <f t="shared" si="188"/>
        <v>0.22799999999999998</v>
      </c>
      <c r="I588" s="152">
        <f t="shared" si="189"/>
        <v>0.38</v>
      </c>
      <c r="J588" s="152">
        <f t="shared" si="197"/>
        <v>1.7099999999999997</v>
      </c>
      <c r="K588" s="404">
        <v>0.15</v>
      </c>
      <c r="L588" s="404">
        <f t="shared" si="198"/>
        <v>0.44999999999999996</v>
      </c>
      <c r="M588" s="404">
        <f t="shared" si="190"/>
        <v>0.85499999999999987</v>
      </c>
      <c r="N588" s="404">
        <v>0.15</v>
      </c>
      <c r="O588" s="240">
        <f t="shared" si="199"/>
        <v>0.44999999999999996</v>
      </c>
      <c r="P588" s="240">
        <f t="shared" si="191"/>
        <v>0.85499999999999987</v>
      </c>
      <c r="Q588" s="240"/>
      <c r="R588" s="240"/>
      <c r="S588" s="240">
        <f t="shared" si="192"/>
        <v>0</v>
      </c>
      <c r="T588" s="240" t="s">
        <v>1001</v>
      </c>
      <c r="U588" s="240" t="s">
        <v>1001</v>
      </c>
      <c r="V588" s="240" t="s">
        <v>1001</v>
      </c>
      <c r="W588" s="240" t="s">
        <v>1001</v>
      </c>
      <c r="X588" s="240" t="s">
        <v>1001</v>
      </c>
      <c r="Y588" s="240" t="s">
        <v>1001</v>
      </c>
      <c r="Z588" s="240">
        <f t="shared" si="193"/>
        <v>0</v>
      </c>
      <c r="AA588" s="240"/>
      <c r="AC588" s="152"/>
      <c r="AE588" s="146">
        <f t="shared" si="194"/>
        <v>2.09</v>
      </c>
      <c r="AF588" s="146">
        <f t="shared" si="195"/>
        <v>0</v>
      </c>
      <c r="AH588" s="255"/>
      <c r="AI588" s="255"/>
    </row>
    <row r="589" spans="2:35" ht="20.149999999999999" customHeight="1" x14ac:dyDescent="0.35">
      <c r="B589" s="403">
        <f t="shared" si="196"/>
        <v>79</v>
      </c>
      <c r="C589" s="133" t="s">
        <v>903</v>
      </c>
      <c r="D589" s="240">
        <v>1</v>
      </c>
      <c r="E589" s="240">
        <v>6</v>
      </c>
      <c r="F589" s="240">
        <v>0.2</v>
      </c>
      <c r="G589" s="240">
        <v>0.6</v>
      </c>
      <c r="H589" s="152">
        <f t="shared" si="188"/>
        <v>0.72000000000000008</v>
      </c>
      <c r="I589" s="152">
        <f t="shared" si="189"/>
        <v>1.2000000000000002</v>
      </c>
      <c r="J589" s="152">
        <f t="shared" si="197"/>
        <v>5.3999999999999995</v>
      </c>
      <c r="K589" s="404">
        <v>0.15</v>
      </c>
      <c r="L589" s="404">
        <f t="shared" si="198"/>
        <v>0.44999999999999996</v>
      </c>
      <c r="M589" s="404">
        <f t="shared" si="190"/>
        <v>2.6999999999999997</v>
      </c>
      <c r="N589" s="404">
        <v>0.15</v>
      </c>
      <c r="O589" s="240">
        <f t="shared" si="199"/>
        <v>0.44999999999999996</v>
      </c>
      <c r="P589" s="240">
        <f t="shared" si="191"/>
        <v>2.6999999999999997</v>
      </c>
      <c r="Q589" s="240"/>
      <c r="R589" s="240"/>
      <c r="S589" s="240">
        <f t="shared" si="192"/>
        <v>0</v>
      </c>
      <c r="T589" s="240" t="s">
        <v>902</v>
      </c>
      <c r="U589" s="240" t="s">
        <v>905</v>
      </c>
      <c r="V589" s="240" t="s">
        <v>1001</v>
      </c>
      <c r="W589" s="240" t="s">
        <v>1001</v>
      </c>
      <c r="X589" s="240" t="s">
        <v>1001</v>
      </c>
      <c r="Y589" s="240" t="s">
        <v>1001</v>
      </c>
      <c r="Z589" s="240">
        <f t="shared" si="193"/>
        <v>0.24</v>
      </c>
      <c r="AA589" s="240"/>
      <c r="AC589" s="152"/>
      <c r="AE589" s="146">
        <f t="shared" si="194"/>
        <v>6.6</v>
      </c>
      <c r="AF589" s="146">
        <f t="shared" si="195"/>
        <v>0</v>
      </c>
      <c r="AH589" s="255"/>
      <c r="AI589" s="255"/>
    </row>
    <row r="590" spans="2:35" ht="20.149999999999999" customHeight="1" x14ac:dyDescent="0.35">
      <c r="B590" s="403">
        <f t="shared" si="196"/>
        <v>80</v>
      </c>
      <c r="C590" s="133" t="s">
        <v>904</v>
      </c>
      <c r="D590" s="240">
        <v>1</v>
      </c>
      <c r="E590" s="240">
        <v>6.5510000000000002</v>
      </c>
      <c r="F590" s="240">
        <v>0.3</v>
      </c>
      <c r="G590" s="240">
        <v>0.8</v>
      </c>
      <c r="H590" s="152">
        <f t="shared" si="188"/>
        <v>1.5722400000000001</v>
      </c>
      <c r="I590" s="152">
        <f t="shared" si="189"/>
        <v>1.9653</v>
      </c>
      <c r="J590" s="152">
        <f t="shared" si="197"/>
        <v>9.4989500000000007</v>
      </c>
      <c r="K590" s="404">
        <v>0</v>
      </c>
      <c r="L590" s="404">
        <f t="shared" si="198"/>
        <v>0.8</v>
      </c>
      <c r="M590" s="404">
        <f t="shared" si="190"/>
        <v>5.2408000000000001</v>
      </c>
      <c r="N590" s="404">
        <v>0.15</v>
      </c>
      <c r="O590" s="240">
        <f t="shared" si="199"/>
        <v>0.65</v>
      </c>
      <c r="P590" s="240">
        <f t="shared" si="191"/>
        <v>4.2581500000000005</v>
      </c>
      <c r="Q590" s="240"/>
      <c r="R590" s="240"/>
      <c r="S590" s="240">
        <f t="shared" si="192"/>
        <v>0</v>
      </c>
      <c r="T590" s="240" t="s">
        <v>903</v>
      </c>
      <c r="U590" s="240" t="s">
        <v>906</v>
      </c>
      <c r="V590" s="240" t="s">
        <v>977</v>
      </c>
      <c r="W590" s="240" t="s">
        <v>978</v>
      </c>
      <c r="X590" s="240" t="s">
        <v>979</v>
      </c>
      <c r="Y590" s="240" t="s">
        <v>1001</v>
      </c>
      <c r="Z590" s="240">
        <f t="shared" si="193"/>
        <v>0.6</v>
      </c>
      <c r="AA590" s="240"/>
      <c r="AC590" s="152"/>
      <c r="AE590" s="146">
        <f t="shared" si="194"/>
        <v>0</v>
      </c>
      <c r="AF590" s="146">
        <f t="shared" si="195"/>
        <v>11.46425</v>
      </c>
      <c r="AH590" s="255"/>
      <c r="AI590" s="255"/>
    </row>
    <row r="591" spans="2:35" ht="20.149999999999999" customHeight="1" x14ac:dyDescent="0.35">
      <c r="B591" s="403">
        <f t="shared" si="196"/>
        <v>81</v>
      </c>
      <c r="C591" s="133" t="s">
        <v>905</v>
      </c>
      <c r="D591" s="240">
        <v>1</v>
      </c>
      <c r="E591" s="240">
        <v>2.8</v>
      </c>
      <c r="F591" s="240">
        <v>0.2</v>
      </c>
      <c r="G591" s="240">
        <v>0.6</v>
      </c>
      <c r="H591" s="152">
        <f t="shared" si="188"/>
        <v>0.33599999999999997</v>
      </c>
      <c r="I591" s="152">
        <f t="shared" si="189"/>
        <v>0.55999999999999994</v>
      </c>
      <c r="J591" s="152">
        <f t="shared" si="197"/>
        <v>2.5199999999999996</v>
      </c>
      <c r="K591" s="404">
        <v>0.15</v>
      </c>
      <c r="L591" s="404">
        <f t="shared" si="198"/>
        <v>0.44999999999999996</v>
      </c>
      <c r="M591" s="404">
        <f t="shared" si="190"/>
        <v>1.2599999999999998</v>
      </c>
      <c r="N591" s="404">
        <v>0.15</v>
      </c>
      <c r="O591" s="240">
        <f t="shared" si="199"/>
        <v>0.44999999999999996</v>
      </c>
      <c r="P591" s="240">
        <f t="shared" si="191"/>
        <v>1.2599999999999998</v>
      </c>
      <c r="Q591" s="240"/>
      <c r="R591" s="240"/>
      <c r="S591" s="240">
        <f t="shared" si="192"/>
        <v>0</v>
      </c>
      <c r="T591" s="240" t="s">
        <v>1001</v>
      </c>
      <c r="U591" s="240" t="s">
        <v>1001</v>
      </c>
      <c r="V591" s="240" t="s">
        <v>1001</v>
      </c>
      <c r="W591" s="240" t="s">
        <v>1001</v>
      </c>
      <c r="X591" s="240" t="s">
        <v>1001</v>
      </c>
      <c r="Y591" s="240" t="s">
        <v>1001</v>
      </c>
      <c r="Z591" s="240">
        <f t="shared" si="193"/>
        <v>0</v>
      </c>
      <c r="AA591" s="240"/>
      <c r="AC591" s="152"/>
      <c r="AE591" s="146">
        <f t="shared" si="194"/>
        <v>3.0799999999999996</v>
      </c>
      <c r="AF591" s="146">
        <f t="shared" si="195"/>
        <v>0</v>
      </c>
      <c r="AH591" s="255"/>
      <c r="AI591" s="255"/>
    </row>
    <row r="592" spans="2:35" ht="20.149999999999999" customHeight="1" x14ac:dyDescent="0.35">
      <c r="B592" s="403">
        <f t="shared" si="196"/>
        <v>82</v>
      </c>
      <c r="C592" s="133" t="s">
        <v>906</v>
      </c>
      <c r="D592" s="240">
        <v>1</v>
      </c>
      <c r="E592" s="240">
        <v>6</v>
      </c>
      <c r="F592" s="240">
        <v>0.2</v>
      </c>
      <c r="G592" s="240">
        <v>0.6</v>
      </c>
      <c r="H592" s="152">
        <f t="shared" si="188"/>
        <v>0.72000000000000008</v>
      </c>
      <c r="I592" s="152">
        <f t="shared" si="189"/>
        <v>1.2000000000000002</v>
      </c>
      <c r="J592" s="152">
        <f t="shared" si="197"/>
        <v>5.3999999999999995</v>
      </c>
      <c r="K592" s="404">
        <v>0.15</v>
      </c>
      <c r="L592" s="404">
        <f t="shared" si="198"/>
        <v>0.44999999999999996</v>
      </c>
      <c r="M592" s="404">
        <f t="shared" si="190"/>
        <v>2.6999999999999997</v>
      </c>
      <c r="N592" s="404">
        <v>0.15</v>
      </c>
      <c r="O592" s="240">
        <f t="shared" si="199"/>
        <v>0.44999999999999996</v>
      </c>
      <c r="P592" s="240">
        <f t="shared" si="191"/>
        <v>2.6999999999999997</v>
      </c>
      <c r="Q592" s="240"/>
      <c r="R592" s="240"/>
      <c r="S592" s="240">
        <f t="shared" si="192"/>
        <v>0</v>
      </c>
      <c r="T592" s="240" t="s">
        <v>905</v>
      </c>
      <c r="U592" s="240" t="s">
        <v>907</v>
      </c>
      <c r="V592" s="240" t="s">
        <v>1001</v>
      </c>
      <c r="W592" s="240" t="s">
        <v>1001</v>
      </c>
      <c r="X592" s="240" t="s">
        <v>1001</v>
      </c>
      <c r="Y592" s="240" t="s">
        <v>1001</v>
      </c>
      <c r="Z592" s="240">
        <f t="shared" si="193"/>
        <v>0.24</v>
      </c>
      <c r="AA592" s="240"/>
      <c r="AC592" s="152"/>
      <c r="AE592" s="146">
        <f t="shared" si="194"/>
        <v>6.6</v>
      </c>
      <c r="AF592" s="146">
        <f t="shared" si="195"/>
        <v>0</v>
      </c>
      <c r="AH592" s="146"/>
      <c r="AI592" s="255"/>
    </row>
    <row r="593" spans="2:35" ht="20.149999999999999" customHeight="1" x14ac:dyDescent="0.35">
      <c r="B593" s="403">
        <f t="shared" si="196"/>
        <v>83</v>
      </c>
      <c r="C593" s="133" t="s">
        <v>907</v>
      </c>
      <c r="D593" s="240">
        <v>1</v>
      </c>
      <c r="E593" s="240">
        <v>1.45</v>
      </c>
      <c r="F593" s="240">
        <v>0.2</v>
      </c>
      <c r="G593" s="240">
        <v>0.6</v>
      </c>
      <c r="H593" s="152">
        <f t="shared" si="188"/>
        <v>0.17399999999999999</v>
      </c>
      <c r="I593" s="152">
        <f t="shared" si="189"/>
        <v>0.28999999999999998</v>
      </c>
      <c r="J593" s="152">
        <f t="shared" si="197"/>
        <v>1.3049999999999999</v>
      </c>
      <c r="K593" s="404">
        <v>0.15</v>
      </c>
      <c r="L593" s="404">
        <f t="shared" si="198"/>
        <v>0.44999999999999996</v>
      </c>
      <c r="M593" s="404">
        <f t="shared" si="190"/>
        <v>0.65249999999999997</v>
      </c>
      <c r="N593" s="404">
        <v>0.15</v>
      </c>
      <c r="O593" s="240">
        <f t="shared" si="199"/>
        <v>0.44999999999999996</v>
      </c>
      <c r="P593" s="240">
        <f t="shared" si="191"/>
        <v>0.65249999999999997</v>
      </c>
      <c r="Q593" s="240"/>
      <c r="R593" s="240"/>
      <c r="S593" s="240">
        <f t="shared" si="192"/>
        <v>0</v>
      </c>
      <c r="T593" s="240" t="s">
        <v>1001</v>
      </c>
      <c r="U593" s="240" t="s">
        <v>1001</v>
      </c>
      <c r="V593" s="240" t="s">
        <v>1001</v>
      </c>
      <c r="W593" s="240" t="s">
        <v>1001</v>
      </c>
      <c r="X593" s="240" t="s">
        <v>1001</v>
      </c>
      <c r="Y593" s="240" t="s">
        <v>1001</v>
      </c>
      <c r="Z593" s="240">
        <f t="shared" si="193"/>
        <v>0</v>
      </c>
      <c r="AA593" s="240"/>
      <c r="AC593" s="152"/>
      <c r="AE593" s="146">
        <f t="shared" si="194"/>
        <v>1.595</v>
      </c>
      <c r="AF593" s="146">
        <f t="shared" si="195"/>
        <v>0</v>
      </c>
      <c r="AH593" s="255"/>
      <c r="AI593" s="255"/>
    </row>
    <row r="594" spans="2:35" ht="20.149999999999999" customHeight="1" x14ac:dyDescent="0.35">
      <c r="B594" s="403">
        <f t="shared" si="196"/>
        <v>84</v>
      </c>
      <c r="C594" s="133" t="s">
        <v>908</v>
      </c>
      <c r="D594" s="240">
        <v>1</v>
      </c>
      <c r="E594" s="240">
        <v>5</v>
      </c>
      <c r="F594" s="240">
        <v>0.3</v>
      </c>
      <c r="G594" s="240">
        <v>0.8</v>
      </c>
      <c r="H594" s="152">
        <f t="shared" si="188"/>
        <v>1.2000000000000002</v>
      </c>
      <c r="I594" s="152">
        <f t="shared" si="189"/>
        <v>1.5</v>
      </c>
      <c r="J594" s="152">
        <f t="shared" si="197"/>
        <v>6.5</v>
      </c>
      <c r="K594" s="404">
        <v>0.15</v>
      </c>
      <c r="L594" s="404">
        <f t="shared" si="198"/>
        <v>0.65</v>
      </c>
      <c r="M594" s="404">
        <f t="shared" si="190"/>
        <v>3.25</v>
      </c>
      <c r="N594" s="404">
        <v>0.15</v>
      </c>
      <c r="O594" s="240">
        <f t="shared" si="199"/>
        <v>0.65</v>
      </c>
      <c r="P594" s="240">
        <f t="shared" si="191"/>
        <v>3.25</v>
      </c>
      <c r="Q594" s="240"/>
      <c r="R594" s="240"/>
      <c r="S594" s="240">
        <f t="shared" si="192"/>
        <v>0</v>
      </c>
      <c r="T594" s="240" t="s">
        <v>907</v>
      </c>
      <c r="U594" s="240" t="s">
        <v>909</v>
      </c>
      <c r="V594" s="240" t="s">
        <v>1001</v>
      </c>
      <c r="W594" s="240" t="s">
        <v>1001</v>
      </c>
      <c r="X594" s="240" t="s">
        <v>1001</v>
      </c>
      <c r="Y594" s="240" t="s">
        <v>1001</v>
      </c>
      <c r="Z594" s="240">
        <f t="shared" si="193"/>
        <v>0.24</v>
      </c>
      <c r="AA594" s="240"/>
      <c r="AC594" s="152"/>
      <c r="AE594" s="146">
        <f t="shared" si="194"/>
        <v>0</v>
      </c>
      <c r="AF594" s="146">
        <f t="shared" si="195"/>
        <v>8</v>
      </c>
      <c r="AH594" s="255"/>
      <c r="AI594" s="255"/>
    </row>
    <row r="595" spans="2:35" ht="20.149999999999999" customHeight="1" x14ac:dyDescent="0.35">
      <c r="B595" s="403">
        <f t="shared" si="196"/>
        <v>85</v>
      </c>
      <c r="C595" s="133" t="s">
        <v>909</v>
      </c>
      <c r="D595" s="240">
        <v>1</v>
      </c>
      <c r="E595" s="240">
        <v>4.45</v>
      </c>
      <c r="F595" s="240">
        <v>0.2</v>
      </c>
      <c r="G595" s="240">
        <v>0.6</v>
      </c>
      <c r="H595" s="152">
        <f t="shared" si="188"/>
        <v>0.53400000000000003</v>
      </c>
      <c r="I595" s="152">
        <f t="shared" si="189"/>
        <v>0.89000000000000012</v>
      </c>
      <c r="J595" s="152">
        <f t="shared" si="197"/>
        <v>4.0049999999999999</v>
      </c>
      <c r="K595" s="404">
        <v>0.15</v>
      </c>
      <c r="L595" s="404">
        <f t="shared" si="198"/>
        <v>0.44999999999999996</v>
      </c>
      <c r="M595" s="404">
        <f t="shared" si="190"/>
        <v>2.0024999999999999</v>
      </c>
      <c r="N595" s="404">
        <v>0.15</v>
      </c>
      <c r="O595" s="240">
        <f t="shared" si="199"/>
        <v>0.44999999999999996</v>
      </c>
      <c r="P595" s="240">
        <f t="shared" si="191"/>
        <v>2.0024999999999999</v>
      </c>
      <c r="Q595" s="240"/>
      <c r="R595" s="240"/>
      <c r="S595" s="240">
        <f t="shared" si="192"/>
        <v>0</v>
      </c>
      <c r="T595" s="240" t="s">
        <v>1001</v>
      </c>
      <c r="U595" s="240" t="s">
        <v>1001</v>
      </c>
      <c r="V595" s="240" t="s">
        <v>1001</v>
      </c>
      <c r="W595" s="240" t="s">
        <v>1001</v>
      </c>
      <c r="X595" s="240" t="s">
        <v>1001</v>
      </c>
      <c r="Y595" s="240" t="s">
        <v>1001</v>
      </c>
      <c r="Z595" s="240">
        <f t="shared" si="193"/>
        <v>0</v>
      </c>
      <c r="AA595" s="240"/>
      <c r="AC595" s="152"/>
      <c r="AE595" s="146">
        <f t="shared" si="194"/>
        <v>4.8949999999999996</v>
      </c>
      <c r="AF595" s="146">
        <f t="shared" si="195"/>
        <v>0</v>
      </c>
      <c r="AH595" s="255"/>
      <c r="AI595" s="255"/>
    </row>
    <row r="596" spans="2:35" ht="20.149999999999999" customHeight="1" x14ac:dyDescent="0.35">
      <c r="B596" s="403">
        <f t="shared" si="196"/>
        <v>86</v>
      </c>
      <c r="C596" s="133" t="s">
        <v>910</v>
      </c>
      <c r="D596" s="240">
        <v>1</v>
      </c>
      <c r="E596" s="240">
        <v>6</v>
      </c>
      <c r="F596" s="240">
        <v>0.2</v>
      </c>
      <c r="G596" s="240">
        <v>0.6</v>
      </c>
      <c r="H596" s="152">
        <f t="shared" si="188"/>
        <v>0.72000000000000008</v>
      </c>
      <c r="I596" s="152">
        <f t="shared" si="189"/>
        <v>1.2000000000000002</v>
      </c>
      <c r="J596" s="152">
        <f t="shared" si="197"/>
        <v>5.3999999999999995</v>
      </c>
      <c r="K596" s="404">
        <v>0.15</v>
      </c>
      <c r="L596" s="404">
        <f t="shared" si="198"/>
        <v>0.44999999999999996</v>
      </c>
      <c r="M596" s="404">
        <f t="shared" si="190"/>
        <v>2.6999999999999997</v>
      </c>
      <c r="N596" s="404">
        <v>0.15</v>
      </c>
      <c r="O596" s="240">
        <f t="shared" si="199"/>
        <v>0.44999999999999996</v>
      </c>
      <c r="P596" s="240">
        <f t="shared" si="191"/>
        <v>2.6999999999999997</v>
      </c>
      <c r="Q596" s="240"/>
      <c r="R596" s="240"/>
      <c r="S596" s="240">
        <f t="shared" si="192"/>
        <v>0</v>
      </c>
      <c r="T596" s="240" t="s">
        <v>909</v>
      </c>
      <c r="U596" s="240" t="s">
        <v>912</v>
      </c>
      <c r="V596" s="240" t="s">
        <v>1001</v>
      </c>
      <c r="W596" s="240" t="s">
        <v>1001</v>
      </c>
      <c r="X596" s="240" t="s">
        <v>1001</v>
      </c>
      <c r="Y596" s="240" t="s">
        <v>1001</v>
      </c>
      <c r="Z596" s="240">
        <f t="shared" si="193"/>
        <v>0.24</v>
      </c>
      <c r="AA596" s="240"/>
      <c r="AC596" s="152"/>
      <c r="AE596" s="146">
        <f t="shared" si="194"/>
        <v>6.6</v>
      </c>
      <c r="AF596" s="146">
        <f t="shared" si="195"/>
        <v>0</v>
      </c>
      <c r="AH596" s="255"/>
      <c r="AI596" s="255"/>
    </row>
    <row r="597" spans="2:35" ht="20.149999999999999" customHeight="1" x14ac:dyDescent="0.35">
      <c r="B597" s="403">
        <f t="shared" si="196"/>
        <v>87</v>
      </c>
      <c r="C597" s="133" t="s">
        <v>911</v>
      </c>
      <c r="D597" s="240">
        <v>1</v>
      </c>
      <c r="E597" s="240">
        <v>6.6</v>
      </c>
      <c r="F597" s="240">
        <v>0.3</v>
      </c>
      <c r="G597" s="240">
        <v>0.8</v>
      </c>
      <c r="H597" s="152">
        <f t="shared" si="188"/>
        <v>1.5839999999999999</v>
      </c>
      <c r="I597" s="152">
        <f t="shared" si="189"/>
        <v>1.9799999999999998</v>
      </c>
      <c r="J597" s="152">
        <f t="shared" si="197"/>
        <v>9.57</v>
      </c>
      <c r="K597" s="404">
        <v>0</v>
      </c>
      <c r="L597" s="404">
        <f t="shared" si="198"/>
        <v>0.8</v>
      </c>
      <c r="M597" s="404">
        <f t="shared" si="190"/>
        <v>5.28</v>
      </c>
      <c r="N597" s="404">
        <v>0.15</v>
      </c>
      <c r="O597" s="240">
        <f t="shared" si="199"/>
        <v>0.65</v>
      </c>
      <c r="P597" s="240">
        <f t="shared" si="191"/>
        <v>4.29</v>
      </c>
      <c r="Q597" s="240"/>
      <c r="R597" s="240"/>
      <c r="S597" s="240">
        <f t="shared" si="192"/>
        <v>0</v>
      </c>
      <c r="T597" s="240" t="s">
        <v>972</v>
      </c>
      <c r="U597" s="240" t="s">
        <v>973</v>
      </c>
      <c r="V597" s="240" t="s">
        <v>974</v>
      </c>
      <c r="W597" s="240" t="s">
        <v>910</v>
      </c>
      <c r="X597" s="240" t="s">
        <v>1001</v>
      </c>
      <c r="Y597" s="240" t="s">
        <v>1001</v>
      </c>
      <c r="Z597" s="240">
        <f t="shared" si="193"/>
        <v>0.48</v>
      </c>
      <c r="AA597" s="240"/>
      <c r="AC597" s="152"/>
      <c r="AE597" s="146">
        <f t="shared" si="194"/>
        <v>0</v>
      </c>
      <c r="AF597" s="146">
        <f t="shared" si="195"/>
        <v>11.55</v>
      </c>
      <c r="AH597" s="255"/>
      <c r="AI597" s="255"/>
    </row>
    <row r="598" spans="2:35" ht="20.149999999999999" customHeight="1" x14ac:dyDescent="0.35">
      <c r="B598" s="403">
        <f t="shared" si="196"/>
        <v>88</v>
      </c>
      <c r="C598" s="133" t="s">
        <v>912</v>
      </c>
      <c r="D598" s="240">
        <v>1</v>
      </c>
      <c r="E598" s="240">
        <v>1.95</v>
      </c>
      <c r="F598" s="240">
        <v>0.2</v>
      </c>
      <c r="G598" s="240">
        <v>0.6</v>
      </c>
      <c r="H598" s="152">
        <f t="shared" si="188"/>
        <v>0.23399999999999999</v>
      </c>
      <c r="I598" s="152">
        <f t="shared" si="189"/>
        <v>0.39</v>
      </c>
      <c r="J598" s="152">
        <f t="shared" si="197"/>
        <v>1.7549999999999999</v>
      </c>
      <c r="K598" s="404">
        <v>0.15</v>
      </c>
      <c r="L598" s="404">
        <f t="shared" si="198"/>
        <v>0.44999999999999996</v>
      </c>
      <c r="M598" s="404">
        <f t="shared" si="190"/>
        <v>0.87749999999999995</v>
      </c>
      <c r="N598" s="404">
        <v>0.15</v>
      </c>
      <c r="O598" s="240">
        <f t="shared" si="199"/>
        <v>0.44999999999999996</v>
      </c>
      <c r="P598" s="240">
        <f t="shared" si="191"/>
        <v>0.87749999999999995</v>
      </c>
      <c r="Q598" s="240"/>
      <c r="R598" s="240"/>
      <c r="S598" s="240">
        <f t="shared" si="192"/>
        <v>0</v>
      </c>
      <c r="T598" s="240" t="s">
        <v>1001</v>
      </c>
      <c r="U598" s="240" t="s">
        <v>1001</v>
      </c>
      <c r="V598" s="240" t="s">
        <v>1001</v>
      </c>
      <c r="W598" s="240" t="s">
        <v>1001</v>
      </c>
      <c r="X598" s="240" t="s">
        <v>1001</v>
      </c>
      <c r="Y598" s="240" t="s">
        <v>1001</v>
      </c>
      <c r="Z598" s="240">
        <f t="shared" si="193"/>
        <v>0</v>
      </c>
      <c r="AA598" s="240"/>
      <c r="AC598" s="152"/>
      <c r="AE598" s="146">
        <f t="shared" si="194"/>
        <v>2.145</v>
      </c>
      <c r="AF598" s="146">
        <f t="shared" si="195"/>
        <v>0</v>
      </c>
      <c r="AH598" s="255"/>
      <c r="AI598" s="255"/>
    </row>
    <row r="599" spans="2:35" ht="20.149999999999999" customHeight="1" x14ac:dyDescent="0.35">
      <c r="B599" s="403">
        <f t="shared" si="196"/>
        <v>89</v>
      </c>
      <c r="C599" s="133" t="s">
        <v>913</v>
      </c>
      <c r="D599" s="240">
        <v>1</v>
      </c>
      <c r="E599" s="240">
        <v>5</v>
      </c>
      <c r="F599" s="240">
        <v>0.3</v>
      </c>
      <c r="G599" s="240">
        <v>0.8</v>
      </c>
      <c r="H599" s="152">
        <f t="shared" si="188"/>
        <v>1.2000000000000002</v>
      </c>
      <c r="I599" s="152">
        <f t="shared" si="189"/>
        <v>1.5</v>
      </c>
      <c r="J599" s="152">
        <f t="shared" si="197"/>
        <v>6.5</v>
      </c>
      <c r="K599" s="404">
        <v>0.15</v>
      </c>
      <c r="L599" s="404">
        <f t="shared" si="198"/>
        <v>0.65</v>
      </c>
      <c r="M599" s="404">
        <f t="shared" si="190"/>
        <v>3.25</v>
      </c>
      <c r="N599" s="404">
        <v>0.15</v>
      </c>
      <c r="O599" s="240">
        <f t="shared" si="199"/>
        <v>0.65</v>
      </c>
      <c r="P599" s="240">
        <f t="shared" si="191"/>
        <v>3.25</v>
      </c>
      <c r="Q599" s="240"/>
      <c r="R599" s="240"/>
      <c r="S599" s="240">
        <f t="shared" si="192"/>
        <v>0</v>
      </c>
      <c r="T599" s="240" t="s">
        <v>912</v>
      </c>
      <c r="U599" s="240" t="s">
        <v>1001</v>
      </c>
      <c r="V599" s="240" t="s">
        <v>1001</v>
      </c>
      <c r="W599" s="240" t="s">
        <v>1001</v>
      </c>
      <c r="X599" s="240" t="s">
        <v>1001</v>
      </c>
      <c r="Y599" s="240" t="s">
        <v>1001</v>
      </c>
      <c r="Z599" s="240">
        <f t="shared" si="193"/>
        <v>0.12</v>
      </c>
      <c r="AA599" s="240"/>
      <c r="AC599" s="152"/>
      <c r="AE599" s="146">
        <f t="shared" si="194"/>
        <v>0</v>
      </c>
      <c r="AF599" s="146">
        <f t="shared" si="195"/>
        <v>8</v>
      </c>
      <c r="AH599" s="255"/>
      <c r="AI599" s="255"/>
    </row>
    <row r="600" spans="2:35" ht="20.149999999999999" customHeight="1" x14ac:dyDescent="0.35">
      <c r="B600" s="403">
        <f t="shared" si="196"/>
        <v>90</v>
      </c>
      <c r="C600" s="133" t="s">
        <v>914</v>
      </c>
      <c r="D600" s="240">
        <v>1</v>
      </c>
      <c r="E600" s="240">
        <v>0.8</v>
      </c>
      <c r="F600" s="240">
        <v>0.2</v>
      </c>
      <c r="G600" s="240">
        <v>0.6</v>
      </c>
      <c r="H600" s="152">
        <f t="shared" si="188"/>
        <v>9.6000000000000016E-2</v>
      </c>
      <c r="I600" s="152">
        <f t="shared" si="189"/>
        <v>0.16000000000000003</v>
      </c>
      <c r="J600" s="152">
        <f t="shared" si="197"/>
        <v>0.84</v>
      </c>
      <c r="K600" s="404">
        <v>0.15</v>
      </c>
      <c r="L600" s="404">
        <f t="shared" si="198"/>
        <v>0.44999999999999996</v>
      </c>
      <c r="M600" s="404">
        <f t="shared" si="190"/>
        <v>0.36</v>
      </c>
      <c r="N600" s="404">
        <v>0</v>
      </c>
      <c r="O600" s="240">
        <f t="shared" si="199"/>
        <v>0.6</v>
      </c>
      <c r="P600" s="240">
        <f t="shared" si="191"/>
        <v>0.48</v>
      </c>
      <c r="Q600" s="240"/>
      <c r="R600" s="240"/>
      <c r="S600" s="240">
        <f t="shared" si="192"/>
        <v>0</v>
      </c>
      <c r="T600" s="240" t="s">
        <v>1001</v>
      </c>
      <c r="U600" s="240" t="s">
        <v>1001</v>
      </c>
      <c r="V600" s="240" t="s">
        <v>1001</v>
      </c>
      <c r="W600" s="240" t="s">
        <v>1001</v>
      </c>
      <c r="X600" s="240" t="s">
        <v>1001</v>
      </c>
      <c r="Y600" s="240" t="s">
        <v>1001</v>
      </c>
      <c r="Z600" s="240">
        <f t="shared" si="193"/>
        <v>0</v>
      </c>
      <c r="AA600" s="240"/>
      <c r="AC600" s="152"/>
      <c r="AE600" s="146">
        <f t="shared" si="194"/>
        <v>1</v>
      </c>
      <c r="AF600" s="146">
        <f t="shared" si="195"/>
        <v>0</v>
      </c>
      <c r="AH600" s="255"/>
      <c r="AI600" s="255"/>
    </row>
    <row r="601" spans="2:35" ht="20.149999999999999" customHeight="1" x14ac:dyDescent="0.35">
      <c r="B601" s="403">
        <f t="shared" si="196"/>
        <v>91</v>
      </c>
      <c r="C601" s="133" t="s">
        <v>915</v>
      </c>
      <c r="D601" s="240">
        <v>1</v>
      </c>
      <c r="E601" s="240">
        <v>0.9</v>
      </c>
      <c r="F601" s="240">
        <v>0.2</v>
      </c>
      <c r="G601" s="240">
        <v>0.6</v>
      </c>
      <c r="H601" s="152">
        <f t="shared" si="188"/>
        <v>0.10800000000000001</v>
      </c>
      <c r="I601" s="152">
        <f t="shared" si="189"/>
        <v>0.18000000000000002</v>
      </c>
      <c r="J601" s="152">
        <f t="shared" si="197"/>
        <v>0.94500000000000006</v>
      </c>
      <c r="K601" s="404">
        <v>0.15</v>
      </c>
      <c r="L601" s="404">
        <f t="shared" si="198"/>
        <v>0.44999999999999996</v>
      </c>
      <c r="M601" s="404">
        <f t="shared" si="190"/>
        <v>0.40499999999999997</v>
      </c>
      <c r="N601" s="404">
        <v>0</v>
      </c>
      <c r="O601" s="240">
        <f t="shared" si="199"/>
        <v>0.6</v>
      </c>
      <c r="P601" s="240">
        <f t="shared" si="191"/>
        <v>0.54</v>
      </c>
      <c r="Q601" s="240"/>
      <c r="R601" s="240"/>
      <c r="S601" s="240">
        <f t="shared" si="192"/>
        <v>0</v>
      </c>
      <c r="T601" s="240" t="s">
        <v>1001</v>
      </c>
      <c r="U601" s="240" t="s">
        <v>1001</v>
      </c>
      <c r="V601" s="240" t="s">
        <v>1001</v>
      </c>
      <c r="W601" s="240" t="s">
        <v>1001</v>
      </c>
      <c r="X601" s="240" t="s">
        <v>1001</v>
      </c>
      <c r="Y601" s="240" t="s">
        <v>1001</v>
      </c>
      <c r="Z601" s="240">
        <f t="shared" si="193"/>
        <v>0</v>
      </c>
      <c r="AA601" s="240"/>
      <c r="AC601" s="152"/>
      <c r="AE601" s="146">
        <f t="shared" si="194"/>
        <v>1.125</v>
      </c>
      <c r="AF601" s="146">
        <f t="shared" si="195"/>
        <v>0</v>
      </c>
      <c r="AH601" s="255"/>
      <c r="AI601" s="255"/>
    </row>
    <row r="602" spans="2:35" ht="20.149999999999999" customHeight="1" x14ac:dyDescent="0.35">
      <c r="B602" s="403">
        <f t="shared" si="196"/>
        <v>92</v>
      </c>
      <c r="C602" s="133" t="s">
        <v>916</v>
      </c>
      <c r="D602" s="240">
        <v>1</v>
      </c>
      <c r="E602" s="240">
        <v>6</v>
      </c>
      <c r="F602" s="240">
        <v>0.2</v>
      </c>
      <c r="G602" s="240">
        <v>0.6</v>
      </c>
      <c r="H602" s="152">
        <f t="shared" si="188"/>
        <v>0.72000000000000008</v>
      </c>
      <c r="I602" s="152">
        <f t="shared" si="189"/>
        <v>1.2000000000000002</v>
      </c>
      <c r="J602" s="152">
        <f t="shared" si="197"/>
        <v>5.3999999999999995</v>
      </c>
      <c r="K602" s="404">
        <v>0.15</v>
      </c>
      <c r="L602" s="404">
        <f t="shared" si="198"/>
        <v>0.44999999999999996</v>
      </c>
      <c r="M602" s="404">
        <f t="shared" si="190"/>
        <v>2.6999999999999997</v>
      </c>
      <c r="N602" s="404">
        <v>0.15</v>
      </c>
      <c r="O602" s="240">
        <f t="shared" si="199"/>
        <v>0.44999999999999996</v>
      </c>
      <c r="P602" s="240">
        <f t="shared" si="191"/>
        <v>2.6999999999999997</v>
      </c>
      <c r="Q602" s="240"/>
      <c r="R602" s="240"/>
      <c r="S602" s="240">
        <f t="shared" si="192"/>
        <v>0</v>
      </c>
      <c r="T602" s="240" t="s">
        <v>1001</v>
      </c>
      <c r="U602" s="240" t="s">
        <v>1001</v>
      </c>
      <c r="V602" s="240" t="s">
        <v>1001</v>
      </c>
      <c r="W602" s="240" t="s">
        <v>1001</v>
      </c>
      <c r="X602" s="240" t="s">
        <v>1001</v>
      </c>
      <c r="Y602" s="240" t="s">
        <v>1001</v>
      </c>
      <c r="Z602" s="240">
        <f t="shared" si="193"/>
        <v>0</v>
      </c>
      <c r="AA602" s="240"/>
      <c r="AC602" s="152"/>
      <c r="AE602" s="146">
        <f t="shared" si="194"/>
        <v>6.6</v>
      </c>
      <c r="AF602" s="146">
        <f t="shared" si="195"/>
        <v>0</v>
      </c>
      <c r="AH602" s="255"/>
      <c r="AI602" s="255"/>
    </row>
    <row r="603" spans="2:35" ht="20.149999999999999" customHeight="1" x14ac:dyDescent="0.35">
      <c r="B603" s="403">
        <f t="shared" si="196"/>
        <v>93</v>
      </c>
      <c r="C603" s="133" t="s">
        <v>917</v>
      </c>
      <c r="D603" s="240">
        <v>1</v>
      </c>
      <c r="E603" s="240">
        <v>6.5490000000000004</v>
      </c>
      <c r="F603" s="240">
        <v>0.3</v>
      </c>
      <c r="G603" s="240">
        <v>0.8</v>
      </c>
      <c r="H603" s="152">
        <f t="shared" si="188"/>
        <v>1.5717600000000003</v>
      </c>
      <c r="I603" s="152">
        <f t="shared" si="189"/>
        <v>1.9647000000000001</v>
      </c>
      <c r="J603" s="152">
        <f t="shared" si="197"/>
        <v>9.4960500000000003</v>
      </c>
      <c r="K603" s="404">
        <v>0.15</v>
      </c>
      <c r="L603" s="404">
        <f t="shared" si="198"/>
        <v>0.65</v>
      </c>
      <c r="M603" s="404">
        <f t="shared" si="190"/>
        <v>4.25685</v>
      </c>
      <c r="N603" s="404">
        <v>0</v>
      </c>
      <c r="O603" s="240">
        <f t="shared" si="199"/>
        <v>0.8</v>
      </c>
      <c r="P603" s="240">
        <f t="shared" si="191"/>
        <v>5.2392000000000003</v>
      </c>
      <c r="Q603" s="240"/>
      <c r="R603" s="240"/>
      <c r="S603" s="240">
        <f t="shared" si="192"/>
        <v>0</v>
      </c>
      <c r="T603" s="240" t="s">
        <v>968</v>
      </c>
      <c r="U603" s="240" t="s">
        <v>969</v>
      </c>
      <c r="V603" s="240" t="s">
        <v>916</v>
      </c>
      <c r="W603" s="240" t="s">
        <v>1001</v>
      </c>
      <c r="X603" s="240" t="s">
        <v>1001</v>
      </c>
      <c r="Y603" s="240" t="s">
        <v>1001</v>
      </c>
      <c r="Z603" s="240">
        <f t="shared" si="193"/>
        <v>0.36</v>
      </c>
      <c r="AA603" s="240"/>
      <c r="AC603" s="152"/>
      <c r="AE603" s="146">
        <f t="shared" si="194"/>
        <v>0</v>
      </c>
      <c r="AF603" s="146">
        <f t="shared" si="195"/>
        <v>11.460750000000001</v>
      </c>
      <c r="AH603" s="255"/>
      <c r="AI603" s="255"/>
    </row>
    <row r="604" spans="2:35" ht="20.149999999999999" customHeight="1" x14ac:dyDescent="0.35">
      <c r="B604" s="403">
        <f t="shared" si="196"/>
        <v>94</v>
      </c>
      <c r="C604" s="133" t="s">
        <v>918</v>
      </c>
      <c r="D604" s="240">
        <v>1</v>
      </c>
      <c r="E604" s="240">
        <v>6.0979999999999999</v>
      </c>
      <c r="F604" s="240">
        <v>0.3</v>
      </c>
      <c r="G604" s="240">
        <v>0.8</v>
      </c>
      <c r="H604" s="152">
        <f t="shared" si="188"/>
        <v>1.4635199999999999</v>
      </c>
      <c r="I604" s="152">
        <f t="shared" si="189"/>
        <v>1.8293999999999999</v>
      </c>
      <c r="J604" s="152">
        <f t="shared" si="197"/>
        <v>8.8421000000000003</v>
      </c>
      <c r="K604" s="404">
        <v>0.15</v>
      </c>
      <c r="L604" s="404">
        <f t="shared" si="198"/>
        <v>0.65</v>
      </c>
      <c r="M604" s="404">
        <f t="shared" si="190"/>
        <v>3.9637000000000002</v>
      </c>
      <c r="N604" s="404">
        <v>0</v>
      </c>
      <c r="O604" s="240">
        <f t="shared" si="199"/>
        <v>0.8</v>
      </c>
      <c r="P604" s="240">
        <f t="shared" si="191"/>
        <v>4.8784000000000001</v>
      </c>
      <c r="Q604" s="240"/>
      <c r="R604" s="240"/>
      <c r="S604" s="240">
        <f t="shared" si="192"/>
        <v>0</v>
      </c>
      <c r="T604" s="240" t="s">
        <v>964</v>
      </c>
      <c r="U604" s="240" t="s">
        <v>1001</v>
      </c>
      <c r="V604" s="240" t="s">
        <v>1001</v>
      </c>
      <c r="W604" s="240" t="s">
        <v>1001</v>
      </c>
      <c r="X604" s="240" t="s">
        <v>1001</v>
      </c>
      <c r="Y604" s="240" t="s">
        <v>1001</v>
      </c>
      <c r="Z604" s="240">
        <f t="shared" si="193"/>
        <v>0.12</v>
      </c>
      <c r="AA604" s="240"/>
      <c r="AC604" s="152"/>
      <c r="AE604" s="146">
        <f t="shared" si="194"/>
        <v>0</v>
      </c>
      <c r="AF604" s="146">
        <f t="shared" si="195"/>
        <v>10.6715</v>
      </c>
      <c r="AH604" s="255"/>
      <c r="AI604" s="255"/>
    </row>
    <row r="605" spans="2:35" ht="20.149999999999999" customHeight="1" x14ac:dyDescent="0.35">
      <c r="B605" s="403">
        <f t="shared" si="196"/>
        <v>95</v>
      </c>
      <c r="C605" s="133" t="s">
        <v>919</v>
      </c>
      <c r="D605" s="240">
        <v>1</v>
      </c>
      <c r="E605" s="240">
        <v>0.45</v>
      </c>
      <c r="F605" s="240">
        <v>0.2</v>
      </c>
      <c r="G605" s="240">
        <v>0.6</v>
      </c>
      <c r="H605" s="152">
        <f t="shared" si="188"/>
        <v>5.4000000000000006E-2</v>
      </c>
      <c r="I605" s="152">
        <f t="shared" si="189"/>
        <v>9.0000000000000011E-2</v>
      </c>
      <c r="J605" s="152">
        <f t="shared" si="197"/>
        <v>0.54</v>
      </c>
      <c r="K605" s="404"/>
      <c r="L605" s="404">
        <f t="shared" si="198"/>
        <v>0.6</v>
      </c>
      <c r="M605" s="404">
        <f t="shared" si="190"/>
        <v>0.27</v>
      </c>
      <c r="N605" s="404"/>
      <c r="O605" s="240">
        <f t="shared" si="199"/>
        <v>0.6</v>
      </c>
      <c r="P605" s="240">
        <f t="shared" si="191"/>
        <v>0.27</v>
      </c>
      <c r="Q605" s="240"/>
      <c r="R605" s="240"/>
      <c r="S605" s="240">
        <f t="shared" si="192"/>
        <v>0</v>
      </c>
      <c r="T605" s="240" t="s">
        <v>1001</v>
      </c>
      <c r="U605" s="240" t="s">
        <v>1001</v>
      </c>
      <c r="V605" s="240" t="s">
        <v>1001</v>
      </c>
      <c r="W605" s="240" t="s">
        <v>1001</v>
      </c>
      <c r="X605" s="240" t="s">
        <v>1001</v>
      </c>
      <c r="Y605" s="240" t="s">
        <v>1001</v>
      </c>
      <c r="Z605" s="240">
        <f t="shared" si="193"/>
        <v>0</v>
      </c>
      <c r="AA605" s="240"/>
      <c r="AC605" s="152"/>
      <c r="AE605" s="146">
        <f t="shared" si="194"/>
        <v>0.63</v>
      </c>
      <c r="AF605" s="146">
        <f t="shared" si="195"/>
        <v>0</v>
      </c>
      <c r="AH605" s="255"/>
      <c r="AI605" s="255"/>
    </row>
    <row r="606" spans="2:35" ht="20.149999999999999" customHeight="1" x14ac:dyDescent="0.35">
      <c r="B606" s="403">
        <f t="shared" si="196"/>
        <v>96</v>
      </c>
      <c r="C606" s="133" t="s">
        <v>920</v>
      </c>
      <c r="D606" s="240">
        <v>1</v>
      </c>
      <c r="E606" s="240">
        <v>1.2</v>
      </c>
      <c r="F606" s="240">
        <v>0.2</v>
      </c>
      <c r="G606" s="240">
        <v>0.6</v>
      </c>
      <c r="H606" s="152">
        <f t="shared" si="188"/>
        <v>0.14399999999999999</v>
      </c>
      <c r="I606" s="152">
        <f t="shared" si="189"/>
        <v>0.24</v>
      </c>
      <c r="J606" s="152">
        <f t="shared" si="197"/>
        <v>1.44</v>
      </c>
      <c r="K606" s="404"/>
      <c r="L606" s="404">
        <f t="shared" si="198"/>
        <v>0.6</v>
      </c>
      <c r="M606" s="404">
        <f t="shared" si="190"/>
        <v>0.72</v>
      </c>
      <c r="N606" s="404"/>
      <c r="O606" s="240">
        <f t="shared" si="199"/>
        <v>0.6</v>
      </c>
      <c r="P606" s="240">
        <f t="shared" si="191"/>
        <v>0.72</v>
      </c>
      <c r="Q606" s="240"/>
      <c r="R606" s="240"/>
      <c r="S606" s="240">
        <f t="shared" si="192"/>
        <v>0</v>
      </c>
      <c r="T606" s="240" t="s">
        <v>1001</v>
      </c>
      <c r="U606" s="240" t="s">
        <v>1001</v>
      </c>
      <c r="V606" s="240" t="s">
        <v>1001</v>
      </c>
      <c r="W606" s="240" t="s">
        <v>1001</v>
      </c>
      <c r="X606" s="240" t="s">
        <v>1001</v>
      </c>
      <c r="Y606" s="240" t="s">
        <v>1001</v>
      </c>
      <c r="Z606" s="240">
        <f t="shared" si="193"/>
        <v>0</v>
      </c>
      <c r="AA606" s="240"/>
      <c r="AC606" s="152"/>
      <c r="AE606" s="146">
        <f t="shared" si="194"/>
        <v>1.68</v>
      </c>
      <c r="AF606" s="146">
        <f t="shared" si="195"/>
        <v>0</v>
      </c>
      <c r="AH606" s="255"/>
      <c r="AI606" s="255"/>
    </row>
    <row r="607" spans="2:35" ht="20.149999999999999" customHeight="1" x14ac:dyDescent="0.35">
      <c r="B607" s="403">
        <f t="shared" si="196"/>
        <v>97</v>
      </c>
      <c r="C607" s="133" t="s">
        <v>921</v>
      </c>
      <c r="D607" s="240">
        <v>1</v>
      </c>
      <c r="E607" s="240">
        <v>0.45</v>
      </c>
      <c r="F607" s="240">
        <v>0.2</v>
      </c>
      <c r="G607" s="240">
        <v>0.6</v>
      </c>
      <c r="H607" s="152">
        <f t="shared" si="188"/>
        <v>5.4000000000000006E-2</v>
      </c>
      <c r="I607" s="152">
        <f t="shared" si="189"/>
        <v>9.0000000000000011E-2</v>
      </c>
      <c r="J607" s="152">
        <f t="shared" si="197"/>
        <v>0.54</v>
      </c>
      <c r="K607" s="404"/>
      <c r="L607" s="404">
        <f t="shared" si="198"/>
        <v>0.6</v>
      </c>
      <c r="M607" s="404">
        <f t="shared" si="190"/>
        <v>0.27</v>
      </c>
      <c r="N607" s="404"/>
      <c r="O607" s="240">
        <f t="shared" si="199"/>
        <v>0.6</v>
      </c>
      <c r="P607" s="240">
        <f t="shared" si="191"/>
        <v>0.27</v>
      </c>
      <c r="Q607" s="240"/>
      <c r="R607" s="240"/>
      <c r="S607" s="240">
        <f t="shared" si="192"/>
        <v>0</v>
      </c>
      <c r="T607" s="240" t="s">
        <v>1001</v>
      </c>
      <c r="U607" s="240" t="s">
        <v>1001</v>
      </c>
      <c r="V607" s="240" t="s">
        <v>1001</v>
      </c>
      <c r="W607" s="240" t="s">
        <v>1001</v>
      </c>
      <c r="X607" s="240" t="s">
        <v>1001</v>
      </c>
      <c r="Y607" s="240" t="s">
        <v>1001</v>
      </c>
      <c r="Z607" s="240">
        <f t="shared" ref="Z607:Z638" si="200">IFERROR(VLOOKUP(T607,$C$47:$G$688,4,FALSE)*VLOOKUP(T607,$C$47:$G$688,5,FALSE),)+IFERROR(VLOOKUP(U607,$C$47:$G$688,4,FALSE)*VLOOKUP(U607,$C$47:$G$688,5,FALSE),)+IFERROR(VLOOKUP(V607,$C$47:$G$9916,4,FALSE)*VLOOKUP(V607,$C$47:$G$688,5,FALSE),)+IFERROR(VLOOKUP(W607,$C$47:$G$688,4,FALSE)*VLOOKUP(W607,$C$47:$G$688,5,FALSE),)+IFERROR(VLOOKUP(X607,$C$47:$G$688,4,FALSE)*VLOOKUP(X607,$C$47:$G$688,5,FALSE),)+IFERROR(VLOOKUP(Y607,$C$47:$G$688,4,FALSE)*VLOOKUP(Y607,$C$47:$G$688,5,FALSE),)</f>
        <v>0</v>
      </c>
      <c r="AA607" s="240"/>
      <c r="AC607" s="152"/>
      <c r="AE607" s="146">
        <f t="shared" si="194"/>
        <v>0.63</v>
      </c>
      <c r="AF607" s="146">
        <f t="shared" si="195"/>
        <v>0</v>
      </c>
      <c r="AH607" s="255"/>
      <c r="AI607" s="255"/>
    </row>
    <row r="608" spans="2:35" ht="20.149999999999999" customHeight="1" x14ac:dyDescent="0.35">
      <c r="B608" s="403">
        <f t="shared" si="196"/>
        <v>98</v>
      </c>
      <c r="C608" s="133" t="s">
        <v>922</v>
      </c>
      <c r="D608" s="240">
        <v>1</v>
      </c>
      <c r="E608" s="240">
        <v>1.5</v>
      </c>
      <c r="F608" s="240">
        <v>0.2</v>
      </c>
      <c r="G608" s="240">
        <v>0.6</v>
      </c>
      <c r="H608" s="152">
        <f t="shared" si="188"/>
        <v>0.18000000000000002</v>
      </c>
      <c r="I608" s="152">
        <f t="shared" si="189"/>
        <v>0.30000000000000004</v>
      </c>
      <c r="J608" s="152">
        <f t="shared" si="197"/>
        <v>1.7999999999999998</v>
      </c>
      <c r="K608" s="404"/>
      <c r="L608" s="404">
        <f t="shared" si="198"/>
        <v>0.6</v>
      </c>
      <c r="M608" s="404">
        <f t="shared" si="190"/>
        <v>0.89999999999999991</v>
      </c>
      <c r="N608" s="404"/>
      <c r="O608" s="240">
        <f t="shared" si="199"/>
        <v>0.6</v>
      </c>
      <c r="P608" s="240">
        <f t="shared" si="191"/>
        <v>0.89999999999999991</v>
      </c>
      <c r="Q608" s="240"/>
      <c r="R608" s="240"/>
      <c r="S608" s="240">
        <f t="shared" si="192"/>
        <v>0</v>
      </c>
      <c r="T608" s="240" t="s">
        <v>1001</v>
      </c>
      <c r="U608" s="240" t="s">
        <v>1001</v>
      </c>
      <c r="V608" s="240" t="s">
        <v>1001</v>
      </c>
      <c r="W608" s="240" t="s">
        <v>1001</v>
      </c>
      <c r="X608" s="240" t="s">
        <v>1001</v>
      </c>
      <c r="Y608" s="240" t="s">
        <v>1001</v>
      </c>
      <c r="Z608" s="240">
        <f t="shared" si="200"/>
        <v>0</v>
      </c>
      <c r="AA608" s="240"/>
      <c r="AC608" s="152"/>
      <c r="AE608" s="146">
        <f t="shared" si="194"/>
        <v>2.0999999999999996</v>
      </c>
      <c r="AF608" s="146">
        <f t="shared" si="195"/>
        <v>0</v>
      </c>
      <c r="AH608" s="255"/>
      <c r="AI608" s="255"/>
    </row>
    <row r="609" spans="2:35" ht="19.5" customHeight="1" x14ac:dyDescent="0.35">
      <c r="B609" s="403">
        <f t="shared" si="196"/>
        <v>99</v>
      </c>
      <c r="C609" s="133" t="s">
        <v>923</v>
      </c>
      <c r="D609" s="240">
        <v>1</v>
      </c>
      <c r="E609" s="240">
        <v>1</v>
      </c>
      <c r="F609" s="240">
        <v>0.2</v>
      </c>
      <c r="G609" s="240">
        <v>0.6</v>
      </c>
      <c r="H609" s="152">
        <f t="shared" si="188"/>
        <v>0.12</v>
      </c>
      <c r="I609" s="152">
        <f t="shared" si="189"/>
        <v>0.2</v>
      </c>
      <c r="J609" s="152">
        <f t="shared" si="197"/>
        <v>1.2</v>
      </c>
      <c r="K609" s="404"/>
      <c r="L609" s="404">
        <f t="shared" si="198"/>
        <v>0.6</v>
      </c>
      <c r="M609" s="404">
        <f t="shared" si="190"/>
        <v>0.6</v>
      </c>
      <c r="N609" s="404"/>
      <c r="O609" s="240">
        <f t="shared" si="199"/>
        <v>0.6</v>
      </c>
      <c r="P609" s="240">
        <f t="shared" si="191"/>
        <v>0.6</v>
      </c>
      <c r="Q609" s="240"/>
      <c r="R609" s="240"/>
      <c r="S609" s="240">
        <f t="shared" si="192"/>
        <v>0</v>
      </c>
      <c r="T609" s="240" t="s">
        <v>1001</v>
      </c>
      <c r="U609" s="240" t="s">
        <v>1001</v>
      </c>
      <c r="V609" s="240" t="s">
        <v>1001</v>
      </c>
      <c r="W609" s="240" t="s">
        <v>1001</v>
      </c>
      <c r="X609" s="240" t="s">
        <v>1001</v>
      </c>
      <c r="Y609" s="240" t="s">
        <v>1001</v>
      </c>
      <c r="Z609" s="240">
        <f t="shared" si="200"/>
        <v>0</v>
      </c>
      <c r="AA609" s="240"/>
      <c r="AC609" s="152"/>
      <c r="AE609" s="146">
        <f t="shared" si="194"/>
        <v>1.4</v>
      </c>
      <c r="AF609" s="146">
        <f t="shared" si="195"/>
        <v>0</v>
      </c>
      <c r="AH609" s="255"/>
      <c r="AI609" s="255"/>
    </row>
    <row r="610" spans="2:35" ht="20.149999999999999" customHeight="1" x14ac:dyDescent="0.35">
      <c r="B610" s="403">
        <f t="shared" si="196"/>
        <v>100</v>
      </c>
      <c r="C610" s="133" t="s">
        <v>924</v>
      </c>
      <c r="D610" s="240">
        <v>1</v>
      </c>
      <c r="E610" s="240">
        <v>1</v>
      </c>
      <c r="F610" s="240">
        <v>0.2</v>
      </c>
      <c r="G610" s="240">
        <v>0.6</v>
      </c>
      <c r="H610" s="152">
        <f t="shared" si="188"/>
        <v>0.12</v>
      </c>
      <c r="I610" s="152">
        <f t="shared" si="189"/>
        <v>0.2</v>
      </c>
      <c r="J610" s="152">
        <f t="shared" si="197"/>
        <v>1.2</v>
      </c>
      <c r="K610" s="404"/>
      <c r="L610" s="404">
        <f t="shared" si="198"/>
        <v>0.6</v>
      </c>
      <c r="M610" s="404">
        <f t="shared" si="190"/>
        <v>0.6</v>
      </c>
      <c r="N610" s="404"/>
      <c r="O610" s="240">
        <f t="shared" si="199"/>
        <v>0.6</v>
      </c>
      <c r="P610" s="240">
        <f t="shared" si="191"/>
        <v>0.6</v>
      </c>
      <c r="Q610" s="240"/>
      <c r="R610" s="240"/>
      <c r="S610" s="240">
        <f t="shared" si="192"/>
        <v>0</v>
      </c>
      <c r="T610" s="240" t="s">
        <v>1001</v>
      </c>
      <c r="U610" s="240" t="s">
        <v>1001</v>
      </c>
      <c r="V610" s="240" t="s">
        <v>1001</v>
      </c>
      <c r="W610" s="240" t="s">
        <v>1001</v>
      </c>
      <c r="X610" s="240" t="s">
        <v>1001</v>
      </c>
      <c r="Y610" s="240" t="s">
        <v>1001</v>
      </c>
      <c r="Z610" s="240">
        <f t="shared" si="200"/>
        <v>0</v>
      </c>
      <c r="AA610" s="240"/>
      <c r="AC610" s="152"/>
      <c r="AE610" s="146">
        <f t="shared" si="194"/>
        <v>1.4</v>
      </c>
      <c r="AF610" s="146">
        <f t="shared" si="195"/>
        <v>0</v>
      </c>
      <c r="AH610" s="255"/>
      <c r="AI610" s="255"/>
    </row>
    <row r="611" spans="2:35" ht="20.149999999999999" customHeight="1" x14ac:dyDescent="0.35">
      <c r="B611" s="403">
        <f t="shared" si="196"/>
        <v>101</v>
      </c>
      <c r="C611" s="133" t="s">
        <v>925</v>
      </c>
      <c r="D611" s="240">
        <v>1</v>
      </c>
      <c r="E611" s="240">
        <v>1</v>
      </c>
      <c r="F611" s="240">
        <v>0.2</v>
      </c>
      <c r="G611" s="240">
        <v>0.6</v>
      </c>
      <c r="H611" s="152">
        <f t="shared" si="188"/>
        <v>0.12</v>
      </c>
      <c r="I611" s="152">
        <f t="shared" si="189"/>
        <v>0.2</v>
      </c>
      <c r="J611" s="152">
        <f t="shared" si="197"/>
        <v>1.2</v>
      </c>
      <c r="K611" s="404"/>
      <c r="L611" s="404">
        <f t="shared" si="198"/>
        <v>0.6</v>
      </c>
      <c r="M611" s="404">
        <f t="shared" si="190"/>
        <v>0.6</v>
      </c>
      <c r="N611" s="404"/>
      <c r="O611" s="240">
        <f t="shared" si="199"/>
        <v>0.6</v>
      </c>
      <c r="P611" s="240">
        <f t="shared" si="191"/>
        <v>0.6</v>
      </c>
      <c r="Q611" s="240"/>
      <c r="R611" s="240"/>
      <c r="S611" s="240">
        <f t="shared" si="192"/>
        <v>0</v>
      </c>
      <c r="T611" s="240" t="s">
        <v>1001</v>
      </c>
      <c r="U611" s="240" t="s">
        <v>1001</v>
      </c>
      <c r="V611" s="240" t="s">
        <v>1001</v>
      </c>
      <c r="W611" s="240" t="s">
        <v>1001</v>
      </c>
      <c r="X611" s="240" t="s">
        <v>1001</v>
      </c>
      <c r="Y611" s="240" t="s">
        <v>1001</v>
      </c>
      <c r="Z611" s="240">
        <f t="shared" si="200"/>
        <v>0</v>
      </c>
      <c r="AA611" s="240"/>
      <c r="AC611" s="152"/>
      <c r="AE611" s="146">
        <f t="shared" si="194"/>
        <v>1.4</v>
      </c>
      <c r="AF611" s="146">
        <f t="shared" si="195"/>
        <v>0</v>
      </c>
      <c r="AH611" s="255"/>
      <c r="AI611" s="255"/>
    </row>
    <row r="612" spans="2:35" ht="20.149999999999999" customHeight="1" x14ac:dyDescent="0.35">
      <c r="B612" s="403">
        <f t="shared" si="196"/>
        <v>102</v>
      </c>
      <c r="C612" s="133" t="s">
        <v>926</v>
      </c>
      <c r="D612" s="240">
        <v>1</v>
      </c>
      <c r="E612" s="240">
        <v>0.95</v>
      </c>
      <c r="F612" s="240">
        <v>0.2</v>
      </c>
      <c r="G612" s="240">
        <v>0.6</v>
      </c>
      <c r="H612" s="152">
        <f t="shared" si="188"/>
        <v>0.11399999999999999</v>
      </c>
      <c r="I612" s="152">
        <f t="shared" si="189"/>
        <v>0.19</v>
      </c>
      <c r="J612" s="152">
        <f t="shared" si="197"/>
        <v>1.1399999999999999</v>
      </c>
      <c r="K612" s="404"/>
      <c r="L612" s="404">
        <f t="shared" si="198"/>
        <v>0.6</v>
      </c>
      <c r="M612" s="404">
        <f t="shared" si="190"/>
        <v>0.56999999999999995</v>
      </c>
      <c r="N612" s="404"/>
      <c r="O612" s="240">
        <f t="shared" si="199"/>
        <v>0.6</v>
      </c>
      <c r="P612" s="240">
        <f t="shared" si="191"/>
        <v>0.56999999999999995</v>
      </c>
      <c r="Q612" s="240"/>
      <c r="R612" s="240"/>
      <c r="S612" s="240">
        <f t="shared" si="192"/>
        <v>0</v>
      </c>
      <c r="T612" s="240" t="s">
        <v>1001</v>
      </c>
      <c r="U612" s="240" t="s">
        <v>1001</v>
      </c>
      <c r="V612" s="240" t="s">
        <v>1001</v>
      </c>
      <c r="W612" s="240" t="s">
        <v>1001</v>
      </c>
      <c r="X612" s="240" t="s">
        <v>1001</v>
      </c>
      <c r="Y612" s="240" t="s">
        <v>1001</v>
      </c>
      <c r="Z612" s="240">
        <f t="shared" si="200"/>
        <v>0</v>
      </c>
      <c r="AA612" s="240"/>
      <c r="AC612" s="152"/>
      <c r="AE612" s="146">
        <f t="shared" si="194"/>
        <v>1.3299999999999998</v>
      </c>
      <c r="AF612" s="146">
        <f t="shared" si="195"/>
        <v>0</v>
      </c>
      <c r="AH612" s="255"/>
      <c r="AI612" s="255"/>
    </row>
    <row r="613" spans="2:35" ht="20.149999999999999" customHeight="1" x14ac:dyDescent="0.35">
      <c r="B613" s="403">
        <f t="shared" si="196"/>
        <v>103</v>
      </c>
      <c r="C613" s="133" t="s">
        <v>927</v>
      </c>
      <c r="D613" s="240">
        <v>1</v>
      </c>
      <c r="E613" s="240">
        <v>0.95</v>
      </c>
      <c r="F613" s="240">
        <v>0.2</v>
      </c>
      <c r="G613" s="240">
        <v>0.6</v>
      </c>
      <c r="H613" s="152">
        <f t="shared" si="188"/>
        <v>0.11399999999999999</v>
      </c>
      <c r="I613" s="152">
        <f t="shared" si="189"/>
        <v>0.19</v>
      </c>
      <c r="J613" s="152">
        <f t="shared" si="197"/>
        <v>1.1399999999999999</v>
      </c>
      <c r="K613" s="404"/>
      <c r="L613" s="404">
        <f t="shared" si="198"/>
        <v>0.6</v>
      </c>
      <c r="M613" s="404">
        <f t="shared" si="190"/>
        <v>0.56999999999999995</v>
      </c>
      <c r="N613" s="404"/>
      <c r="O613" s="240">
        <f t="shared" si="199"/>
        <v>0.6</v>
      </c>
      <c r="P613" s="240">
        <f t="shared" si="191"/>
        <v>0.56999999999999995</v>
      </c>
      <c r="Q613" s="240"/>
      <c r="R613" s="240"/>
      <c r="S613" s="240">
        <f t="shared" si="192"/>
        <v>0</v>
      </c>
      <c r="T613" s="240" t="s">
        <v>1001</v>
      </c>
      <c r="U613" s="240" t="s">
        <v>1001</v>
      </c>
      <c r="V613" s="240" t="s">
        <v>1001</v>
      </c>
      <c r="W613" s="240" t="s">
        <v>1001</v>
      </c>
      <c r="X613" s="240" t="s">
        <v>1001</v>
      </c>
      <c r="Y613" s="240" t="s">
        <v>1001</v>
      </c>
      <c r="Z613" s="240">
        <f t="shared" si="200"/>
        <v>0</v>
      </c>
      <c r="AA613" s="240"/>
      <c r="AC613" s="152"/>
      <c r="AE613" s="146">
        <f t="shared" si="194"/>
        <v>1.3299999999999998</v>
      </c>
      <c r="AF613" s="146">
        <f t="shared" si="195"/>
        <v>0</v>
      </c>
      <c r="AH613" s="255"/>
      <c r="AI613" s="255"/>
    </row>
    <row r="614" spans="2:35" ht="20.149999999999999" customHeight="1" x14ac:dyDescent="0.35">
      <c r="B614" s="403">
        <f t="shared" si="196"/>
        <v>104</v>
      </c>
      <c r="C614" s="133" t="s">
        <v>928</v>
      </c>
      <c r="D614" s="240">
        <v>1</v>
      </c>
      <c r="E614" s="240">
        <v>1</v>
      </c>
      <c r="F614" s="240">
        <v>0.2</v>
      </c>
      <c r="G614" s="240">
        <v>0.6</v>
      </c>
      <c r="H614" s="152">
        <f t="shared" si="188"/>
        <v>0.12</v>
      </c>
      <c r="I614" s="152">
        <f t="shared" si="189"/>
        <v>0.2</v>
      </c>
      <c r="J614" s="152">
        <f t="shared" si="197"/>
        <v>1.2</v>
      </c>
      <c r="K614" s="404"/>
      <c r="L614" s="404">
        <f t="shared" si="198"/>
        <v>0.6</v>
      </c>
      <c r="M614" s="404">
        <f t="shared" si="190"/>
        <v>0.6</v>
      </c>
      <c r="N614" s="404"/>
      <c r="O614" s="240">
        <f t="shared" si="199"/>
        <v>0.6</v>
      </c>
      <c r="P614" s="240">
        <f t="shared" si="191"/>
        <v>0.6</v>
      </c>
      <c r="Q614" s="240"/>
      <c r="R614" s="240"/>
      <c r="S614" s="240">
        <f t="shared" si="192"/>
        <v>0</v>
      </c>
      <c r="T614" s="240" t="s">
        <v>1001</v>
      </c>
      <c r="U614" s="240" t="s">
        <v>1001</v>
      </c>
      <c r="V614" s="240" t="s">
        <v>1001</v>
      </c>
      <c r="W614" s="240" t="s">
        <v>1001</v>
      </c>
      <c r="X614" s="240" t="s">
        <v>1001</v>
      </c>
      <c r="Y614" s="240" t="s">
        <v>1001</v>
      </c>
      <c r="Z614" s="240">
        <f t="shared" si="200"/>
        <v>0</v>
      </c>
      <c r="AA614" s="240"/>
      <c r="AC614" s="152"/>
      <c r="AE614" s="146">
        <f t="shared" si="194"/>
        <v>1.4</v>
      </c>
      <c r="AF614" s="146">
        <f t="shared" si="195"/>
        <v>0</v>
      </c>
      <c r="AH614" s="255"/>
      <c r="AI614" s="255"/>
    </row>
    <row r="615" spans="2:35" ht="20.149999999999999" customHeight="1" x14ac:dyDescent="0.35">
      <c r="B615" s="403">
        <f t="shared" si="196"/>
        <v>105</v>
      </c>
      <c r="C615" s="133" t="s">
        <v>929</v>
      </c>
      <c r="D615" s="240">
        <v>1</v>
      </c>
      <c r="E615" s="240">
        <v>1</v>
      </c>
      <c r="F615" s="240">
        <v>0.2</v>
      </c>
      <c r="G615" s="240">
        <v>0.6</v>
      </c>
      <c r="H615" s="152">
        <f t="shared" si="188"/>
        <v>0.12</v>
      </c>
      <c r="I615" s="152">
        <f t="shared" si="189"/>
        <v>0.2</v>
      </c>
      <c r="J615" s="152">
        <f t="shared" si="197"/>
        <v>1.2</v>
      </c>
      <c r="K615" s="404"/>
      <c r="L615" s="404">
        <f t="shared" si="198"/>
        <v>0.6</v>
      </c>
      <c r="M615" s="404">
        <f t="shared" si="190"/>
        <v>0.6</v>
      </c>
      <c r="N615" s="404"/>
      <c r="O615" s="240">
        <f t="shared" si="199"/>
        <v>0.6</v>
      </c>
      <c r="P615" s="240">
        <f t="shared" si="191"/>
        <v>0.6</v>
      </c>
      <c r="Q615" s="240"/>
      <c r="R615" s="240"/>
      <c r="S615" s="240">
        <f t="shared" si="192"/>
        <v>0</v>
      </c>
      <c r="T615" s="240" t="s">
        <v>1001</v>
      </c>
      <c r="U615" s="240" t="s">
        <v>1001</v>
      </c>
      <c r="V615" s="240" t="s">
        <v>1001</v>
      </c>
      <c r="W615" s="240" t="s">
        <v>1001</v>
      </c>
      <c r="X615" s="240" t="s">
        <v>1001</v>
      </c>
      <c r="Y615" s="240" t="s">
        <v>1001</v>
      </c>
      <c r="Z615" s="240">
        <f t="shared" si="200"/>
        <v>0</v>
      </c>
      <c r="AA615" s="240"/>
      <c r="AC615" s="152"/>
      <c r="AE615" s="146">
        <f t="shared" si="194"/>
        <v>1.4</v>
      </c>
      <c r="AF615" s="146">
        <f t="shared" si="195"/>
        <v>0</v>
      </c>
      <c r="AH615" s="255"/>
      <c r="AI615" s="255"/>
    </row>
    <row r="616" spans="2:35" ht="20.149999999999999" customHeight="1" x14ac:dyDescent="0.35">
      <c r="B616" s="403">
        <f t="shared" si="196"/>
        <v>106</v>
      </c>
      <c r="C616" s="133" t="s">
        <v>930</v>
      </c>
      <c r="D616" s="240">
        <v>1</v>
      </c>
      <c r="E616" s="240">
        <v>1</v>
      </c>
      <c r="F616" s="240">
        <v>0.2</v>
      </c>
      <c r="G616" s="240">
        <v>0.6</v>
      </c>
      <c r="H616" s="152">
        <f t="shared" si="188"/>
        <v>0.12</v>
      </c>
      <c r="I616" s="152">
        <f t="shared" si="189"/>
        <v>0.2</v>
      </c>
      <c r="J616" s="152">
        <f t="shared" si="197"/>
        <v>1.2</v>
      </c>
      <c r="K616" s="404"/>
      <c r="L616" s="404">
        <f t="shared" si="198"/>
        <v>0.6</v>
      </c>
      <c r="M616" s="404">
        <f t="shared" si="190"/>
        <v>0.6</v>
      </c>
      <c r="N616" s="404"/>
      <c r="O616" s="240">
        <f t="shared" si="199"/>
        <v>0.6</v>
      </c>
      <c r="P616" s="240">
        <f t="shared" si="191"/>
        <v>0.6</v>
      </c>
      <c r="Q616" s="240"/>
      <c r="R616" s="240"/>
      <c r="S616" s="240">
        <f t="shared" si="192"/>
        <v>0</v>
      </c>
      <c r="T616" s="240" t="s">
        <v>1001</v>
      </c>
      <c r="U616" s="240" t="s">
        <v>1001</v>
      </c>
      <c r="V616" s="240" t="s">
        <v>1001</v>
      </c>
      <c r="W616" s="240" t="s">
        <v>1001</v>
      </c>
      <c r="X616" s="240" t="s">
        <v>1001</v>
      </c>
      <c r="Y616" s="240" t="s">
        <v>1001</v>
      </c>
      <c r="Z616" s="240">
        <f t="shared" si="200"/>
        <v>0</v>
      </c>
      <c r="AA616" s="240"/>
      <c r="AC616" s="152"/>
      <c r="AE616" s="146">
        <f t="shared" si="194"/>
        <v>1.4</v>
      </c>
      <c r="AF616" s="146">
        <f t="shared" si="195"/>
        <v>0</v>
      </c>
      <c r="AH616" s="255"/>
      <c r="AI616" s="255"/>
    </row>
    <row r="617" spans="2:35" ht="20.149999999999999" customHeight="1" x14ac:dyDescent="0.35">
      <c r="B617" s="403">
        <f t="shared" si="196"/>
        <v>107</v>
      </c>
      <c r="C617" s="133" t="s">
        <v>931</v>
      </c>
      <c r="D617" s="240">
        <v>1</v>
      </c>
      <c r="E617" s="240">
        <v>1.5</v>
      </c>
      <c r="F617" s="240">
        <v>0.2</v>
      </c>
      <c r="G617" s="240">
        <v>0.6</v>
      </c>
      <c r="H617" s="152">
        <f t="shared" si="188"/>
        <v>0.18000000000000002</v>
      </c>
      <c r="I617" s="152">
        <f t="shared" si="189"/>
        <v>0.30000000000000004</v>
      </c>
      <c r="J617" s="152">
        <f t="shared" si="197"/>
        <v>1.7999999999999998</v>
      </c>
      <c r="K617" s="404"/>
      <c r="L617" s="404">
        <f t="shared" si="198"/>
        <v>0.6</v>
      </c>
      <c r="M617" s="404">
        <f t="shared" si="190"/>
        <v>0.89999999999999991</v>
      </c>
      <c r="N617" s="404"/>
      <c r="O617" s="240">
        <f t="shared" si="199"/>
        <v>0.6</v>
      </c>
      <c r="P617" s="240">
        <f t="shared" si="191"/>
        <v>0.89999999999999991</v>
      </c>
      <c r="Q617" s="240"/>
      <c r="R617" s="240"/>
      <c r="S617" s="240">
        <f t="shared" si="192"/>
        <v>0</v>
      </c>
      <c r="T617" s="240" t="s">
        <v>1001</v>
      </c>
      <c r="U617" s="240" t="s">
        <v>1001</v>
      </c>
      <c r="V617" s="240" t="s">
        <v>1001</v>
      </c>
      <c r="W617" s="240" t="s">
        <v>1001</v>
      </c>
      <c r="X617" s="240" t="s">
        <v>1001</v>
      </c>
      <c r="Y617" s="240" t="s">
        <v>1001</v>
      </c>
      <c r="Z617" s="240">
        <f t="shared" si="200"/>
        <v>0</v>
      </c>
      <c r="AA617" s="240"/>
      <c r="AC617" s="152"/>
      <c r="AE617" s="146">
        <f t="shared" si="194"/>
        <v>2.0999999999999996</v>
      </c>
      <c r="AF617" s="146">
        <f t="shared" si="195"/>
        <v>0</v>
      </c>
      <c r="AH617" s="255"/>
      <c r="AI617" s="255"/>
    </row>
    <row r="618" spans="2:35" ht="20.149999999999999" customHeight="1" x14ac:dyDescent="0.35">
      <c r="B618" s="403">
        <f t="shared" si="196"/>
        <v>108</v>
      </c>
      <c r="C618" s="133" t="s">
        <v>932</v>
      </c>
      <c r="D618" s="240">
        <v>1</v>
      </c>
      <c r="E618" s="240">
        <v>1</v>
      </c>
      <c r="F618" s="240">
        <v>0.2</v>
      </c>
      <c r="G618" s="240">
        <v>0.6</v>
      </c>
      <c r="H618" s="152">
        <f t="shared" si="188"/>
        <v>0.12</v>
      </c>
      <c r="I618" s="152">
        <f t="shared" si="189"/>
        <v>0.2</v>
      </c>
      <c r="J618" s="152">
        <f t="shared" si="197"/>
        <v>1.2</v>
      </c>
      <c r="K618" s="404"/>
      <c r="L618" s="404">
        <f t="shared" si="198"/>
        <v>0.6</v>
      </c>
      <c r="M618" s="404">
        <f t="shared" si="190"/>
        <v>0.6</v>
      </c>
      <c r="N618" s="404"/>
      <c r="O618" s="240">
        <f t="shared" si="199"/>
        <v>0.6</v>
      </c>
      <c r="P618" s="240">
        <f t="shared" si="191"/>
        <v>0.6</v>
      </c>
      <c r="Q618" s="240"/>
      <c r="R618" s="240"/>
      <c r="S618" s="240">
        <f t="shared" si="192"/>
        <v>0</v>
      </c>
      <c r="T618" s="240" t="s">
        <v>1001</v>
      </c>
      <c r="U618" s="240" t="s">
        <v>1001</v>
      </c>
      <c r="V618" s="240" t="s">
        <v>1001</v>
      </c>
      <c r="W618" s="240" t="s">
        <v>1001</v>
      </c>
      <c r="X618" s="240" t="s">
        <v>1001</v>
      </c>
      <c r="Y618" s="240" t="s">
        <v>1001</v>
      </c>
      <c r="Z618" s="240">
        <f t="shared" si="200"/>
        <v>0</v>
      </c>
      <c r="AA618" s="240"/>
      <c r="AC618" s="152"/>
      <c r="AE618" s="146">
        <f t="shared" si="194"/>
        <v>1.4</v>
      </c>
      <c r="AF618" s="146">
        <f t="shared" si="195"/>
        <v>0</v>
      </c>
      <c r="AH618" s="255"/>
      <c r="AI618" s="255"/>
    </row>
    <row r="619" spans="2:35" ht="19.5" customHeight="1" x14ac:dyDescent="0.35">
      <c r="B619" s="403">
        <f t="shared" si="196"/>
        <v>109</v>
      </c>
      <c r="C619" s="133" t="s">
        <v>933</v>
      </c>
      <c r="D619" s="240">
        <v>1</v>
      </c>
      <c r="E619" s="240">
        <v>1</v>
      </c>
      <c r="F619" s="240">
        <v>0.2</v>
      </c>
      <c r="G619" s="240">
        <v>0.6</v>
      </c>
      <c r="H619" s="152">
        <f t="shared" si="188"/>
        <v>0.12</v>
      </c>
      <c r="I619" s="152">
        <f t="shared" si="189"/>
        <v>0.2</v>
      </c>
      <c r="J619" s="152">
        <f t="shared" si="197"/>
        <v>1.2</v>
      </c>
      <c r="K619" s="404"/>
      <c r="L619" s="404">
        <f t="shared" si="198"/>
        <v>0.6</v>
      </c>
      <c r="M619" s="404">
        <f t="shared" si="190"/>
        <v>0.6</v>
      </c>
      <c r="N619" s="404"/>
      <c r="O619" s="240">
        <f t="shared" si="199"/>
        <v>0.6</v>
      </c>
      <c r="P619" s="240">
        <f t="shared" si="191"/>
        <v>0.6</v>
      </c>
      <c r="Q619" s="240"/>
      <c r="R619" s="240"/>
      <c r="S619" s="240">
        <f t="shared" si="192"/>
        <v>0</v>
      </c>
      <c r="T619" s="240" t="s">
        <v>1001</v>
      </c>
      <c r="U619" s="240" t="s">
        <v>1001</v>
      </c>
      <c r="V619" s="240" t="s">
        <v>1001</v>
      </c>
      <c r="W619" s="240" t="s">
        <v>1001</v>
      </c>
      <c r="X619" s="240" t="s">
        <v>1001</v>
      </c>
      <c r="Y619" s="240" t="s">
        <v>1001</v>
      </c>
      <c r="Z619" s="240">
        <f t="shared" si="200"/>
        <v>0</v>
      </c>
      <c r="AA619" s="240"/>
      <c r="AC619" s="152"/>
      <c r="AE619" s="146">
        <f t="shared" si="194"/>
        <v>1.4</v>
      </c>
      <c r="AF619" s="146">
        <f t="shared" si="195"/>
        <v>0</v>
      </c>
      <c r="AH619" s="255"/>
      <c r="AI619" s="255"/>
    </row>
    <row r="620" spans="2:35" ht="20.149999999999999" customHeight="1" x14ac:dyDescent="0.35">
      <c r="B620" s="403">
        <f t="shared" si="196"/>
        <v>110</v>
      </c>
      <c r="C620" s="133" t="s">
        <v>934</v>
      </c>
      <c r="D620" s="240">
        <v>1</v>
      </c>
      <c r="E620" s="240">
        <v>1</v>
      </c>
      <c r="F620" s="240">
        <v>0.2</v>
      </c>
      <c r="G620" s="240">
        <v>0.6</v>
      </c>
      <c r="H620" s="152">
        <f t="shared" si="188"/>
        <v>0.12</v>
      </c>
      <c r="I620" s="152">
        <f t="shared" si="189"/>
        <v>0.2</v>
      </c>
      <c r="J620" s="152">
        <f t="shared" si="197"/>
        <v>1.2</v>
      </c>
      <c r="K620" s="404"/>
      <c r="L620" s="404">
        <f t="shared" si="198"/>
        <v>0.6</v>
      </c>
      <c r="M620" s="404">
        <f t="shared" si="190"/>
        <v>0.6</v>
      </c>
      <c r="N620" s="404"/>
      <c r="O620" s="240">
        <f t="shared" si="199"/>
        <v>0.6</v>
      </c>
      <c r="P620" s="240">
        <f t="shared" si="191"/>
        <v>0.6</v>
      </c>
      <c r="Q620" s="240"/>
      <c r="R620" s="240"/>
      <c r="S620" s="240">
        <f t="shared" si="192"/>
        <v>0</v>
      </c>
      <c r="T620" s="240" t="s">
        <v>1001</v>
      </c>
      <c r="U620" s="240" t="s">
        <v>1001</v>
      </c>
      <c r="V620" s="240" t="s">
        <v>1001</v>
      </c>
      <c r="W620" s="240" t="s">
        <v>1001</v>
      </c>
      <c r="X620" s="240" t="s">
        <v>1001</v>
      </c>
      <c r="Y620" s="240" t="s">
        <v>1001</v>
      </c>
      <c r="Z620" s="240">
        <f t="shared" si="200"/>
        <v>0</v>
      </c>
      <c r="AA620" s="240"/>
      <c r="AC620" s="152"/>
      <c r="AE620" s="146">
        <f t="shared" si="194"/>
        <v>1.4</v>
      </c>
      <c r="AF620" s="146">
        <f t="shared" si="195"/>
        <v>0</v>
      </c>
      <c r="AH620" s="255"/>
      <c r="AI620" s="255"/>
    </row>
    <row r="621" spans="2:35" ht="20.149999999999999" customHeight="1" x14ac:dyDescent="0.35">
      <c r="B621" s="403">
        <f t="shared" si="196"/>
        <v>111</v>
      </c>
      <c r="C621" s="133" t="s">
        <v>935</v>
      </c>
      <c r="D621" s="240">
        <v>1</v>
      </c>
      <c r="E621" s="240">
        <v>1</v>
      </c>
      <c r="F621" s="240">
        <v>0.2</v>
      </c>
      <c r="G621" s="240">
        <v>0.6</v>
      </c>
      <c r="H621" s="152">
        <f t="shared" si="188"/>
        <v>0.12</v>
      </c>
      <c r="I621" s="152">
        <f t="shared" si="189"/>
        <v>0.2</v>
      </c>
      <c r="J621" s="152">
        <f t="shared" si="197"/>
        <v>1.2</v>
      </c>
      <c r="K621" s="404"/>
      <c r="L621" s="404">
        <f t="shared" si="198"/>
        <v>0.6</v>
      </c>
      <c r="M621" s="404">
        <f t="shared" si="190"/>
        <v>0.6</v>
      </c>
      <c r="N621" s="404"/>
      <c r="O621" s="240">
        <f t="shared" si="199"/>
        <v>0.6</v>
      </c>
      <c r="P621" s="240">
        <f t="shared" si="191"/>
        <v>0.6</v>
      </c>
      <c r="Q621" s="240"/>
      <c r="R621" s="240"/>
      <c r="S621" s="240">
        <f t="shared" si="192"/>
        <v>0</v>
      </c>
      <c r="T621" s="240" t="s">
        <v>1001</v>
      </c>
      <c r="U621" s="240" t="s">
        <v>1001</v>
      </c>
      <c r="V621" s="240" t="s">
        <v>1001</v>
      </c>
      <c r="W621" s="240" t="s">
        <v>1001</v>
      </c>
      <c r="X621" s="240" t="s">
        <v>1001</v>
      </c>
      <c r="Y621" s="240" t="s">
        <v>1001</v>
      </c>
      <c r="Z621" s="240">
        <f t="shared" si="200"/>
        <v>0</v>
      </c>
      <c r="AA621" s="240"/>
      <c r="AC621" s="152"/>
      <c r="AE621" s="146">
        <f t="shared" si="194"/>
        <v>1.4</v>
      </c>
      <c r="AF621" s="146">
        <f t="shared" si="195"/>
        <v>0</v>
      </c>
      <c r="AH621" s="255"/>
      <c r="AI621" s="255"/>
    </row>
    <row r="622" spans="2:35" ht="20.149999999999999" customHeight="1" x14ac:dyDescent="0.35">
      <c r="B622" s="403">
        <f t="shared" si="196"/>
        <v>112</v>
      </c>
      <c r="C622" s="133" t="s">
        <v>936</v>
      </c>
      <c r="D622" s="240">
        <v>1</v>
      </c>
      <c r="E622" s="240">
        <v>1.5</v>
      </c>
      <c r="F622" s="240">
        <v>0.2</v>
      </c>
      <c r="G622" s="240">
        <v>0.6</v>
      </c>
      <c r="H622" s="152">
        <f t="shared" si="188"/>
        <v>0.18000000000000002</v>
      </c>
      <c r="I622" s="152">
        <f t="shared" si="189"/>
        <v>0.30000000000000004</v>
      </c>
      <c r="J622" s="152">
        <f t="shared" si="197"/>
        <v>1.7999999999999998</v>
      </c>
      <c r="K622" s="404"/>
      <c r="L622" s="404">
        <f t="shared" si="198"/>
        <v>0.6</v>
      </c>
      <c r="M622" s="404">
        <f t="shared" si="190"/>
        <v>0.89999999999999991</v>
      </c>
      <c r="N622" s="404"/>
      <c r="O622" s="240">
        <f t="shared" si="199"/>
        <v>0.6</v>
      </c>
      <c r="P622" s="240">
        <f t="shared" si="191"/>
        <v>0.89999999999999991</v>
      </c>
      <c r="Q622" s="240"/>
      <c r="R622" s="240"/>
      <c r="S622" s="240">
        <f t="shared" si="192"/>
        <v>0</v>
      </c>
      <c r="T622" s="240" t="s">
        <v>1001</v>
      </c>
      <c r="U622" s="240" t="s">
        <v>1001</v>
      </c>
      <c r="V622" s="240" t="s">
        <v>1001</v>
      </c>
      <c r="W622" s="240" t="s">
        <v>1001</v>
      </c>
      <c r="X622" s="240" t="s">
        <v>1001</v>
      </c>
      <c r="Y622" s="240" t="s">
        <v>1001</v>
      </c>
      <c r="Z622" s="240">
        <f t="shared" si="200"/>
        <v>0</v>
      </c>
      <c r="AA622" s="240"/>
      <c r="AC622" s="152"/>
      <c r="AE622" s="146">
        <f t="shared" si="194"/>
        <v>2.0999999999999996</v>
      </c>
      <c r="AF622" s="146">
        <f t="shared" si="195"/>
        <v>0</v>
      </c>
      <c r="AH622" s="255"/>
      <c r="AI622" s="255"/>
    </row>
    <row r="623" spans="2:35" ht="20.149999999999999" customHeight="1" x14ac:dyDescent="0.35">
      <c r="B623" s="403">
        <f t="shared" si="196"/>
        <v>113</v>
      </c>
      <c r="C623" s="133" t="s">
        <v>937</v>
      </c>
      <c r="D623" s="240">
        <v>1</v>
      </c>
      <c r="E623" s="240">
        <v>0.3</v>
      </c>
      <c r="F623" s="240">
        <v>0.2</v>
      </c>
      <c r="G623" s="240">
        <v>0.6</v>
      </c>
      <c r="H623" s="152">
        <f t="shared" si="188"/>
        <v>3.5999999999999997E-2</v>
      </c>
      <c r="I623" s="152">
        <f t="shared" si="189"/>
        <v>0.06</v>
      </c>
      <c r="J623" s="152">
        <f t="shared" si="197"/>
        <v>0.36</v>
      </c>
      <c r="K623" s="404"/>
      <c r="L623" s="404">
        <f t="shared" si="198"/>
        <v>0.6</v>
      </c>
      <c r="M623" s="404">
        <f t="shared" si="190"/>
        <v>0.18</v>
      </c>
      <c r="N623" s="404"/>
      <c r="O623" s="240">
        <f t="shared" si="199"/>
        <v>0.6</v>
      </c>
      <c r="P623" s="240">
        <f t="shared" si="191"/>
        <v>0.18</v>
      </c>
      <c r="Q623" s="240"/>
      <c r="R623" s="240"/>
      <c r="S623" s="240">
        <f t="shared" si="192"/>
        <v>0</v>
      </c>
      <c r="T623" s="240" t="s">
        <v>1001</v>
      </c>
      <c r="U623" s="240" t="s">
        <v>1001</v>
      </c>
      <c r="V623" s="240" t="s">
        <v>1001</v>
      </c>
      <c r="W623" s="240" t="s">
        <v>1001</v>
      </c>
      <c r="X623" s="240" t="s">
        <v>1001</v>
      </c>
      <c r="Y623" s="240" t="s">
        <v>1001</v>
      </c>
      <c r="Z623" s="240">
        <f t="shared" si="200"/>
        <v>0</v>
      </c>
      <c r="AA623" s="240"/>
      <c r="AC623" s="152"/>
      <c r="AE623" s="146">
        <f t="shared" si="194"/>
        <v>0.42</v>
      </c>
      <c r="AF623" s="146">
        <f t="shared" si="195"/>
        <v>0</v>
      </c>
      <c r="AH623" s="255"/>
      <c r="AI623" s="255"/>
    </row>
    <row r="624" spans="2:35" ht="20.149999999999999" customHeight="1" x14ac:dyDescent="0.35">
      <c r="B624" s="403">
        <f t="shared" si="196"/>
        <v>114</v>
      </c>
      <c r="C624" s="133" t="s">
        <v>938</v>
      </c>
      <c r="D624" s="240">
        <v>1</v>
      </c>
      <c r="E624" s="240">
        <v>1.2</v>
      </c>
      <c r="F624" s="240">
        <v>0.2</v>
      </c>
      <c r="G624" s="240">
        <v>0.6</v>
      </c>
      <c r="H624" s="152">
        <f t="shared" si="188"/>
        <v>0.14399999999999999</v>
      </c>
      <c r="I624" s="152">
        <f t="shared" si="189"/>
        <v>0.24</v>
      </c>
      <c r="J624" s="152">
        <f t="shared" si="197"/>
        <v>1.44</v>
      </c>
      <c r="K624" s="404"/>
      <c r="L624" s="404">
        <f t="shared" si="198"/>
        <v>0.6</v>
      </c>
      <c r="M624" s="404">
        <f t="shared" si="190"/>
        <v>0.72</v>
      </c>
      <c r="N624" s="404"/>
      <c r="O624" s="240">
        <f t="shared" si="199"/>
        <v>0.6</v>
      </c>
      <c r="P624" s="240">
        <f t="shared" si="191"/>
        <v>0.72</v>
      </c>
      <c r="Q624" s="240"/>
      <c r="R624" s="240"/>
      <c r="S624" s="240">
        <f t="shared" si="192"/>
        <v>0</v>
      </c>
      <c r="T624" s="240" t="s">
        <v>1001</v>
      </c>
      <c r="U624" s="240" t="s">
        <v>1001</v>
      </c>
      <c r="V624" s="240" t="s">
        <v>1001</v>
      </c>
      <c r="W624" s="240" t="s">
        <v>1001</v>
      </c>
      <c r="X624" s="240" t="s">
        <v>1001</v>
      </c>
      <c r="Y624" s="240" t="s">
        <v>1001</v>
      </c>
      <c r="Z624" s="240">
        <f t="shared" si="200"/>
        <v>0</v>
      </c>
      <c r="AA624" s="240"/>
      <c r="AC624" s="152"/>
      <c r="AE624" s="146">
        <f t="shared" si="194"/>
        <v>1.68</v>
      </c>
      <c r="AF624" s="146">
        <f t="shared" si="195"/>
        <v>0</v>
      </c>
      <c r="AH624" s="255"/>
      <c r="AI624" s="255"/>
    </row>
    <row r="625" spans="2:35" ht="20.149999999999999" customHeight="1" x14ac:dyDescent="0.35">
      <c r="B625" s="403">
        <f t="shared" si="196"/>
        <v>115</v>
      </c>
      <c r="C625" s="133" t="s">
        <v>939</v>
      </c>
      <c r="D625" s="240">
        <v>1</v>
      </c>
      <c r="E625" s="240">
        <v>0.3</v>
      </c>
      <c r="F625" s="240">
        <v>0.2</v>
      </c>
      <c r="G625" s="240">
        <v>0.6</v>
      </c>
      <c r="H625" s="152">
        <f t="shared" si="188"/>
        <v>3.5999999999999997E-2</v>
      </c>
      <c r="I625" s="152">
        <f t="shared" si="189"/>
        <v>0.06</v>
      </c>
      <c r="J625" s="152">
        <f t="shared" si="197"/>
        <v>0.36</v>
      </c>
      <c r="K625" s="404"/>
      <c r="L625" s="404">
        <f t="shared" si="198"/>
        <v>0.6</v>
      </c>
      <c r="M625" s="404">
        <f t="shared" si="190"/>
        <v>0.18</v>
      </c>
      <c r="N625" s="404"/>
      <c r="O625" s="240">
        <f t="shared" si="199"/>
        <v>0.6</v>
      </c>
      <c r="P625" s="240">
        <f t="shared" si="191"/>
        <v>0.18</v>
      </c>
      <c r="Q625" s="240"/>
      <c r="R625" s="240"/>
      <c r="S625" s="240">
        <f t="shared" si="192"/>
        <v>0</v>
      </c>
      <c r="T625" s="240" t="s">
        <v>1001</v>
      </c>
      <c r="U625" s="240" t="s">
        <v>1001</v>
      </c>
      <c r="V625" s="240" t="s">
        <v>1001</v>
      </c>
      <c r="W625" s="240" t="s">
        <v>1001</v>
      </c>
      <c r="X625" s="240" t="s">
        <v>1001</v>
      </c>
      <c r="Y625" s="240" t="s">
        <v>1001</v>
      </c>
      <c r="Z625" s="240">
        <f t="shared" si="200"/>
        <v>0</v>
      </c>
      <c r="AA625" s="240"/>
      <c r="AC625" s="152"/>
      <c r="AE625" s="146">
        <f t="shared" si="194"/>
        <v>0.42</v>
      </c>
      <c r="AF625" s="146">
        <f t="shared" si="195"/>
        <v>0</v>
      </c>
      <c r="AH625" s="255"/>
      <c r="AI625" s="255"/>
    </row>
    <row r="626" spans="2:35" ht="20.149999999999999" customHeight="1" x14ac:dyDescent="0.35">
      <c r="B626" s="403">
        <f t="shared" si="196"/>
        <v>116</v>
      </c>
      <c r="C626" s="133" t="s">
        <v>940</v>
      </c>
      <c r="D626" s="240">
        <v>1</v>
      </c>
      <c r="E626" s="240">
        <v>0.9</v>
      </c>
      <c r="F626" s="240">
        <v>0.2</v>
      </c>
      <c r="G626" s="240">
        <v>0.6</v>
      </c>
      <c r="H626" s="152">
        <f t="shared" si="188"/>
        <v>0.10800000000000001</v>
      </c>
      <c r="I626" s="152">
        <f t="shared" si="189"/>
        <v>0.18000000000000002</v>
      </c>
      <c r="J626" s="152">
        <f t="shared" si="197"/>
        <v>1.08</v>
      </c>
      <c r="K626" s="404"/>
      <c r="L626" s="404">
        <f t="shared" si="198"/>
        <v>0.6</v>
      </c>
      <c r="M626" s="404">
        <f t="shared" si="190"/>
        <v>0.54</v>
      </c>
      <c r="N626" s="404"/>
      <c r="O626" s="240">
        <f t="shared" si="199"/>
        <v>0.6</v>
      </c>
      <c r="P626" s="240">
        <f t="shared" si="191"/>
        <v>0.54</v>
      </c>
      <c r="Q626" s="240"/>
      <c r="R626" s="240"/>
      <c r="S626" s="240">
        <f t="shared" si="192"/>
        <v>0</v>
      </c>
      <c r="T626" s="240" t="s">
        <v>1001</v>
      </c>
      <c r="U626" s="240" t="s">
        <v>1001</v>
      </c>
      <c r="V626" s="240" t="s">
        <v>1001</v>
      </c>
      <c r="W626" s="240" t="s">
        <v>1001</v>
      </c>
      <c r="X626" s="240" t="s">
        <v>1001</v>
      </c>
      <c r="Y626" s="240" t="s">
        <v>1001</v>
      </c>
      <c r="Z626" s="240">
        <f t="shared" si="200"/>
        <v>0</v>
      </c>
      <c r="AA626" s="240"/>
      <c r="AC626" s="152"/>
      <c r="AE626" s="146">
        <f t="shared" si="194"/>
        <v>1.26</v>
      </c>
      <c r="AF626" s="146">
        <f t="shared" si="195"/>
        <v>0</v>
      </c>
      <c r="AH626" s="255"/>
      <c r="AI626" s="255"/>
    </row>
    <row r="627" spans="2:35" ht="20.149999999999999" customHeight="1" x14ac:dyDescent="0.35">
      <c r="B627" s="403">
        <f t="shared" si="196"/>
        <v>117</v>
      </c>
      <c r="C627" s="133" t="s">
        <v>941</v>
      </c>
      <c r="D627" s="240">
        <v>1</v>
      </c>
      <c r="E627" s="240">
        <v>1</v>
      </c>
      <c r="F627" s="240">
        <v>0.2</v>
      </c>
      <c r="G627" s="240">
        <v>0.6</v>
      </c>
      <c r="H627" s="152">
        <f t="shared" si="188"/>
        <v>0.12</v>
      </c>
      <c r="I627" s="152">
        <f t="shared" si="189"/>
        <v>0.2</v>
      </c>
      <c r="J627" s="152">
        <f t="shared" si="197"/>
        <v>1.2</v>
      </c>
      <c r="K627" s="404"/>
      <c r="L627" s="404">
        <f t="shared" si="198"/>
        <v>0.6</v>
      </c>
      <c r="M627" s="404">
        <f t="shared" si="190"/>
        <v>0.6</v>
      </c>
      <c r="N627" s="404"/>
      <c r="O627" s="240">
        <f t="shared" si="199"/>
        <v>0.6</v>
      </c>
      <c r="P627" s="240">
        <f t="shared" si="191"/>
        <v>0.6</v>
      </c>
      <c r="Q627" s="240"/>
      <c r="R627" s="240"/>
      <c r="S627" s="240">
        <f t="shared" si="192"/>
        <v>0</v>
      </c>
      <c r="T627" s="240" t="s">
        <v>1001</v>
      </c>
      <c r="U627" s="240" t="s">
        <v>1001</v>
      </c>
      <c r="V627" s="240" t="s">
        <v>1001</v>
      </c>
      <c r="W627" s="240" t="s">
        <v>1001</v>
      </c>
      <c r="X627" s="240" t="s">
        <v>1001</v>
      </c>
      <c r="Y627" s="240" t="s">
        <v>1001</v>
      </c>
      <c r="Z627" s="240">
        <f t="shared" si="200"/>
        <v>0</v>
      </c>
      <c r="AA627" s="240"/>
      <c r="AC627" s="152"/>
      <c r="AE627" s="146">
        <f t="shared" si="194"/>
        <v>1.4</v>
      </c>
      <c r="AF627" s="146">
        <f t="shared" si="195"/>
        <v>0</v>
      </c>
      <c r="AH627" s="255"/>
      <c r="AI627" s="255"/>
    </row>
    <row r="628" spans="2:35" ht="20.149999999999999" customHeight="1" x14ac:dyDescent="0.35">
      <c r="B628" s="403">
        <f t="shared" si="196"/>
        <v>118</v>
      </c>
      <c r="C628" s="133" t="s">
        <v>942</v>
      </c>
      <c r="D628" s="240">
        <v>1</v>
      </c>
      <c r="E628" s="240">
        <v>1</v>
      </c>
      <c r="F628" s="240">
        <v>0.2</v>
      </c>
      <c r="G628" s="240">
        <v>0.6</v>
      </c>
      <c r="H628" s="152">
        <f t="shared" si="188"/>
        <v>0.12</v>
      </c>
      <c r="I628" s="152">
        <f>PRODUCT(D628,E628,F628)</f>
        <v>0.2</v>
      </c>
      <c r="J628" s="152">
        <f t="shared" si="197"/>
        <v>1.2</v>
      </c>
      <c r="K628" s="404"/>
      <c r="L628" s="404">
        <f t="shared" si="198"/>
        <v>0.6</v>
      </c>
      <c r="M628" s="404">
        <f>+PRODUCT(D628,E628,L628)</f>
        <v>0.6</v>
      </c>
      <c r="N628" s="404"/>
      <c r="O628" s="240">
        <f t="shared" si="199"/>
        <v>0.6</v>
      </c>
      <c r="P628" s="240">
        <f>+PRODUCT(D628:E628,O628)</f>
        <v>0.6</v>
      </c>
      <c r="Q628" s="240"/>
      <c r="R628" s="240"/>
      <c r="S628" s="240">
        <f t="shared" si="192"/>
        <v>0</v>
      </c>
      <c r="T628" s="240" t="s">
        <v>1001</v>
      </c>
      <c r="U628" s="240" t="s">
        <v>1001</v>
      </c>
      <c r="V628" s="240" t="s">
        <v>1001</v>
      </c>
      <c r="W628" s="240" t="s">
        <v>1001</v>
      </c>
      <c r="X628" s="240" t="s">
        <v>1001</v>
      </c>
      <c r="Y628" s="240" t="s">
        <v>1001</v>
      </c>
      <c r="Z628" s="240">
        <f t="shared" si="200"/>
        <v>0</v>
      </c>
      <c r="AA628" s="240"/>
      <c r="AC628" s="152"/>
      <c r="AE628" s="146">
        <f t="shared" si="194"/>
        <v>1.4</v>
      </c>
      <c r="AF628" s="146">
        <f t="shared" si="195"/>
        <v>0</v>
      </c>
      <c r="AH628" s="255"/>
      <c r="AI628" s="255"/>
    </row>
    <row r="629" spans="2:35" ht="20.149999999999999" customHeight="1" x14ac:dyDescent="0.35">
      <c r="B629" s="403">
        <f t="shared" si="196"/>
        <v>119</v>
      </c>
      <c r="C629" s="133" t="s">
        <v>943</v>
      </c>
      <c r="D629" s="240">
        <v>1</v>
      </c>
      <c r="E629" s="240">
        <v>1</v>
      </c>
      <c r="F629" s="240">
        <v>0.2</v>
      </c>
      <c r="G629" s="240">
        <v>0.6</v>
      </c>
      <c r="H629" s="152">
        <f t="shared" si="188"/>
        <v>0.12</v>
      </c>
      <c r="I629" s="152">
        <f>PRODUCT(D629,E629,F629)</f>
        <v>0.2</v>
      </c>
      <c r="J629" s="152">
        <f t="shared" si="197"/>
        <v>1.2</v>
      </c>
      <c r="K629" s="404"/>
      <c r="L629" s="404">
        <f t="shared" si="198"/>
        <v>0.6</v>
      </c>
      <c r="M629" s="404">
        <f>+PRODUCT(D629,E629,L629)</f>
        <v>0.6</v>
      </c>
      <c r="N629" s="404"/>
      <c r="O629" s="240">
        <f t="shared" si="199"/>
        <v>0.6</v>
      </c>
      <c r="P629" s="240">
        <f>+PRODUCT(D629:E629,O629)</f>
        <v>0.6</v>
      </c>
      <c r="Q629" s="240"/>
      <c r="R629" s="240"/>
      <c r="S629" s="240">
        <f t="shared" si="192"/>
        <v>0</v>
      </c>
      <c r="T629" s="240" t="s">
        <v>1001</v>
      </c>
      <c r="U629" s="240" t="s">
        <v>1001</v>
      </c>
      <c r="V629" s="240" t="s">
        <v>1001</v>
      </c>
      <c r="W629" s="240" t="s">
        <v>1001</v>
      </c>
      <c r="X629" s="240" t="s">
        <v>1001</v>
      </c>
      <c r="Y629" s="240" t="s">
        <v>1001</v>
      </c>
      <c r="Z629" s="240">
        <f t="shared" si="200"/>
        <v>0</v>
      </c>
      <c r="AA629" s="240"/>
      <c r="AC629" s="152"/>
      <c r="AE629" s="146">
        <f t="shared" si="194"/>
        <v>1.4</v>
      </c>
      <c r="AF629" s="146">
        <f t="shared" si="195"/>
        <v>0</v>
      </c>
      <c r="AH629" s="255"/>
      <c r="AI629" s="255"/>
    </row>
    <row r="630" spans="2:35" ht="20.149999999999999" customHeight="1" x14ac:dyDescent="0.35">
      <c r="B630" s="403">
        <f t="shared" si="196"/>
        <v>120</v>
      </c>
      <c r="C630" s="133" t="s">
        <v>944</v>
      </c>
      <c r="D630" s="240">
        <v>1</v>
      </c>
      <c r="E630" s="240">
        <v>1.45</v>
      </c>
      <c r="F630" s="240">
        <v>0.2</v>
      </c>
      <c r="G630" s="240">
        <v>0.6</v>
      </c>
      <c r="H630" s="152">
        <f t="shared" si="188"/>
        <v>0.17399999999999999</v>
      </c>
      <c r="I630" s="152">
        <f>PRODUCT(D630,E629,F630)</f>
        <v>0.2</v>
      </c>
      <c r="J630" s="152">
        <f t="shared" si="197"/>
        <v>1.47</v>
      </c>
      <c r="K630" s="404"/>
      <c r="L630" s="404">
        <f t="shared" si="198"/>
        <v>0.6</v>
      </c>
      <c r="M630" s="404">
        <f>+PRODUCT(D630,E629,L630)</f>
        <v>0.6</v>
      </c>
      <c r="N630" s="404"/>
      <c r="O630" s="240">
        <f t="shared" si="199"/>
        <v>0.6</v>
      </c>
      <c r="P630" s="240">
        <f t="shared" si="191"/>
        <v>0.87</v>
      </c>
      <c r="Q630" s="240"/>
      <c r="R630" s="240"/>
      <c r="S630" s="240">
        <f t="shared" si="192"/>
        <v>0</v>
      </c>
      <c r="T630" s="240" t="s">
        <v>1001</v>
      </c>
      <c r="U630" s="240" t="s">
        <v>1001</v>
      </c>
      <c r="V630" s="240" t="s">
        <v>1001</v>
      </c>
      <c r="W630" s="240" t="s">
        <v>1001</v>
      </c>
      <c r="X630" s="240" t="s">
        <v>1001</v>
      </c>
      <c r="Y630" s="240" t="s">
        <v>1001</v>
      </c>
      <c r="Z630" s="240">
        <f t="shared" si="200"/>
        <v>0</v>
      </c>
      <c r="AA630" s="240"/>
      <c r="AC630" s="152"/>
      <c r="AE630" s="146">
        <f t="shared" si="194"/>
        <v>1.67</v>
      </c>
      <c r="AF630" s="146">
        <f t="shared" si="195"/>
        <v>0</v>
      </c>
      <c r="AH630" s="255"/>
      <c r="AI630" s="255"/>
    </row>
    <row r="631" spans="2:35" ht="20.149999999999999" customHeight="1" x14ac:dyDescent="0.35">
      <c r="B631" s="403">
        <f t="shared" si="196"/>
        <v>121</v>
      </c>
      <c r="C631" s="133" t="s">
        <v>945</v>
      </c>
      <c r="D631" s="240">
        <v>1</v>
      </c>
      <c r="E631" s="240">
        <v>1.45</v>
      </c>
      <c r="F631" s="240">
        <v>0.2</v>
      </c>
      <c r="G631" s="240">
        <v>0.6</v>
      </c>
      <c r="H631" s="152">
        <f t="shared" si="188"/>
        <v>0.17399999999999999</v>
      </c>
      <c r="I631" s="152">
        <f t="shared" si="189"/>
        <v>0.28999999999999998</v>
      </c>
      <c r="J631" s="152">
        <f t="shared" si="197"/>
        <v>1.74</v>
      </c>
      <c r="K631" s="404"/>
      <c r="L631" s="404">
        <f t="shared" si="198"/>
        <v>0.6</v>
      </c>
      <c r="M631" s="404">
        <f t="shared" si="190"/>
        <v>0.87</v>
      </c>
      <c r="N631" s="404"/>
      <c r="O631" s="240">
        <f t="shared" si="199"/>
        <v>0.6</v>
      </c>
      <c r="P631" s="240">
        <f t="shared" si="191"/>
        <v>0.87</v>
      </c>
      <c r="Q631" s="240"/>
      <c r="R631" s="240"/>
      <c r="S631" s="240">
        <f t="shared" si="192"/>
        <v>0</v>
      </c>
      <c r="T631" s="240" t="s">
        <v>1001</v>
      </c>
      <c r="U631" s="240" t="s">
        <v>1001</v>
      </c>
      <c r="V631" s="240" t="s">
        <v>1001</v>
      </c>
      <c r="W631" s="240" t="s">
        <v>1001</v>
      </c>
      <c r="X631" s="240" t="s">
        <v>1001</v>
      </c>
      <c r="Y631" s="240" t="s">
        <v>1001</v>
      </c>
      <c r="Z631" s="240">
        <f t="shared" si="200"/>
        <v>0</v>
      </c>
      <c r="AA631" s="240"/>
      <c r="AC631" s="152"/>
      <c r="AE631" s="146">
        <f t="shared" si="194"/>
        <v>2.0299999999999998</v>
      </c>
      <c r="AF631" s="146">
        <f t="shared" si="195"/>
        <v>0</v>
      </c>
      <c r="AH631" s="255"/>
      <c r="AI631" s="255"/>
    </row>
    <row r="632" spans="2:35" ht="20.149999999999999" customHeight="1" x14ac:dyDescent="0.35">
      <c r="B632" s="403">
        <f t="shared" si="196"/>
        <v>122</v>
      </c>
      <c r="C632" s="133" t="s">
        <v>946</v>
      </c>
      <c r="D632" s="240">
        <v>1</v>
      </c>
      <c r="E632" s="240">
        <v>1</v>
      </c>
      <c r="F632" s="240">
        <v>0.2</v>
      </c>
      <c r="G632" s="240">
        <v>0.6</v>
      </c>
      <c r="H632" s="152">
        <f t="shared" si="188"/>
        <v>0.12</v>
      </c>
      <c r="I632" s="152">
        <f t="shared" si="189"/>
        <v>0.2</v>
      </c>
      <c r="J632" s="152">
        <f t="shared" si="197"/>
        <v>1.2</v>
      </c>
      <c r="K632" s="404"/>
      <c r="L632" s="404">
        <f t="shared" si="198"/>
        <v>0.6</v>
      </c>
      <c r="M632" s="404">
        <f t="shared" si="190"/>
        <v>0.6</v>
      </c>
      <c r="N632" s="404"/>
      <c r="O632" s="240">
        <f t="shared" si="199"/>
        <v>0.6</v>
      </c>
      <c r="P632" s="240">
        <f t="shared" si="191"/>
        <v>0.6</v>
      </c>
      <c r="Q632" s="240"/>
      <c r="R632" s="240"/>
      <c r="S632" s="240">
        <f t="shared" si="192"/>
        <v>0</v>
      </c>
      <c r="T632" s="240" t="s">
        <v>1001</v>
      </c>
      <c r="U632" s="240" t="s">
        <v>1001</v>
      </c>
      <c r="V632" s="240" t="s">
        <v>1001</v>
      </c>
      <c r="W632" s="240" t="s">
        <v>1001</v>
      </c>
      <c r="X632" s="240" t="s">
        <v>1001</v>
      </c>
      <c r="Y632" s="240" t="s">
        <v>1001</v>
      </c>
      <c r="Z632" s="240">
        <f t="shared" si="200"/>
        <v>0</v>
      </c>
      <c r="AA632" s="240"/>
      <c r="AC632" s="152"/>
      <c r="AE632" s="146">
        <f t="shared" si="194"/>
        <v>1.4</v>
      </c>
      <c r="AF632" s="146">
        <f t="shared" si="195"/>
        <v>0</v>
      </c>
      <c r="AH632" s="255"/>
      <c r="AI632" s="255"/>
    </row>
    <row r="633" spans="2:35" ht="20.149999999999999" customHeight="1" x14ac:dyDescent="0.35">
      <c r="B633" s="403">
        <f t="shared" si="196"/>
        <v>123</v>
      </c>
      <c r="C633" s="133" t="s">
        <v>947</v>
      </c>
      <c r="D633" s="240">
        <v>1</v>
      </c>
      <c r="E633" s="240">
        <v>1</v>
      </c>
      <c r="F633" s="240">
        <v>0.2</v>
      </c>
      <c r="G633" s="240">
        <v>0.6</v>
      </c>
      <c r="H633" s="152">
        <f t="shared" si="188"/>
        <v>0.12</v>
      </c>
      <c r="I633" s="152">
        <f t="shared" si="189"/>
        <v>0.2</v>
      </c>
      <c r="J633" s="152">
        <f t="shared" si="197"/>
        <v>1.2</v>
      </c>
      <c r="K633" s="404"/>
      <c r="L633" s="404">
        <f t="shared" si="198"/>
        <v>0.6</v>
      </c>
      <c r="M633" s="404">
        <f t="shared" si="190"/>
        <v>0.6</v>
      </c>
      <c r="N633" s="404"/>
      <c r="O633" s="240">
        <f t="shared" si="199"/>
        <v>0.6</v>
      </c>
      <c r="P633" s="240">
        <f t="shared" si="191"/>
        <v>0.6</v>
      </c>
      <c r="Q633" s="240"/>
      <c r="R633" s="240"/>
      <c r="S633" s="240">
        <f t="shared" si="192"/>
        <v>0</v>
      </c>
      <c r="T633" s="240" t="s">
        <v>1001</v>
      </c>
      <c r="U633" s="240" t="s">
        <v>1001</v>
      </c>
      <c r="V633" s="240" t="s">
        <v>1001</v>
      </c>
      <c r="W633" s="240" t="s">
        <v>1001</v>
      </c>
      <c r="X633" s="240" t="s">
        <v>1001</v>
      </c>
      <c r="Y633" s="240" t="s">
        <v>1001</v>
      </c>
      <c r="Z633" s="240">
        <f t="shared" si="200"/>
        <v>0</v>
      </c>
      <c r="AA633" s="240"/>
      <c r="AC633" s="152"/>
      <c r="AE633" s="146">
        <f t="shared" si="194"/>
        <v>1.4</v>
      </c>
      <c r="AF633" s="146">
        <f t="shared" si="195"/>
        <v>0</v>
      </c>
      <c r="AH633" s="255"/>
      <c r="AI633" s="255"/>
    </row>
    <row r="634" spans="2:35" ht="20.149999999999999" customHeight="1" x14ac:dyDescent="0.35">
      <c r="B634" s="403">
        <f t="shared" si="196"/>
        <v>124</v>
      </c>
      <c r="C634" s="133" t="s">
        <v>948</v>
      </c>
      <c r="D634" s="240">
        <v>1</v>
      </c>
      <c r="E634" s="240">
        <v>1</v>
      </c>
      <c r="F634" s="240">
        <v>0.2</v>
      </c>
      <c r="G634" s="240">
        <v>0.6</v>
      </c>
      <c r="H634" s="152">
        <f t="shared" si="188"/>
        <v>0.12</v>
      </c>
      <c r="I634" s="152">
        <f t="shared" si="189"/>
        <v>0.2</v>
      </c>
      <c r="J634" s="152">
        <f t="shared" si="197"/>
        <v>1.2</v>
      </c>
      <c r="K634" s="404"/>
      <c r="L634" s="404">
        <f t="shared" si="198"/>
        <v>0.6</v>
      </c>
      <c r="M634" s="404">
        <f t="shared" si="190"/>
        <v>0.6</v>
      </c>
      <c r="N634" s="404"/>
      <c r="O634" s="240">
        <f t="shared" si="199"/>
        <v>0.6</v>
      </c>
      <c r="P634" s="240">
        <f t="shared" si="191"/>
        <v>0.6</v>
      </c>
      <c r="Q634" s="240"/>
      <c r="R634" s="240"/>
      <c r="S634" s="240">
        <f t="shared" si="192"/>
        <v>0</v>
      </c>
      <c r="T634" s="240" t="s">
        <v>1001</v>
      </c>
      <c r="U634" s="240" t="s">
        <v>1001</v>
      </c>
      <c r="V634" s="240" t="s">
        <v>1001</v>
      </c>
      <c r="W634" s="240" t="s">
        <v>1001</v>
      </c>
      <c r="X634" s="240" t="s">
        <v>1001</v>
      </c>
      <c r="Y634" s="240" t="s">
        <v>1001</v>
      </c>
      <c r="Z634" s="240">
        <f t="shared" si="200"/>
        <v>0</v>
      </c>
      <c r="AA634" s="240"/>
      <c r="AC634" s="152"/>
      <c r="AE634" s="146">
        <f t="shared" si="194"/>
        <v>1.4</v>
      </c>
      <c r="AF634" s="146">
        <f t="shared" si="195"/>
        <v>0</v>
      </c>
      <c r="AH634" s="255"/>
      <c r="AI634" s="255"/>
    </row>
    <row r="635" spans="2:35" ht="20.149999999999999" customHeight="1" x14ac:dyDescent="0.35">
      <c r="B635" s="403">
        <f t="shared" si="196"/>
        <v>125</v>
      </c>
      <c r="C635" s="133" t="s">
        <v>949</v>
      </c>
      <c r="D635" s="240">
        <v>1</v>
      </c>
      <c r="E635" s="240">
        <v>0.95</v>
      </c>
      <c r="F635" s="240">
        <v>0.2</v>
      </c>
      <c r="G635" s="240">
        <v>0.6</v>
      </c>
      <c r="H635" s="152">
        <f t="shared" si="188"/>
        <v>0.11399999999999999</v>
      </c>
      <c r="I635" s="152">
        <f t="shared" si="189"/>
        <v>0.19</v>
      </c>
      <c r="J635" s="152">
        <f t="shared" si="197"/>
        <v>1.1399999999999999</v>
      </c>
      <c r="K635" s="404"/>
      <c r="L635" s="404">
        <f t="shared" si="198"/>
        <v>0.6</v>
      </c>
      <c r="M635" s="404">
        <f t="shared" si="190"/>
        <v>0.56999999999999995</v>
      </c>
      <c r="N635" s="404"/>
      <c r="O635" s="240">
        <f t="shared" si="199"/>
        <v>0.6</v>
      </c>
      <c r="P635" s="240">
        <f t="shared" si="191"/>
        <v>0.56999999999999995</v>
      </c>
      <c r="Q635" s="240"/>
      <c r="R635" s="240"/>
      <c r="S635" s="240">
        <f t="shared" si="192"/>
        <v>0</v>
      </c>
      <c r="T635" s="240" t="s">
        <v>1001</v>
      </c>
      <c r="U635" s="240" t="s">
        <v>1001</v>
      </c>
      <c r="V635" s="240" t="s">
        <v>1001</v>
      </c>
      <c r="W635" s="240" t="s">
        <v>1001</v>
      </c>
      <c r="X635" s="240" t="s">
        <v>1001</v>
      </c>
      <c r="Y635" s="240" t="s">
        <v>1001</v>
      </c>
      <c r="Z635" s="240">
        <f t="shared" si="200"/>
        <v>0</v>
      </c>
      <c r="AA635" s="240"/>
      <c r="AC635" s="152"/>
      <c r="AE635" s="146">
        <f t="shared" si="194"/>
        <v>1.3299999999999998</v>
      </c>
      <c r="AF635" s="146">
        <f t="shared" si="195"/>
        <v>0</v>
      </c>
      <c r="AH635" s="255"/>
      <c r="AI635" s="255"/>
    </row>
    <row r="636" spans="2:35" ht="20.149999999999999" customHeight="1" x14ac:dyDescent="0.35">
      <c r="B636" s="403">
        <f t="shared" si="196"/>
        <v>126</v>
      </c>
      <c r="C636" s="133" t="s">
        <v>950</v>
      </c>
      <c r="D636" s="240">
        <v>1</v>
      </c>
      <c r="E636" s="240">
        <v>0.95</v>
      </c>
      <c r="F636" s="240">
        <v>0.2</v>
      </c>
      <c r="G636" s="240">
        <v>0.6</v>
      </c>
      <c r="H636" s="152">
        <f t="shared" si="188"/>
        <v>0.11399999999999999</v>
      </c>
      <c r="I636" s="152">
        <f t="shared" si="189"/>
        <v>0.19</v>
      </c>
      <c r="J636" s="152">
        <f t="shared" si="197"/>
        <v>1.1399999999999999</v>
      </c>
      <c r="K636" s="404"/>
      <c r="L636" s="404">
        <f t="shared" si="198"/>
        <v>0.6</v>
      </c>
      <c r="M636" s="404">
        <f t="shared" si="190"/>
        <v>0.56999999999999995</v>
      </c>
      <c r="N636" s="404"/>
      <c r="O636" s="240">
        <f t="shared" si="199"/>
        <v>0.6</v>
      </c>
      <c r="P636" s="240">
        <f t="shared" si="191"/>
        <v>0.56999999999999995</v>
      </c>
      <c r="Q636" s="240"/>
      <c r="R636" s="240"/>
      <c r="S636" s="240">
        <f t="shared" si="192"/>
        <v>0</v>
      </c>
      <c r="T636" s="240" t="s">
        <v>1001</v>
      </c>
      <c r="U636" s="240" t="s">
        <v>1001</v>
      </c>
      <c r="V636" s="240" t="s">
        <v>1001</v>
      </c>
      <c r="W636" s="240" t="s">
        <v>1001</v>
      </c>
      <c r="X636" s="240" t="s">
        <v>1001</v>
      </c>
      <c r="Y636" s="240" t="s">
        <v>1001</v>
      </c>
      <c r="Z636" s="240">
        <f t="shared" si="200"/>
        <v>0</v>
      </c>
      <c r="AA636" s="240"/>
      <c r="AC636" s="152"/>
      <c r="AE636" s="146">
        <f t="shared" si="194"/>
        <v>1.3299999999999998</v>
      </c>
      <c r="AF636" s="146">
        <f t="shared" si="195"/>
        <v>0</v>
      </c>
      <c r="AH636" s="255"/>
      <c r="AI636" s="255"/>
    </row>
    <row r="637" spans="2:35" ht="20.149999999999999" customHeight="1" x14ac:dyDescent="0.35">
      <c r="B637" s="403">
        <f t="shared" si="196"/>
        <v>127</v>
      </c>
      <c r="C637" s="133" t="s">
        <v>951</v>
      </c>
      <c r="D637" s="240">
        <v>1</v>
      </c>
      <c r="E637" s="240">
        <v>1</v>
      </c>
      <c r="F637" s="240">
        <v>0.2</v>
      </c>
      <c r="G637" s="240">
        <v>0.6</v>
      </c>
      <c r="H637" s="152">
        <f t="shared" si="188"/>
        <v>0.12</v>
      </c>
      <c r="I637" s="152">
        <f t="shared" si="189"/>
        <v>0.2</v>
      </c>
      <c r="J637" s="152">
        <f t="shared" si="197"/>
        <v>1.2</v>
      </c>
      <c r="K637" s="404"/>
      <c r="L637" s="404">
        <f t="shared" si="198"/>
        <v>0.6</v>
      </c>
      <c r="M637" s="404">
        <f t="shared" si="190"/>
        <v>0.6</v>
      </c>
      <c r="N637" s="404"/>
      <c r="O637" s="240">
        <f t="shared" si="199"/>
        <v>0.6</v>
      </c>
      <c r="P637" s="240">
        <f t="shared" si="191"/>
        <v>0.6</v>
      </c>
      <c r="Q637" s="240"/>
      <c r="R637" s="240"/>
      <c r="S637" s="240">
        <f t="shared" si="192"/>
        <v>0</v>
      </c>
      <c r="T637" s="240" t="s">
        <v>1001</v>
      </c>
      <c r="U637" s="240" t="s">
        <v>1001</v>
      </c>
      <c r="V637" s="240" t="s">
        <v>1001</v>
      </c>
      <c r="W637" s="240" t="s">
        <v>1001</v>
      </c>
      <c r="X637" s="240" t="s">
        <v>1001</v>
      </c>
      <c r="Y637" s="240" t="s">
        <v>1001</v>
      </c>
      <c r="Z637" s="240">
        <f t="shared" si="200"/>
        <v>0</v>
      </c>
      <c r="AA637" s="240"/>
      <c r="AC637" s="152"/>
      <c r="AE637" s="146">
        <f t="shared" si="194"/>
        <v>1.4</v>
      </c>
      <c r="AF637" s="146">
        <f t="shared" si="195"/>
        <v>0</v>
      </c>
      <c r="AH637" s="255"/>
      <c r="AI637" s="255"/>
    </row>
    <row r="638" spans="2:35" ht="20.149999999999999" customHeight="1" x14ac:dyDescent="0.35">
      <c r="B638" s="403">
        <f t="shared" si="196"/>
        <v>128</v>
      </c>
      <c r="C638" s="133" t="s">
        <v>952</v>
      </c>
      <c r="D638" s="240">
        <v>1</v>
      </c>
      <c r="E638" s="240">
        <v>1</v>
      </c>
      <c r="F638" s="240">
        <v>0.2</v>
      </c>
      <c r="G638" s="240">
        <v>0.6</v>
      </c>
      <c r="H638" s="152">
        <f t="shared" si="188"/>
        <v>0.12</v>
      </c>
      <c r="I638" s="152">
        <f t="shared" si="189"/>
        <v>0.2</v>
      </c>
      <c r="J638" s="152">
        <f t="shared" si="197"/>
        <v>1.2</v>
      </c>
      <c r="K638" s="404"/>
      <c r="L638" s="404">
        <f t="shared" si="198"/>
        <v>0.6</v>
      </c>
      <c r="M638" s="404">
        <f t="shared" si="190"/>
        <v>0.6</v>
      </c>
      <c r="N638" s="404"/>
      <c r="O638" s="240">
        <f t="shared" si="199"/>
        <v>0.6</v>
      </c>
      <c r="P638" s="240">
        <f t="shared" si="191"/>
        <v>0.6</v>
      </c>
      <c r="Q638" s="240"/>
      <c r="R638" s="240"/>
      <c r="S638" s="240">
        <f t="shared" si="192"/>
        <v>0</v>
      </c>
      <c r="T638" s="240" t="s">
        <v>1001</v>
      </c>
      <c r="U638" s="240" t="s">
        <v>1001</v>
      </c>
      <c r="V638" s="240" t="s">
        <v>1001</v>
      </c>
      <c r="W638" s="240" t="s">
        <v>1001</v>
      </c>
      <c r="X638" s="240" t="s">
        <v>1001</v>
      </c>
      <c r="Y638" s="240" t="s">
        <v>1001</v>
      </c>
      <c r="Z638" s="240">
        <f t="shared" si="200"/>
        <v>0</v>
      </c>
      <c r="AA638" s="240"/>
      <c r="AC638" s="152"/>
      <c r="AE638" s="146">
        <f t="shared" si="194"/>
        <v>1.4</v>
      </c>
      <c r="AF638" s="146">
        <f t="shared" si="195"/>
        <v>0</v>
      </c>
      <c r="AH638" s="255"/>
      <c r="AI638" s="255"/>
    </row>
    <row r="639" spans="2:35" ht="20.149999999999999" customHeight="1" x14ac:dyDescent="0.35">
      <c r="B639" s="403">
        <f t="shared" si="196"/>
        <v>129</v>
      </c>
      <c r="C639" s="133" t="s">
        <v>953</v>
      </c>
      <c r="D639" s="240">
        <v>1</v>
      </c>
      <c r="E639" s="240">
        <v>1</v>
      </c>
      <c r="F639" s="240">
        <v>0.2</v>
      </c>
      <c r="G639" s="240">
        <v>0.6</v>
      </c>
      <c r="H639" s="152">
        <f t="shared" si="188"/>
        <v>0.12</v>
      </c>
      <c r="I639" s="152">
        <f t="shared" si="189"/>
        <v>0.2</v>
      </c>
      <c r="J639" s="152">
        <f t="shared" si="197"/>
        <v>1.2</v>
      </c>
      <c r="K639" s="404"/>
      <c r="L639" s="404">
        <f t="shared" si="198"/>
        <v>0.6</v>
      </c>
      <c r="M639" s="404">
        <f t="shared" si="190"/>
        <v>0.6</v>
      </c>
      <c r="N639" s="404"/>
      <c r="O639" s="240">
        <f t="shared" si="199"/>
        <v>0.6</v>
      </c>
      <c r="P639" s="240">
        <f t="shared" si="191"/>
        <v>0.6</v>
      </c>
      <c r="Q639" s="240"/>
      <c r="R639" s="240"/>
      <c r="S639" s="240">
        <f t="shared" si="192"/>
        <v>0</v>
      </c>
      <c r="T639" s="240" t="s">
        <v>1001</v>
      </c>
      <c r="U639" s="240" t="s">
        <v>1001</v>
      </c>
      <c r="V639" s="240" t="s">
        <v>1001</v>
      </c>
      <c r="W639" s="240" t="s">
        <v>1001</v>
      </c>
      <c r="X639" s="240" t="s">
        <v>1001</v>
      </c>
      <c r="Y639" s="240" t="s">
        <v>1001</v>
      </c>
      <c r="Z639" s="240">
        <f t="shared" ref="Z639:Z670" si="201">IFERROR(VLOOKUP(T639,$C$47:$G$688,4,FALSE)*VLOOKUP(T639,$C$47:$G$688,5,FALSE),)+IFERROR(VLOOKUP(U639,$C$47:$G$688,4,FALSE)*VLOOKUP(U639,$C$47:$G$688,5,FALSE),)+IFERROR(VLOOKUP(V639,$C$47:$G$9916,4,FALSE)*VLOOKUP(V639,$C$47:$G$688,5,FALSE),)+IFERROR(VLOOKUP(W639,$C$47:$G$688,4,FALSE)*VLOOKUP(W639,$C$47:$G$688,5,FALSE),)+IFERROR(VLOOKUP(X639,$C$47:$G$688,4,FALSE)*VLOOKUP(X639,$C$47:$G$688,5,FALSE),)+IFERROR(VLOOKUP(Y639,$C$47:$G$688,4,FALSE)*VLOOKUP(Y639,$C$47:$G$688,5,FALSE),)</f>
        <v>0</v>
      </c>
      <c r="AA639" s="240"/>
      <c r="AC639" s="152"/>
      <c r="AE639" s="146">
        <f t="shared" si="194"/>
        <v>1.4</v>
      </c>
      <c r="AF639" s="146">
        <f t="shared" si="195"/>
        <v>0</v>
      </c>
      <c r="AH639" s="255"/>
      <c r="AI639" s="255"/>
    </row>
    <row r="640" spans="2:35" ht="20.149999999999999" customHeight="1" x14ac:dyDescent="0.35">
      <c r="B640" s="403">
        <f t="shared" ref="B640:B687" si="202">+B639+1</f>
        <v>130</v>
      </c>
      <c r="C640" s="133" t="s">
        <v>954</v>
      </c>
      <c r="D640" s="240">
        <v>1</v>
      </c>
      <c r="E640" s="240">
        <v>1.5</v>
      </c>
      <c r="F640" s="240">
        <v>0.2</v>
      </c>
      <c r="G640" s="240">
        <v>0.6</v>
      </c>
      <c r="H640" s="152">
        <f t="shared" si="188"/>
        <v>0.18000000000000002</v>
      </c>
      <c r="I640" s="152">
        <f t="shared" si="189"/>
        <v>0.30000000000000004</v>
      </c>
      <c r="J640" s="152">
        <f t="shared" si="197"/>
        <v>1.7999999999999998</v>
      </c>
      <c r="K640" s="404"/>
      <c r="L640" s="404">
        <f t="shared" si="198"/>
        <v>0.6</v>
      </c>
      <c r="M640" s="404">
        <f t="shared" si="190"/>
        <v>0.89999999999999991</v>
      </c>
      <c r="N640" s="404"/>
      <c r="O640" s="240">
        <f t="shared" si="199"/>
        <v>0.6</v>
      </c>
      <c r="P640" s="240">
        <f t="shared" si="191"/>
        <v>0.89999999999999991</v>
      </c>
      <c r="Q640" s="240"/>
      <c r="R640" s="240"/>
      <c r="S640" s="240">
        <f t="shared" si="192"/>
        <v>0</v>
      </c>
      <c r="T640" s="240" t="s">
        <v>1001</v>
      </c>
      <c r="U640" s="240" t="s">
        <v>1001</v>
      </c>
      <c r="V640" s="240" t="s">
        <v>1001</v>
      </c>
      <c r="W640" s="240" t="s">
        <v>1001</v>
      </c>
      <c r="X640" s="240" t="s">
        <v>1001</v>
      </c>
      <c r="Y640" s="240" t="s">
        <v>1001</v>
      </c>
      <c r="Z640" s="240">
        <f t="shared" si="201"/>
        <v>0</v>
      </c>
      <c r="AA640" s="240"/>
      <c r="AC640" s="152"/>
      <c r="AE640" s="146">
        <f t="shared" si="194"/>
        <v>2.0999999999999996</v>
      </c>
      <c r="AF640" s="146">
        <f t="shared" si="195"/>
        <v>0</v>
      </c>
      <c r="AH640" s="255"/>
      <c r="AI640" s="255"/>
    </row>
    <row r="641" spans="2:35" ht="20.149999999999999" customHeight="1" x14ac:dyDescent="0.35">
      <c r="B641" s="403">
        <f t="shared" si="202"/>
        <v>131</v>
      </c>
      <c r="C641" s="133" t="s">
        <v>955</v>
      </c>
      <c r="D641" s="240">
        <v>1</v>
      </c>
      <c r="E641" s="240">
        <v>0.45</v>
      </c>
      <c r="F641" s="240">
        <v>0.2</v>
      </c>
      <c r="G641" s="240">
        <v>0.6</v>
      </c>
      <c r="H641" s="152">
        <f t="shared" si="188"/>
        <v>5.4000000000000006E-2</v>
      </c>
      <c r="I641" s="152">
        <f t="shared" si="189"/>
        <v>9.0000000000000011E-2</v>
      </c>
      <c r="J641" s="152">
        <f t="shared" si="197"/>
        <v>0.54</v>
      </c>
      <c r="K641" s="404"/>
      <c r="L641" s="404">
        <f t="shared" si="198"/>
        <v>0.6</v>
      </c>
      <c r="M641" s="404">
        <f t="shared" si="190"/>
        <v>0.27</v>
      </c>
      <c r="N641" s="404"/>
      <c r="O641" s="240">
        <f t="shared" si="199"/>
        <v>0.6</v>
      </c>
      <c r="P641" s="240">
        <f t="shared" si="191"/>
        <v>0.27</v>
      </c>
      <c r="Q641" s="240"/>
      <c r="R641" s="240"/>
      <c r="S641" s="240">
        <f t="shared" si="192"/>
        <v>0</v>
      </c>
      <c r="T641" s="240" t="s">
        <v>1001</v>
      </c>
      <c r="U641" s="240" t="s">
        <v>1001</v>
      </c>
      <c r="V641" s="240" t="s">
        <v>1001</v>
      </c>
      <c r="W641" s="240" t="s">
        <v>1001</v>
      </c>
      <c r="X641" s="240" t="s">
        <v>1001</v>
      </c>
      <c r="Y641" s="240" t="s">
        <v>1001</v>
      </c>
      <c r="Z641" s="240">
        <f t="shared" si="201"/>
        <v>0</v>
      </c>
      <c r="AA641" s="240"/>
      <c r="AC641" s="152"/>
      <c r="AE641" s="146">
        <f t="shared" si="194"/>
        <v>0.63</v>
      </c>
      <c r="AF641" s="146">
        <f t="shared" si="195"/>
        <v>0</v>
      </c>
      <c r="AH641" s="255"/>
      <c r="AI641" s="255"/>
    </row>
    <row r="642" spans="2:35" ht="20.149999999999999" customHeight="1" x14ac:dyDescent="0.35">
      <c r="B642" s="403">
        <f t="shared" si="202"/>
        <v>132</v>
      </c>
      <c r="C642" s="133" t="s">
        <v>956</v>
      </c>
      <c r="D642" s="240">
        <v>1</v>
      </c>
      <c r="E642" s="240">
        <v>1.2</v>
      </c>
      <c r="F642" s="240">
        <v>0.2</v>
      </c>
      <c r="G642" s="240">
        <v>0.6</v>
      </c>
      <c r="H642" s="152">
        <f t="shared" ref="H642:H675" si="203">+PRODUCT(D642:G642)</f>
        <v>0.14399999999999999</v>
      </c>
      <c r="I642" s="152">
        <f t="shared" ref="I642:I661" si="204">PRODUCT(D642,E642,F642)</f>
        <v>0.24</v>
      </c>
      <c r="J642" s="152">
        <f t="shared" ref="J642:J675" si="205">+M642+P642</f>
        <v>1.44</v>
      </c>
      <c r="K642" s="404"/>
      <c r="L642" s="404">
        <f t="shared" ref="L642:L675" si="206">+G642-K642</f>
        <v>0.6</v>
      </c>
      <c r="M642" s="404">
        <f t="shared" ref="M642:M661" si="207">+PRODUCT(D642,E642,L642)</f>
        <v>0.72</v>
      </c>
      <c r="N642" s="404"/>
      <c r="O642" s="240">
        <f t="shared" ref="O642:O675" si="208">+G642-N642</f>
        <v>0.6</v>
      </c>
      <c r="P642" s="240">
        <f t="shared" ref="P642:P661" si="209">+PRODUCT(D642:E642,O642)</f>
        <v>0.72</v>
      </c>
      <c r="Q642" s="240"/>
      <c r="R642" s="240"/>
      <c r="S642" s="240">
        <f t="shared" ref="S642:S675" si="210">+SUM(Q642:R642)*(L642+O642)/2*2</f>
        <v>0</v>
      </c>
      <c r="T642" s="240" t="s">
        <v>1001</v>
      </c>
      <c r="U642" s="240" t="s">
        <v>1001</v>
      </c>
      <c r="V642" s="240" t="s">
        <v>1001</v>
      </c>
      <c r="W642" s="240" t="s">
        <v>1001</v>
      </c>
      <c r="X642" s="240" t="s">
        <v>1001</v>
      </c>
      <c r="Y642" s="240" t="s">
        <v>1001</v>
      </c>
      <c r="Z642" s="240">
        <f t="shared" si="201"/>
        <v>0</v>
      </c>
      <c r="AA642" s="240"/>
      <c r="AC642" s="152"/>
      <c r="AE642" s="146">
        <f t="shared" ref="AE642:AE675" si="211">+IF(G642&lt;0.75,(I642+J642),0)</f>
        <v>1.68</v>
      </c>
      <c r="AF642" s="146">
        <f t="shared" ref="AF642:AF675" si="212">+IF(G642&lt;0.75,0,(I642+J642))</f>
        <v>0</v>
      </c>
      <c r="AH642" s="255"/>
      <c r="AI642" s="255"/>
    </row>
    <row r="643" spans="2:35" ht="19.5" customHeight="1" x14ac:dyDescent="0.35">
      <c r="B643" s="403">
        <f t="shared" si="202"/>
        <v>133</v>
      </c>
      <c r="C643" s="133" t="s">
        <v>957</v>
      </c>
      <c r="D643" s="240">
        <v>1</v>
      </c>
      <c r="E643" s="240">
        <v>0.45</v>
      </c>
      <c r="F643" s="240">
        <v>0.2</v>
      </c>
      <c r="G643" s="240">
        <v>0.6</v>
      </c>
      <c r="H643" s="152">
        <f t="shared" si="203"/>
        <v>5.4000000000000006E-2</v>
      </c>
      <c r="I643" s="152">
        <f t="shared" si="204"/>
        <v>9.0000000000000011E-2</v>
      </c>
      <c r="J643" s="152">
        <f t="shared" si="205"/>
        <v>0.54</v>
      </c>
      <c r="K643" s="404"/>
      <c r="L643" s="404">
        <f t="shared" si="206"/>
        <v>0.6</v>
      </c>
      <c r="M643" s="404">
        <f t="shared" si="207"/>
        <v>0.27</v>
      </c>
      <c r="N643" s="404"/>
      <c r="O643" s="240">
        <f t="shared" si="208"/>
        <v>0.6</v>
      </c>
      <c r="P643" s="240">
        <f t="shared" si="209"/>
        <v>0.27</v>
      </c>
      <c r="Q643" s="240"/>
      <c r="R643" s="240"/>
      <c r="S643" s="240">
        <f t="shared" si="210"/>
        <v>0</v>
      </c>
      <c r="T643" s="240" t="s">
        <v>1001</v>
      </c>
      <c r="U643" s="240" t="s">
        <v>1001</v>
      </c>
      <c r="V643" s="240" t="s">
        <v>1001</v>
      </c>
      <c r="W643" s="240" t="s">
        <v>1001</v>
      </c>
      <c r="X643" s="240" t="s">
        <v>1001</v>
      </c>
      <c r="Y643" s="240" t="s">
        <v>1001</v>
      </c>
      <c r="Z643" s="240">
        <f t="shared" si="201"/>
        <v>0</v>
      </c>
      <c r="AA643" s="240"/>
      <c r="AC643" s="152"/>
      <c r="AE643" s="146">
        <f t="shared" si="211"/>
        <v>0.63</v>
      </c>
      <c r="AF643" s="146">
        <f t="shared" si="212"/>
        <v>0</v>
      </c>
      <c r="AH643" s="255"/>
      <c r="AI643" s="255"/>
    </row>
    <row r="644" spans="2:35" ht="20.149999999999999" customHeight="1" x14ac:dyDescent="0.35">
      <c r="B644" s="403">
        <f t="shared" si="202"/>
        <v>134</v>
      </c>
      <c r="C644" s="133" t="s">
        <v>958</v>
      </c>
      <c r="D644" s="240">
        <v>1</v>
      </c>
      <c r="E644" s="240">
        <v>0.45</v>
      </c>
      <c r="F644" s="240">
        <v>0.2</v>
      </c>
      <c r="G644" s="240">
        <v>0.6</v>
      </c>
      <c r="H644" s="152">
        <f t="shared" si="203"/>
        <v>5.4000000000000006E-2</v>
      </c>
      <c r="I644" s="152">
        <f t="shared" si="204"/>
        <v>9.0000000000000011E-2</v>
      </c>
      <c r="J644" s="152">
        <f t="shared" si="205"/>
        <v>0.54</v>
      </c>
      <c r="K644" s="404"/>
      <c r="L644" s="404">
        <f t="shared" si="206"/>
        <v>0.6</v>
      </c>
      <c r="M644" s="404">
        <f t="shared" si="207"/>
        <v>0.27</v>
      </c>
      <c r="N644" s="404"/>
      <c r="O644" s="240">
        <f t="shared" si="208"/>
        <v>0.6</v>
      </c>
      <c r="P644" s="240">
        <f t="shared" si="209"/>
        <v>0.27</v>
      </c>
      <c r="Q644" s="240"/>
      <c r="R644" s="240"/>
      <c r="S644" s="240">
        <f t="shared" si="210"/>
        <v>0</v>
      </c>
      <c r="T644" s="240" t="s">
        <v>1001</v>
      </c>
      <c r="U644" s="240" t="s">
        <v>1001</v>
      </c>
      <c r="V644" s="240" t="s">
        <v>1001</v>
      </c>
      <c r="W644" s="240" t="s">
        <v>1001</v>
      </c>
      <c r="X644" s="240" t="s">
        <v>1001</v>
      </c>
      <c r="Y644" s="240" t="s">
        <v>1001</v>
      </c>
      <c r="Z644" s="240">
        <f t="shared" si="201"/>
        <v>0</v>
      </c>
      <c r="AA644" s="240"/>
      <c r="AC644" s="152"/>
      <c r="AE644" s="146">
        <f t="shared" si="211"/>
        <v>0.63</v>
      </c>
      <c r="AF644" s="146">
        <f t="shared" si="212"/>
        <v>0</v>
      </c>
      <c r="AH644" s="255"/>
      <c r="AI644" s="255"/>
    </row>
    <row r="645" spans="2:35" ht="20.149999999999999" customHeight="1" x14ac:dyDescent="0.35">
      <c r="B645" s="403">
        <f t="shared" si="202"/>
        <v>135</v>
      </c>
      <c r="C645" s="133" t="s">
        <v>959</v>
      </c>
      <c r="D645" s="240">
        <v>1</v>
      </c>
      <c r="E645" s="240">
        <v>0.45</v>
      </c>
      <c r="F645" s="240">
        <v>0.2</v>
      </c>
      <c r="G645" s="240">
        <v>0.6</v>
      </c>
      <c r="H645" s="152">
        <f t="shared" si="203"/>
        <v>5.4000000000000006E-2</v>
      </c>
      <c r="I645" s="152">
        <f t="shared" si="204"/>
        <v>9.0000000000000011E-2</v>
      </c>
      <c r="J645" s="152">
        <f t="shared" si="205"/>
        <v>0.54</v>
      </c>
      <c r="K645" s="404"/>
      <c r="L645" s="404">
        <f t="shared" si="206"/>
        <v>0.6</v>
      </c>
      <c r="M645" s="404">
        <f t="shared" si="207"/>
        <v>0.27</v>
      </c>
      <c r="N645" s="404"/>
      <c r="O645" s="240">
        <f t="shared" si="208"/>
        <v>0.6</v>
      </c>
      <c r="P645" s="240">
        <f t="shared" si="209"/>
        <v>0.27</v>
      </c>
      <c r="Q645" s="240"/>
      <c r="R645" s="240"/>
      <c r="S645" s="240">
        <f t="shared" si="210"/>
        <v>0</v>
      </c>
      <c r="T645" s="240" t="s">
        <v>1001</v>
      </c>
      <c r="U645" s="240" t="s">
        <v>1001</v>
      </c>
      <c r="V645" s="240" t="s">
        <v>1001</v>
      </c>
      <c r="W645" s="240" t="s">
        <v>1001</v>
      </c>
      <c r="X645" s="240" t="s">
        <v>1001</v>
      </c>
      <c r="Y645" s="240" t="s">
        <v>1001</v>
      </c>
      <c r="Z645" s="240">
        <f t="shared" si="201"/>
        <v>0</v>
      </c>
      <c r="AA645" s="240"/>
      <c r="AC645" s="152"/>
      <c r="AE645" s="146">
        <f t="shared" si="211"/>
        <v>0.63</v>
      </c>
      <c r="AF645" s="146">
        <f t="shared" si="212"/>
        <v>0</v>
      </c>
      <c r="AH645" s="255"/>
      <c r="AI645" s="255"/>
    </row>
    <row r="646" spans="2:35" ht="20.149999999999999" customHeight="1" x14ac:dyDescent="0.35">
      <c r="B646" s="403">
        <f t="shared" si="202"/>
        <v>136</v>
      </c>
      <c r="C646" s="133" t="s">
        <v>960</v>
      </c>
      <c r="D646" s="240">
        <v>1</v>
      </c>
      <c r="E646" s="240">
        <v>0.25</v>
      </c>
      <c r="F646" s="240">
        <v>0.2</v>
      </c>
      <c r="G646" s="240">
        <v>0.6</v>
      </c>
      <c r="H646" s="152">
        <f t="shared" si="203"/>
        <v>0.03</v>
      </c>
      <c r="I646" s="152">
        <f t="shared" si="204"/>
        <v>0.05</v>
      </c>
      <c r="J646" s="152">
        <f t="shared" si="205"/>
        <v>0.3</v>
      </c>
      <c r="K646" s="404"/>
      <c r="L646" s="404">
        <f t="shared" si="206"/>
        <v>0.6</v>
      </c>
      <c r="M646" s="404">
        <f t="shared" si="207"/>
        <v>0.15</v>
      </c>
      <c r="N646" s="404"/>
      <c r="O646" s="240">
        <f t="shared" si="208"/>
        <v>0.6</v>
      </c>
      <c r="P646" s="240">
        <f t="shared" si="209"/>
        <v>0.15</v>
      </c>
      <c r="Q646" s="240"/>
      <c r="R646" s="240"/>
      <c r="S646" s="240">
        <f t="shared" si="210"/>
        <v>0</v>
      </c>
      <c r="T646" s="240" t="s">
        <v>1001</v>
      </c>
      <c r="U646" s="240" t="s">
        <v>1001</v>
      </c>
      <c r="V646" s="240" t="s">
        <v>1001</v>
      </c>
      <c r="W646" s="240" t="s">
        <v>1001</v>
      </c>
      <c r="X646" s="240" t="s">
        <v>1001</v>
      </c>
      <c r="Y646" s="240" t="s">
        <v>1001</v>
      </c>
      <c r="Z646" s="240">
        <f t="shared" si="201"/>
        <v>0</v>
      </c>
      <c r="AA646" s="240"/>
      <c r="AC646" s="152"/>
      <c r="AE646" s="146">
        <f t="shared" si="211"/>
        <v>0.35</v>
      </c>
      <c r="AF646" s="146">
        <f t="shared" si="212"/>
        <v>0</v>
      </c>
      <c r="AH646" s="255"/>
      <c r="AI646" s="255"/>
    </row>
    <row r="647" spans="2:35" ht="20.149999999999999" customHeight="1" x14ac:dyDescent="0.35">
      <c r="B647" s="403">
        <f t="shared" si="202"/>
        <v>137</v>
      </c>
      <c r="C647" s="133" t="s">
        <v>961</v>
      </c>
      <c r="D647" s="240">
        <v>1</v>
      </c>
      <c r="E647" s="240">
        <v>1.2</v>
      </c>
      <c r="F647" s="240">
        <v>0.2</v>
      </c>
      <c r="G647" s="240">
        <v>0.6</v>
      </c>
      <c r="H647" s="152">
        <f t="shared" si="203"/>
        <v>0.14399999999999999</v>
      </c>
      <c r="I647" s="152">
        <f t="shared" si="204"/>
        <v>0.24</v>
      </c>
      <c r="J647" s="152">
        <f t="shared" si="205"/>
        <v>1.44</v>
      </c>
      <c r="K647" s="404"/>
      <c r="L647" s="404">
        <f t="shared" si="206"/>
        <v>0.6</v>
      </c>
      <c r="M647" s="404">
        <f t="shared" si="207"/>
        <v>0.72</v>
      </c>
      <c r="N647" s="404"/>
      <c r="O647" s="240">
        <f t="shared" si="208"/>
        <v>0.6</v>
      </c>
      <c r="P647" s="240">
        <f t="shared" si="209"/>
        <v>0.72</v>
      </c>
      <c r="Q647" s="240"/>
      <c r="R647" s="240"/>
      <c r="S647" s="240">
        <f t="shared" si="210"/>
        <v>0</v>
      </c>
      <c r="T647" s="240" t="s">
        <v>1001</v>
      </c>
      <c r="U647" s="240" t="s">
        <v>1001</v>
      </c>
      <c r="V647" s="240" t="s">
        <v>1001</v>
      </c>
      <c r="W647" s="240" t="s">
        <v>1001</v>
      </c>
      <c r="X647" s="240" t="s">
        <v>1001</v>
      </c>
      <c r="Y647" s="240" t="s">
        <v>1001</v>
      </c>
      <c r="Z647" s="240">
        <f t="shared" si="201"/>
        <v>0</v>
      </c>
      <c r="AA647" s="240"/>
      <c r="AC647" s="152"/>
      <c r="AE647" s="146">
        <f t="shared" si="211"/>
        <v>1.68</v>
      </c>
      <c r="AF647" s="146">
        <f t="shared" si="212"/>
        <v>0</v>
      </c>
      <c r="AH647" s="255"/>
      <c r="AI647" s="255"/>
    </row>
    <row r="648" spans="2:35" ht="20.149999999999999" customHeight="1" x14ac:dyDescent="0.35">
      <c r="B648" s="403">
        <f t="shared" si="202"/>
        <v>138</v>
      </c>
      <c r="C648" s="133" t="s">
        <v>962</v>
      </c>
      <c r="D648" s="240">
        <v>1</v>
      </c>
      <c r="E648" s="240">
        <v>0.45</v>
      </c>
      <c r="F648" s="240">
        <v>0.2</v>
      </c>
      <c r="G648" s="240">
        <v>0.6</v>
      </c>
      <c r="H648" s="152">
        <f t="shared" si="203"/>
        <v>5.4000000000000006E-2</v>
      </c>
      <c r="I648" s="152">
        <f t="shared" si="204"/>
        <v>9.0000000000000011E-2</v>
      </c>
      <c r="J648" s="152">
        <f t="shared" si="205"/>
        <v>0.54</v>
      </c>
      <c r="K648" s="404"/>
      <c r="L648" s="404">
        <f t="shared" si="206"/>
        <v>0.6</v>
      </c>
      <c r="M648" s="404">
        <f t="shared" si="207"/>
        <v>0.27</v>
      </c>
      <c r="N648" s="404"/>
      <c r="O648" s="240">
        <f t="shared" si="208"/>
        <v>0.6</v>
      </c>
      <c r="P648" s="240">
        <f t="shared" si="209"/>
        <v>0.27</v>
      </c>
      <c r="Q648" s="240"/>
      <c r="R648" s="240"/>
      <c r="S648" s="240">
        <f t="shared" si="210"/>
        <v>0</v>
      </c>
      <c r="T648" s="240" t="s">
        <v>1001</v>
      </c>
      <c r="U648" s="240" t="s">
        <v>1001</v>
      </c>
      <c r="V648" s="240" t="s">
        <v>1001</v>
      </c>
      <c r="W648" s="240" t="s">
        <v>1001</v>
      </c>
      <c r="X648" s="240" t="s">
        <v>1001</v>
      </c>
      <c r="Y648" s="240" t="s">
        <v>1001</v>
      </c>
      <c r="Z648" s="240">
        <f t="shared" si="201"/>
        <v>0</v>
      </c>
      <c r="AA648" s="240"/>
      <c r="AC648" s="152"/>
      <c r="AE648" s="146">
        <f t="shared" si="211"/>
        <v>0.63</v>
      </c>
      <c r="AF648" s="146">
        <f t="shared" si="212"/>
        <v>0</v>
      </c>
      <c r="AH648" s="255"/>
      <c r="AI648" s="255"/>
    </row>
    <row r="649" spans="2:35" ht="20.149999999999999" customHeight="1" x14ac:dyDescent="0.35">
      <c r="B649" s="403">
        <f t="shared" si="202"/>
        <v>139</v>
      </c>
      <c r="C649" s="133" t="s">
        <v>963</v>
      </c>
      <c r="D649" s="240">
        <v>1</v>
      </c>
      <c r="E649" s="240">
        <v>1</v>
      </c>
      <c r="F649" s="240">
        <v>0.2</v>
      </c>
      <c r="G649" s="240">
        <v>0.6</v>
      </c>
      <c r="H649" s="152">
        <f t="shared" si="203"/>
        <v>0.12</v>
      </c>
      <c r="I649" s="152">
        <f t="shared" si="204"/>
        <v>0.2</v>
      </c>
      <c r="J649" s="152">
        <f t="shared" si="205"/>
        <v>1.2</v>
      </c>
      <c r="K649" s="404"/>
      <c r="L649" s="404">
        <f t="shared" si="206"/>
        <v>0.6</v>
      </c>
      <c r="M649" s="404">
        <f t="shared" si="207"/>
        <v>0.6</v>
      </c>
      <c r="N649" s="404"/>
      <c r="O649" s="240">
        <f t="shared" si="208"/>
        <v>0.6</v>
      </c>
      <c r="P649" s="240">
        <f t="shared" si="209"/>
        <v>0.6</v>
      </c>
      <c r="Q649" s="240"/>
      <c r="R649" s="240"/>
      <c r="S649" s="240">
        <f t="shared" si="210"/>
        <v>0</v>
      </c>
      <c r="T649" s="240" t="s">
        <v>1001</v>
      </c>
      <c r="U649" s="240" t="s">
        <v>1001</v>
      </c>
      <c r="V649" s="240" t="s">
        <v>1001</v>
      </c>
      <c r="W649" s="240" t="s">
        <v>1001</v>
      </c>
      <c r="X649" s="240" t="s">
        <v>1001</v>
      </c>
      <c r="Y649" s="240" t="s">
        <v>1001</v>
      </c>
      <c r="Z649" s="240">
        <f t="shared" si="201"/>
        <v>0</v>
      </c>
      <c r="AA649" s="240"/>
      <c r="AC649" s="152"/>
      <c r="AE649" s="146">
        <f t="shared" si="211"/>
        <v>1.4</v>
      </c>
      <c r="AF649" s="146">
        <f t="shared" si="212"/>
        <v>0</v>
      </c>
      <c r="AH649" s="255"/>
      <c r="AI649" s="255"/>
    </row>
    <row r="650" spans="2:35" ht="20.149999999999999" customHeight="1" x14ac:dyDescent="0.35">
      <c r="B650" s="403">
        <f t="shared" si="202"/>
        <v>140</v>
      </c>
      <c r="C650" s="133" t="s">
        <v>964</v>
      </c>
      <c r="D650" s="240">
        <v>1</v>
      </c>
      <c r="E650" s="240">
        <v>0.45</v>
      </c>
      <c r="F650" s="240">
        <v>0.2</v>
      </c>
      <c r="G650" s="240">
        <v>0.6</v>
      </c>
      <c r="H650" s="152">
        <f t="shared" si="203"/>
        <v>5.4000000000000006E-2</v>
      </c>
      <c r="I650" s="152">
        <f t="shared" si="204"/>
        <v>9.0000000000000011E-2</v>
      </c>
      <c r="J650" s="152">
        <f t="shared" si="205"/>
        <v>0.54</v>
      </c>
      <c r="K650" s="404"/>
      <c r="L650" s="404">
        <f t="shared" si="206"/>
        <v>0.6</v>
      </c>
      <c r="M650" s="404">
        <f t="shared" si="207"/>
        <v>0.27</v>
      </c>
      <c r="N650" s="404"/>
      <c r="O650" s="240">
        <f t="shared" si="208"/>
        <v>0.6</v>
      </c>
      <c r="P650" s="240">
        <f t="shared" si="209"/>
        <v>0.27</v>
      </c>
      <c r="Q650" s="240"/>
      <c r="R650" s="240"/>
      <c r="S650" s="240">
        <f t="shared" si="210"/>
        <v>0</v>
      </c>
      <c r="T650" s="240" t="s">
        <v>1001</v>
      </c>
      <c r="U650" s="240" t="s">
        <v>1001</v>
      </c>
      <c r="V650" s="240" t="s">
        <v>1001</v>
      </c>
      <c r="W650" s="240" t="s">
        <v>1001</v>
      </c>
      <c r="X650" s="240" t="s">
        <v>1001</v>
      </c>
      <c r="Y650" s="240" t="s">
        <v>1001</v>
      </c>
      <c r="Z650" s="240">
        <f t="shared" si="201"/>
        <v>0</v>
      </c>
      <c r="AA650" s="240"/>
      <c r="AC650" s="152"/>
      <c r="AE650" s="146">
        <f t="shared" si="211"/>
        <v>0.63</v>
      </c>
      <c r="AF650" s="146">
        <f t="shared" si="212"/>
        <v>0</v>
      </c>
      <c r="AH650" s="255"/>
      <c r="AI650" s="255"/>
    </row>
    <row r="651" spans="2:35" ht="20.149999999999999" customHeight="1" x14ac:dyDescent="0.35">
      <c r="B651" s="403">
        <f t="shared" si="202"/>
        <v>141</v>
      </c>
      <c r="C651" s="133" t="s">
        <v>965</v>
      </c>
      <c r="D651" s="240">
        <v>1</v>
      </c>
      <c r="E651" s="240">
        <v>0.45</v>
      </c>
      <c r="F651" s="240">
        <v>0.2</v>
      </c>
      <c r="G651" s="240">
        <v>0.6</v>
      </c>
      <c r="H651" s="152">
        <f t="shared" si="203"/>
        <v>5.4000000000000006E-2</v>
      </c>
      <c r="I651" s="152">
        <f t="shared" si="204"/>
        <v>9.0000000000000011E-2</v>
      </c>
      <c r="J651" s="152">
        <f t="shared" si="205"/>
        <v>0.54</v>
      </c>
      <c r="K651" s="404"/>
      <c r="L651" s="404">
        <f t="shared" si="206"/>
        <v>0.6</v>
      </c>
      <c r="M651" s="404">
        <f t="shared" si="207"/>
        <v>0.27</v>
      </c>
      <c r="N651" s="404"/>
      <c r="O651" s="240">
        <f t="shared" si="208"/>
        <v>0.6</v>
      </c>
      <c r="P651" s="240">
        <f t="shared" si="209"/>
        <v>0.27</v>
      </c>
      <c r="Q651" s="240"/>
      <c r="R651" s="240"/>
      <c r="S651" s="240">
        <f t="shared" si="210"/>
        <v>0</v>
      </c>
      <c r="T651" s="240" t="s">
        <v>1001</v>
      </c>
      <c r="U651" s="240" t="s">
        <v>1001</v>
      </c>
      <c r="V651" s="240" t="s">
        <v>1001</v>
      </c>
      <c r="W651" s="240" t="s">
        <v>1001</v>
      </c>
      <c r="X651" s="240" t="s">
        <v>1001</v>
      </c>
      <c r="Y651" s="240" t="s">
        <v>1001</v>
      </c>
      <c r="Z651" s="240">
        <f t="shared" si="201"/>
        <v>0</v>
      </c>
      <c r="AA651" s="240"/>
      <c r="AC651" s="152"/>
      <c r="AE651" s="146">
        <f t="shared" si="211"/>
        <v>0.63</v>
      </c>
      <c r="AF651" s="146">
        <f t="shared" si="212"/>
        <v>0</v>
      </c>
      <c r="AH651" s="255"/>
      <c r="AI651" s="255"/>
    </row>
    <row r="652" spans="2:35" ht="20.149999999999999" customHeight="1" x14ac:dyDescent="0.35">
      <c r="B652" s="403">
        <f t="shared" si="202"/>
        <v>142</v>
      </c>
      <c r="C652" s="133" t="s">
        <v>966</v>
      </c>
      <c r="D652" s="240">
        <v>1</v>
      </c>
      <c r="E652" s="240">
        <v>1.2</v>
      </c>
      <c r="F652" s="240">
        <v>0.2</v>
      </c>
      <c r="G652" s="240">
        <v>0.6</v>
      </c>
      <c r="H652" s="152">
        <f t="shared" si="203"/>
        <v>0.14399999999999999</v>
      </c>
      <c r="I652" s="152">
        <f t="shared" si="204"/>
        <v>0.24</v>
      </c>
      <c r="J652" s="152">
        <f t="shared" si="205"/>
        <v>1.44</v>
      </c>
      <c r="K652" s="404"/>
      <c r="L652" s="404">
        <f t="shared" si="206"/>
        <v>0.6</v>
      </c>
      <c r="M652" s="404">
        <f t="shared" si="207"/>
        <v>0.72</v>
      </c>
      <c r="N652" s="404"/>
      <c r="O652" s="240">
        <f t="shared" si="208"/>
        <v>0.6</v>
      </c>
      <c r="P652" s="240">
        <f t="shared" si="209"/>
        <v>0.72</v>
      </c>
      <c r="Q652" s="240"/>
      <c r="R652" s="240"/>
      <c r="S652" s="240">
        <f t="shared" si="210"/>
        <v>0</v>
      </c>
      <c r="T652" s="240" t="s">
        <v>1001</v>
      </c>
      <c r="U652" s="240" t="s">
        <v>1001</v>
      </c>
      <c r="V652" s="240" t="s">
        <v>1001</v>
      </c>
      <c r="W652" s="240" t="s">
        <v>1001</v>
      </c>
      <c r="X652" s="240" t="s">
        <v>1001</v>
      </c>
      <c r="Y652" s="240" t="s">
        <v>1001</v>
      </c>
      <c r="Z652" s="240">
        <f t="shared" si="201"/>
        <v>0</v>
      </c>
      <c r="AA652" s="240"/>
      <c r="AC652" s="152"/>
      <c r="AE652" s="146">
        <f t="shared" si="211"/>
        <v>1.68</v>
      </c>
      <c r="AF652" s="146">
        <f t="shared" si="212"/>
        <v>0</v>
      </c>
      <c r="AH652" s="255"/>
      <c r="AI652" s="255"/>
    </row>
    <row r="653" spans="2:35" ht="19.5" customHeight="1" x14ac:dyDescent="0.35">
      <c r="B653" s="403">
        <f t="shared" si="202"/>
        <v>143</v>
      </c>
      <c r="C653" s="133" t="s">
        <v>967</v>
      </c>
      <c r="D653" s="240">
        <v>1</v>
      </c>
      <c r="E653" s="240">
        <v>0.45</v>
      </c>
      <c r="F653" s="240">
        <v>0.2</v>
      </c>
      <c r="G653" s="240">
        <v>0.6</v>
      </c>
      <c r="H653" s="152">
        <f t="shared" si="203"/>
        <v>5.4000000000000006E-2</v>
      </c>
      <c r="I653" s="152">
        <f t="shared" si="204"/>
        <v>9.0000000000000011E-2</v>
      </c>
      <c r="J653" s="152">
        <f t="shared" si="205"/>
        <v>0.54</v>
      </c>
      <c r="K653" s="404"/>
      <c r="L653" s="404">
        <f t="shared" si="206"/>
        <v>0.6</v>
      </c>
      <c r="M653" s="404">
        <f t="shared" si="207"/>
        <v>0.27</v>
      </c>
      <c r="N653" s="404"/>
      <c r="O653" s="240">
        <f t="shared" si="208"/>
        <v>0.6</v>
      </c>
      <c r="P653" s="240">
        <f t="shared" si="209"/>
        <v>0.27</v>
      </c>
      <c r="Q653" s="240"/>
      <c r="R653" s="240"/>
      <c r="S653" s="240">
        <f t="shared" si="210"/>
        <v>0</v>
      </c>
      <c r="T653" s="240" t="s">
        <v>1001</v>
      </c>
      <c r="U653" s="240" t="s">
        <v>1001</v>
      </c>
      <c r="V653" s="240" t="s">
        <v>1001</v>
      </c>
      <c r="W653" s="240" t="s">
        <v>1001</v>
      </c>
      <c r="X653" s="240" t="s">
        <v>1001</v>
      </c>
      <c r="Y653" s="240" t="s">
        <v>1001</v>
      </c>
      <c r="Z653" s="240">
        <f t="shared" si="201"/>
        <v>0</v>
      </c>
      <c r="AA653" s="240"/>
      <c r="AC653" s="152"/>
      <c r="AE653" s="146">
        <f t="shared" si="211"/>
        <v>0.63</v>
      </c>
      <c r="AF653" s="146">
        <f t="shared" si="212"/>
        <v>0</v>
      </c>
      <c r="AH653" s="255"/>
      <c r="AI653" s="255"/>
    </row>
    <row r="654" spans="2:35" ht="20.149999999999999" customHeight="1" x14ac:dyDescent="0.35">
      <c r="B654" s="403">
        <f t="shared" si="202"/>
        <v>144</v>
      </c>
      <c r="C654" s="133" t="s">
        <v>968</v>
      </c>
      <c r="D654" s="240">
        <v>1</v>
      </c>
      <c r="E654" s="240">
        <v>1</v>
      </c>
      <c r="F654" s="240">
        <v>0.2</v>
      </c>
      <c r="G654" s="240">
        <v>0.6</v>
      </c>
      <c r="H654" s="152">
        <f t="shared" si="203"/>
        <v>0.12</v>
      </c>
      <c r="I654" s="152">
        <f t="shared" si="204"/>
        <v>0.2</v>
      </c>
      <c r="J654" s="152">
        <f t="shared" si="205"/>
        <v>1.2</v>
      </c>
      <c r="K654" s="404"/>
      <c r="L654" s="404">
        <f t="shared" si="206"/>
        <v>0.6</v>
      </c>
      <c r="M654" s="404">
        <f t="shared" si="207"/>
        <v>0.6</v>
      </c>
      <c r="N654" s="404"/>
      <c r="O654" s="240">
        <f t="shared" si="208"/>
        <v>0.6</v>
      </c>
      <c r="P654" s="240">
        <f t="shared" si="209"/>
        <v>0.6</v>
      </c>
      <c r="Q654" s="240"/>
      <c r="R654" s="240"/>
      <c r="S654" s="240">
        <f t="shared" si="210"/>
        <v>0</v>
      </c>
      <c r="T654" s="240" t="s">
        <v>1001</v>
      </c>
      <c r="U654" s="240" t="s">
        <v>1001</v>
      </c>
      <c r="V654" s="240" t="s">
        <v>1001</v>
      </c>
      <c r="W654" s="240" t="s">
        <v>1001</v>
      </c>
      <c r="X654" s="240" t="s">
        <v>1001</v>
      </c>
      <c r="Y654" s="240" t="s">
        <v>1001</v>
      </c>
      <c r="Z654" s="240">
        <f t="shared" si="201"/>
        <v>0</v>
      </c>
      <c r="AA654" s="240"/>
      <c r="AC654" s="152"/>
      <c r="AE654" s="146">
        <f t="shared" si="211"/>
        <v>1.4</v>
      </c>
      <c r="AF654" s="146">
        <f t="shared" si="212"/>
        <v>0</v>
      </c>
      <c r="AH654" s="255"/>
      <c r="AI654" s="255"/>
    </row>
    <row r="655" spans="2:35" ht="20.149999999999999" customHeight="1" x14ac:dyDescent="0.35">
      <c r="B655" s="403">
        <f t="shared" si="202"/>
        <v>145</v>
      </c>
      <c r="C655" s="133" t="s">
        <v>969</v>
      </c>
      <c r="D655" s="240">
        <v>1</v>
      </c>
      <c r="E655" s="240">
        <v>1</v>
      </c>
      <c r="F655" s="240">
        <v>0.2</v>
      </c>
      <c r="G655" s="240">
        <v>0.6</v>
      </c>
      <c r="H655" s="152">
        <f t="shared" si="203"/>
        <v>0.12</v>
      </c>
      <c r="I655" s="152">
        <f t="shared" si="204"/>
        <v>0.2</v>
      </c>
      <c r="J655" s="152">
        <f t="shared" si="205"/>
        <v>1.2</v>
      </c>
      <c r="K655" s="404"/>
      <c r="L655" s="404">
        <f t="shared" si="206"/>
        <v>0.6</v>
      </c>
      <c r="M655" s="404">
        <f t="shared" si="207"/>
        <v>0.6</v>
      </c>
      <c r="N655" s="404"/>
      <c r="O655" s="240">
        <f t="shared" si="208"/>
        <v>0.6</v>
      </c>
      <c r="P655" s="240">
        <f t="shared" si="209"/>
        <v>0.6</v>
      </c>
      <c r="Q655" s="240"/>
      <c r="R655" s="240"/>
      <c r="S655" s="240">
        <f t="shared" si="210"/>
        <v>0</v>
      </c>
      <c r="T655" s="240" t="s">
        <v>1001</v>
      </c>
      <c r="U655" s="240" t="s">
        <v>1001</v>
      </c>
      <c r="V655" s="240" t="s">
        <v>1001</v>
      </c>
      <c r="W655" s="240" t="s">
        <v>1001</v>
      </c>
      <c r="X655" s="240" t="s">
        <v>1001</v>
      </c>
      <c r="Y655" s="240" t="s">
        <v>1001</v>
      </c>
      <c r="Z655" s="240">
        <f t="shared" si="201"/>
        <v>0</v>
      </c>
      <c r="AA655" s="240"/>
      <c r="AC655" s="152"/>
      <c r="AE655" s="146">
        <f t="shared" si="211"/>
        <v>1.4</v>
      </c>
      <c r="AF655" s="146">
        <f t="shared" si="212"/>
        <v>0</v>
      </c>
      <c r="AH655" s="255"/>
      <c r="AI655" s="255"/>
    </row>
    <row r="656" spans="2:35" ht="20.149999999999999" customHeight="1" x14ac:dyDescent="0.35">
      <c r="B656" s="403">
        <f t="shared" si="202"/>
        <v>146</v>
      </c>
      <c r="C656" s="133" t="s">
        <v>970</v>
      </c>
      <c r="D656" s="240">
        <v>1</v>
      </c>
      <c r="E656" s="240">
        <v>1.0129999999999999</v>
      </c>
      <c r="F656" s="240">
        <v>0.2</v>
      </c>
      <c r="G656" s="240">
        <v>0.6</v>
      </c>
      <c r="H656" s="152">
        <f t="shared" si="203"/>
        <v>0.12156</v>
      </c>
      <c r="I656" s="152">
        <f t="shared" si="204"/>
        <v>0.2026</v>
      </c>
      <c r="J656" s="152">
        <f t="shared" si="205"/>
        <v>1.2155999999999998</v>
      </c>
      <c r="K656" s="404"/>
      <c r="L656" s="404">
        <f t="shared" si="206"/>
        <v>0.6</v>
      </c>
      <c r="M656" s="404">
        <f t="shared" si="207"/>
        <v>0.6077999999999999</v>
      </c>
      <c r="N656" s="404"/>
      <c r="O656" s="240">
        <f t="shared" si="208"/>
        <v>0.6</v>
      </c>
      <c r="P656" s="240">
        <f t="shared" si="209"/>
        <v>0.6077999999999999</v>
      </c>
      <c r="Q656" s="240"/>
      <c r="R656" s="240"/>
      <c r="S656" s="240">
        <f t="shared" si="210"/>
        <v>0</v>
      </c>
      <c r="T656" s="240" t="s">
        <v>1001</v>
      </c>
      <c r="U656" s="240" t="s">
        <v>1001</v>
      </c>
      <c r="V656" s="240" t="s">
        <v>1001</v>
      </c>
      <c r="W656" s="240" t="s">
        <v>1001</v>
      </c>
      <c r="X656" s="240" t="s">
        <v>1001</v>
      </c>
      <c r="Y656" s="240" t="s">
        <v>1001</v>
      </c>
      <c r="Z656" s="240">
        <f t="shared" si="201"/>
        <v>0</v>
      </c>
      <c r="AA656" s="240"/>
      <c r="AC656" s="152"/>
      <c r="AE656" s="146">
        <f t="shared" si="211"/>
        <v>1.4181999999999997</v>
      </c>
      <c r="AF656" s="146">
        <f t="shared" si="212"/>
        <v>0</v>
      </c>
      <c r="AH656" s="255"/>
      <c r="AI656" s="255"/>
    </row>
    <row r="657" spans="2:35" ht="20.149999999999999" customHeight="1" x14ac:dyDescent="0.35">
      <c r="B657" s="403">
        <f t="shared" si="202"/>
        <v>147</v>
      </c>
      <c r="C657" s="133" t="s">
        <v>971</v>
      </c>
      <c r="D657" s="240">
        <v>1</v>
      </c>
      <c r="E657" s="240">
        <v>0.95</v>
      </c>
      <c r="F657" s="240">
        <v>0.2</v>
      </c>
      <c r="G657" s="240">
        <v>0.6</v>
      </c>
      <c r="H657" s="152">
        <f t="shared" si="203"/>
        <v>0.11399999999999999</v>
      </c>
      <c r="I657" s="152">
        <f t="shared" si="204"/>
        <v>0.19</v>
      </c>
      <c r="J657" s="152">
        <f t="shared" si="205"/>
        <v>1.1399999999999999</v>
      </c>
      <c r="K657" s="404"/>
      <c r="L657" s="404">
        <f t="shared" si="206"/>
        <v>0.6</v>
      </c>
      <c r="M657" s="404">
        <f t="shared" si="207"/>
        <v>0.56999999999999995</v>
      </c>
      <c r="N657" s="404"/>
      <c r="O657" s="240">
        <f t="shared" si="208"/>
        <v>0.6</v>
      </c>
      <c r="P657" s="240">
        <f t="shared" si="209"/>
        <v>0.56999999999999995</v>
      </c>
      <c r="Q657" s="240"/>
      <c r="R657" s="240"/>
      <c r="S657" s="240">
        <f t="shared" si="210"/>
        <v>0</v>
      </c>
      <c r="T657" s="240" t="s">
        <v>1001</v>
      </c>
      <c r="U657" s="240" t="s">
        <v>1001</v>
      </c>
      <c r="V657" s="240" t="s">
        <v>1001</v>
      </c>
      <c r="W657" s="240" t="s">
        <v>1001</v>
      </c>
      <c r="X657" s="240" t="s">
        <v>1001</v>
      </c>
      <c r="Y657" s="240" t="s">
        <v>1001</v>
      </c>
      <c r="Z657" s="240">
        <f t="shared" si="201"/>
        <v>0</v>
      </c>
      <c r="AA657" s="240"/>
      <c r="AC657" s="152"/>
      <c r="AE657" s="146">
        <f t="shared" si="211"/>
        <v>1.3299999999999998</v>
      </c>
      <c r="AF657" s="146">
        <f t="shared" si="212"/>
        <v>0</v>
      </c>
      <c r="AH657" s="255"/>
      <c r="AI657" s="255"/>
    </row>
    <row r="658" spans="2:35" ht="20.149999999999999" customHeight="1" x14ac:dyDescent="0.35">
      <c r="B658" s="403">
        <f t="shared" si="202"/>
        <v>148</v>
      </c>
      <c r="C658" s="133" t="s">
        <v>972</v>
      </c>
      <c r="D658" s="240">
        <v>1</v>
      </c>
      <c r="E658" s="240">
        <v>1</v>
      </c>
      <c r="F658" s="240">
        <v>0.2</v>
      </c>
      <c r="G658" s="240">
        <v>0.6</v>
      </c>
      <c r="H658" s="152">
        <f t="shared" si="203"/>
        <v>0.12</v>
      </c>
      <c r="I658" s="152">
        <f t="shared" si="204"/>
        <v>0.2</v>
      </c>
      <c r="J658" s="152">
        <f t="shared" si="205"/>
        <v>1.2</v>
      </c>
      <c r="K658" s="404"/>
      <c r="L658" s="404">
        <f t="shared" si="206"/>
        <v>0.6</v>
      </c>
      <c r="M658" s="404">
        <f t="shared" si="207"/>
        <v>0.6</v>
      </c>
      <c r="N658" s="404"/>
      <c r="O658" s="240">
        <f t="shared" si="208"/>
        <v>0.6</v>
      </c>
      <c r="P658" s="240">
        <f t="shared" si="209"/>
        <v>0.6</v>
      </c>
      <c r="Q658" s="240"/>
      <c r="R658" s="240"/>
      <c r="S658" s="240">
        <f t="shared" si="210"/>
        <v>0</v>
      </c>
      <c r="T658" s="240" t="s">
        <v>1001</v>
      </c>
      <c r="U658" s="240" t="s">
        <v>1001</v>
      </c>
      <c r="V658" s="240" t="s">
        <v>1001</v>
      </c>
      <c r="W658" s="240" t="s">
        <v>1001</v>
      </c>
      <c r="X658" s="240" t="s">
        <v>1001</v>
      </c>
      <c r="Y658" s="240" t="s">
        <v>1001</v>
      </c>
      <c r="Z658" s="240">
        <f t="shared" si="201"/>
        <v>0</v>
      </c>
      <c r="AA658" s="240"/>
      <c r="AC658" s="152"/>
      <c r="AE658" s="146">
        <f t="shared" si="211"/>
        <v>1.4</v>
      </c>
      <c r="AF658" s="146">
        <f t="shared" si="212"/>
        <v>0</v>
      </c>
      <c r="AH658" s="255"/>
      <c r="AI658" s="255"/>
    </row>
    <row r="659" spans="2:35" ht="20.149999999999999" customHeight="1" x14ac:dyDescent="0.35">
      <c r="B659" s="403">
        <f t="shared" si="202"/>
        <v>149</v>
      </c>
      <c r="C659" s="133" t="s">
        <v>973</v>
      </c>
      <c r="D659" s="240">
        <v>1</v>
      </c>
      <c r="E659" s="240">
        <v>1</v>
      </c>
      <c r="F659" s="240">
        <v>0.2</v>
      </c>
      <c r="G659" s="240">
        <v>0.6</v>
      </c>
      <c r="H659" s="152">
        <f t="shared" si="203"/>
        <v>0.12</v>
      </c>
      <c r="I659" s="152">
        <f t="shared" si="204"/>
        <v>0.2</v>
      </c>
      <c r="J659" s="152">
        <f t="shared" si="205"/>
        <v>1.2</v>
      </c>
      <c r="K659" s="404"/>
      <c r="L659" s="404">
        <f t="shared" si="206"/>
        <v>0.6</v>
      </c>
      <c r="M659" s="404">
        <f t="shared" si="207"/>
        <v>0.6</v>
      </c>
      <c r="N659" s="404"/>
      <c r="O659" s="240">
        <f t="shared" si="208"/>
        <v>0.6</v>
      </c>
      <c r="P659" s="240">
        <f t="shared" si="209"/>
        <v>0.6</v>
      </c>
      <c r="Q659" s="240"/>
      <c r="R659" s="240"/>
      <c r="S659" s="240">
        <f t="shared" si="210"/>
        <v>0</v>
      </c>
      <c r="T659" s="240" t="s">
        <v>1001</v>
      </c>
      <c r="U659" s="240" t="s">
        <v>1001</v>
      </c>
      <c r="V659" s="240" t="s">
        <v>1001</v>
      </c>
      <c r="W659" s="240" t="s">
        <v>1001</v>
      </c>
      <c r="X659" s="240" t="s">
        <v>1001</v>
      </c>
      <c r="Y659" s="240" t="s">
        <v>1001</v>
      </c>
      <c r="Z659" s="240">
        <f t="shared" si="201"/>
        <v>0</v>
      </c>
      <c r="AA659" s="240"/>
      <c r="AC659" s="152"/>
      <c r="AE659" s="146">
        <f t="shared" si="211"/>
        <v>1.4</v>
      </c>
      <c r="AF659" s="146">
        <f t="shared" si="212"/>
        <v>0</v>
      </c>
      <c r="AH659" s="255"/>
      <c r="AI659" s="255"/>
    </row>
    <row r="660" spans="2:35" ht="20.149999999999999" customHeight="1" x14ac:dyDescent="0.35">
      <c r="B660" s="403">
        <f t="shared" si="202"/>
        <v>150</v>
      </c>
      <c r="C660" s="133" t="s">
        <v>974</v>
      </c>
      <c r="D660" s="240">
        <v>1</v>
      </c>
      <c r="E660" s="240">
        <v>1</v>
      </c>
      <c r="F660" s="240">
        <v>0.2</v>
      </c>
      <c r="G660" s="240">
        <v>0.6</v>
      </c>
      <c r="H660" s="152">
        <f t="shared" si="203"/>
        <v>0.12</v>
      </c>
      <c r="I660" s="152">
        <f t="shared" si="204"/>
        <v>0.2</v>
      </c>
      <c r="J660" s="152">
        <f t="shared" si="205"/>
        <v>1.2</v>
      </c>
      <c r="K660" s="404"/>
      <c r="L660" s="404">
        <f t="shared" si="206"/>
        <v>0.6</v>
      </c>
      <c r="M660" s="404">
        <f t="shared" si="207"/>
        <v>0.6</v>
      </c>
      <c r="N660" s="404"/>
      <c r="O660" s="240">
        <f t="shared" si="208"/>
        <v>0.6</v>
      </c>
      <c r="P660" s="240">
        <f t="shared" si="209"/>
        <v>0.6</v>
      </c>
      <c r="Q660" s="240"/>
      <c r="R660" s="240"/>
      <c r="S660" s="240">
        <f t="shared" si="210"/>
        <v>0</v>
      </c>
      <c r="T660" s="240" t="s">
        <v>1001</v>
      </c>
      <c r="U660" s="240" t="s">
        <v>1001</v>
      </c>
      <c r="V660" s="240" t="s">
        <v>1001</v>
      </c>
      <c r="W660" s="240" t="s">
        <v>1001</v>
      </c>
      <c r="X660" s="240" t="s">
        <v>1001</v>
      </c>
      <c r="Y660" s="240" t="s">
        <v>1001</v>
      </c>
      <c r="Z660" s="240">
        <f t="shared" si="201"/>
        <v>0</v>
      </c>
      <c r="AA660" s="240"/>
      <c r="AC660" s="152"/>
      <c r="AE660" s="146">
        <f t="shared" si="211"/>
        <v>1.4</v>
      </c>
      <c r="AF660" s="146">
        <f t="shared" si="212"/>
        <v>0</v>
      </c>
      <c r="AH660" s="255"/>
      <c r="AI660" s="255"/>
    </row>
    <row r="661" spans="2:35" ht="20.149999999999999" customHeight="1" x14ac:dyDescent="0.35">
      <c r="B661" s="403">
        <f t="shared" si="202"/>
        <v>151</v>
      </c>
      <c r="C661" s="133" t="s">
        <v>975</v>
      </c>
      <c r="D661" s="240">
        <v>1</v>
      </c>
      <c r="E661" s="240">
        <v>1.5</v>
      </c>
      <c r="F661" s="240">
        <v>0.2</v>
      </c>
      <c r="G661" s="240">
        <v>0.6</v>
      </c>
      <c r="H661" s="152">
        <f t="shared" si="203"/>
        <v>0.18000000000000002</v>
      </c>
      <c r="I661" s="152">
        <f t="shared" si="204"/>
        <v>0.30000000000000004</v>
      </c>
      <c r="J661" s="152">
        <f t="shared" si="205"/>
        <v>1.7999999999999998</v>
      </c>
      <c r="K661" s="404"/>
      <c r="L661" s="404">
        <f t="shared" si="206"/>
        <v>0.6</v>
      </c>
      <c r="M661" s="404">
        <f t="shared" si="207"/>
        <v>0.89999999999999991</v>
      </c>
      <c r="N661" s="404"/>
      <c r="O661" s="240">
        <f t="shared" si="208"/>
        <v>0.6</v>
      </c>
      <c r="P661" s="240">
        <f t="shared" si="209"/>
        <v>0.89999999999999991</v>
      </c>
      <c r="Q661" s="240"/>
      <c r="R661" s="240"/>
      <c r="S661" s="240">
        <f t="shared" si="210"/>
        <v>0</v>
      </c>
      <c r="T661" s="240" t="s">
        <v>1001</v>
      </c>
      <c r="U661" s="240" t="s">
        <v>1001</v>
      </c>
      <c r="V661" s="240" t="s">
        <v>1001</v>
      </c>
      <c r="W661" s="240" t="s">
        <v>1001</v>
      </c>
      <c r="X661" s="240" t="s">
        <v>1001</v>
      </c>
      <c r="Y661" s="240" t="s">
        <v>1001</v>
      </c>
      <c r="Z661" s="240">
        <f t="shared" si="201"/>
        <v>0</v>
      </c>
      <c r="AA661" s="240"/>
      <c r="AC661" s="152"/>
      <c r="AE661" s="146">
        <f t="shared" si="211"/>
        <v>2.0999999999999996</v>
      </c>
      <c r="AF661" s="146">
        <f t="shared" si="212"/>
        <v>0</v>
      </c>
      <c r="AH661" s="255"/>
      <c r="AI661" s="255"/>
    </row>
    <row r="662" spans="2:35" ht="20.149999999999999" customHeight="1" x14ac:dyDescent="0.35">
      <c r="B662" s="403">
        <f t="shared" si="202"/>
        <v>152</v>
      </c>
      <c r="C662" s="133" t="s">
        <v>976</v>
      </c>
      <c r="D662" s="240">
        <v>1</v>
      </c>
      <c r="E662" s="240">
        <v>1.5</v>
      </c>
      <c r="F662" s="240">
        <v>0.2</v>
      </c>
      <c r="G662" s="240">
        <v>0.6</v>
      </c>
      <c r="H662" s="152">
        <f t="shared" si="203"/>
        <v>0.18000000000000002</v>
      </c>
      <c r="I662" s="152">
        <f>PRODUCT(D662,E662,F662)</f>
        <v>0.30000000000000004</v>
      </c>
      <c r="J662" s="152">
        <f t="shared" si="205"/>
        <v>1.7999999999999998</v>
      </c>
      <c r="K662" s="404"/>
      <c r="L662" s="404">
        <f t="shared" si="206"/>
        <v>0.6</v>
      </c>
      <c r="M662" s="404">
        <f>+PRODUCT(D662,E662,L662)</f>
        <v>0.89999999999999991</v>
      </c>
      <c r="N662" s="404"/>
      <c r="O662" s="240">
        <f t="shared" si="208"/>
        <v>0.6</v>
      </c>
      <c r="P662" s="240">
        <f>+PRODUCT(D662:E662,O662)</f>
        <v>0.89999999999999991</v>
      </c>
      <c r="Q662" s="240"/>
      <c r="R662" s="240"/>
      <c r="S662" s="240">
        <f t="shared" si="210"/>
        <v>0</v>
      </c>
      <c r="T662" s="240" t="s">
        <v>1001</v>
      </c>
      <c r="U662" s="240" t="s">
        <v>1001</v>
      </c>
      <c r="V662" s="240" t="s">
        <v>1001</v>
      </c>
      <c r="W662" s="240" t="s">
        <v>1001</v>
      </c>
      <c r="X662" s="240" t="s">
        <v>1001</v>
      </c>
      <c r="Y662" s="240" t="s">
        <v>1001</v>
      </c>
      <c r="Z662" s="240">
        <f t="shared" si="201"/>
        <v>0</v>
      </c>
      <c r="AA662" s="240"/>
      <c r="AC662" s="152"/>
      <c r="AE662" s="146">
        <f t="shared" si="211"/>
        <v>2.0999999999999996</v>
      </c>
      <c r="AF662" s="146">
        <f t="shared" si="212"/>
        <v>0</v>
      </c>
      <c r="AH662" s="255"/>
      <c r="AI662" s="255"/>
    </row>
    <row r="663" spans="2:35" ht="20.149999999999999" customHeight="1" x14ac:dyDescent="0.35">
      <c r="B663" s="403">
        <f t="shared" si="202"/>
        <v>153</v>
      </c>
      <c r="C663" s="133" t="s">
        <v>977</v>
      </c>
      <c r="D663" s="240">
        <v>1</v>
      </c>
      <c r="E663" s="240">
        <v>1</v>
      </c>
      <c r="F663" s="240">
        <v>0.2</v>
      </c>
      <c r="G663" s="240">
        <v>0.6</v>
      </c>
      <c r="H663" s="152">
        <f t="shared" si="203"/>
        <v>0.12</v>
      </c>
      <c r="I663" s="152">
        <f>PRODUCT(D663,E663,F663)</f>
        <v>0.2</v>
      </c>
      <c r="J663" s="152">
        <f t="shared" si="205"/>
        <v>1.2</v>
      </c>
      <c r="K663" s="404"/>
      <c r="L663" s="404">
        <f t="shared" si="206"/>
        <v>0.6</v>
      </c>
      <c r="M663" s="404">
        <f>+PRODUCT(D663,E663,L663)</f>
        <v>0.6</v>
      </c>
      <c r="N663" s="404"/>
      <c r="O663" s="240">
        <f t="shared" si="208"/>
        <v>0.6</v>
      </c>
      <c r="P663" s="240">
        <f>+PRODUCT(D663:E663,O663)</f>
        <v>0.6</v>
      </c>
      <c r="Q663" s="240"/>
      <c r="R663" s="240"/>
      <c r="S663" s="240">
        <f t="shared" si="210"/>
        <v>0</v>
      </c>
      <c r="T663" s="240" t="s">
        <v>1001</v>
      </c>
      <c r="U663" s="240" t="s">
        <v>1001</v>
      </c>
      <c r="V663" s="240" t="s">
        <v>1001</v>
      </c>
      <c r="W663" s="240" t="s">
        <v>1001</v>
      </c>
      <c r="X663" s="240" t="s">
        <v>1001</v>
      </c>
      <c r="Y663" s="240" t="s">
        <v>1001</v>
      </c>
      <c r="Z663" s="240">
        <f t="shared" si="201"/>
        <v>0</v>
      </c>
      <c r="AA663" s="240"/>
      <c r="AC663" s="152"/>
      <c r="AE663" s="146">
        <f t="shared" si="211"/>
        <v>1.4</v>
      </c>
      <c r="AF663" s="146">
        <f t="shared" si="212"/>
        <v>0</v>
      </c>
      <c r="AH663" s="255"/>
      <c r="AI663" s="255"/>
    </row>
    <row r="664" spans="2:35" ht="20.149999999999999" customHeight="1" x14ac:dyDescent="0.35">
      <c r="B664" s="403">
        <f t="shared" si="202"/>
        <v>154</v>
      </c>
      <c r="C664" s="133" t="s">
        <v>978</v>
      </c>
      <c r="D664" s="240">
        <v>1</v>
      </c>
      <c r="E664" s="240">
        <v>1</v>
      </c>
      <c r="F664" s="240">
        <v>0.2</v>
      </c>
      <c r="G664" s="240">
        <v>0.6</v>
      </c>
      <c r="H664" s="152">
        <f t="shared" si="203"/>
        <v>0.12</v>
      </c>
      <c r="I664" s="152">
        <f>PRODUCT(D664,E663,F664)</f>
        <v>0.2</v>
      </c>
      <c r="J664" s="152">
        <f t="shared" si="205"/>
        <v>1.2</v>
      </c>
      <c r="K664" s="404"/>
      <c r="L664" s="404">
        <f t="shared" si="206"/>
        <v>0.6</v>
      </c>
      <c r="M664" s="404">
        <f>+PRODUCT(D664,E663,L664)</f>
        <v>0.6</v>
      </c>
      <c r="N664" s="404"/>
      <c r="O664" s="240">
        <f t="shared" si="208"/>
        <v>0.6</v>
      </c>
      <c r="P664" s="240">
        <f t="shared" ref="P664:P678" si="213">+PRODUCT(D664:E664,O664)</f>
        <v>0.6</v>
      </c>
      <c r="Q664" s="240"/>
      <c r="R664" s="240"/>
      <c r="S664" s="240">
        <f t="shared" si="210"/>
        <v>0</v>
      </c>
      <c r="T664" s="240" t="s">
        <v>1001</v>
      </c>
      <c r="U664" s="240" t="s">
        <v>1001</v>
      </c>
      <c r="V664" s="240" t="s">
        <v>1001</v>
      </c>
      <c r="W664" s="240" t="s">
        <v>1001</v>
      </c>
      <c r="X664" s="240" t="s">
        <v>1001</v>
      </c>
      <c r="Y664" s="240" t="s">
        <v>1001</v>
      </c>
      <c r="Z664" s="240">
        <f t="shared" si="201"/>
        <v>0</v>
      </c>
      <c r="AA664" s="240"/>
      <c r="AC664" s="152"/>
      <c r="AE664" s="146">
        <f t="shared" si="211"/>
        <v>1.4</v>
      </c>
      <c r="AF664" s="146">
        <f t="shared" si="212"/>
        <v>0</v>
      </c>
      <c r="AH664" s="255"/>
      <c r="AI664" s="255"/>
    </row>
    <row r="665" spans="2:35" ht="20.149999999999999" customHeight="1" x14ac:dyDescent="0.35">
      <c r="B665" s="403">
        <f t="shared" si="202"/>
        <v>155</v>
      </c>
      <c r="C665" s="133" t="s">
        <v>979</v>
      </c>
      <c r="D665" s="240">
        <v>1</v>
      </c>
      <c r="E665" s="240">
        <v>1</v>
      </c>
      <c r="F665" s="240">
        <v>0.2</v>
      </c>
      <c r="G665" s="240">
        <v>0.6</v>
      </c>
      <c r="H665" s="152">
        <f t="shared" si="203"/>
        <v>0.12</v>
      </c>
      <c r="I665" s="152">
        <f t="shared" ref="I665:I678" si="214">PRODUCT(D665,E665,F665)</f>
        <v>0.2</v>
      </c>
      <c r="J665" s="152">
        <f t="shared" si="205"/>
        <v>1.2</v>
      </c>
      <c r="K665" s="404"/>
      <c r="L665" s="404">
        <f t="shared" si="206"/>
        <v>0.6</v>
      </c>
      <c r="M665" s="404">
        <f t="shared" ref="M665:M678" si="215">+PRODUCT(D665,E665,L665)</f>
        <v>0.6</v>
      </c>
      <c r="N665" s="404"/>
      <c r="O665" s="240">
        <f t="shared" si="208"/>
        <v>0.6</v>
      </c>
      <c r="P665" s="240">
        <f t="shared" si="213"/>
        <v>0.6</v>
      </c>
      <c r="Q665" s="240"/>
      <c r="R665" s="240"/>
      <c r="S665" s="240">
        <f t="shared" si="210"/>
        <v>0</v>
      </c>
      <c r="T665" s="240" t="s">
        <v>1001</v>
      </c>
      <c r="U665" s="240" t="s">
        <v>1001</v>
      </c>
      <c r="V665" s="240" t="s">
        <v>1001</v>
      </c>
      <c r="W665" s="240" t="s">
        <v>1001</v>
      </c>
      <c r="X665" s="240" t="s">
        <v>1001</v>
      </c>
      <c r="Y665" s="240" t="s">
        <v>1001</v>
      </c>
      <c r="Z665" s="240">
        <f t="shared" si="201"/>
        <v>0</v>
      </c>
      <c r="AA665" s="240"/>
      <c r="AC665" s="152"/>
      <c r="AE665" s="146">
        <f t="shared" si="211"/>
        <v>1.4</v>
      </c>
      <c r="AF665" s="146">
        <f t="shared" si="212"/>
        <v>0</v>
      </c>
      <c r="AH665" s="255"/>
      <c r="AI665" s="255"/>
    </row>
    <row r="666" spans="2:35" ht="20.149999999999999" customHeight="1" x14ac:dyDescent="0.35">
      <c r="B666" s="403">
        <f t="shared" si="202"/>
        <v>156</v>
      </c>
      <c r="C666" s="133" t="s">
        <v>980</v>
      </c>
      <c r="D666" s="240">
        <v>1</v>
      </c>
      <c r="E666" s="240">
        <v>0.9</v>
      </c>
      <c r="F666" s="240">
        <v>0.2</v>
      </c>
      <c r="G666" s="240">
        <v>0.6</v>
      </c>
      <c r="H666" s="152">
        <f t="shared" si="203"/>
        <v>0.10800000000000001</v>
      </c>
      <c r="I666" s="152">
        <f t="shared" si="214"/>
        <v>0.18000000000000002</v>
      </c>
      <c r="J666" s="152">
        <f t="shared" si="205"/>
        <v>1.08</v>
      </c>
      <c r="K666" s="404"/>
      <c r="L666" s="404">
        <f t="shared" si="206"/>
        <v>0.6</v>
      </c>
      <c r="M666" s="404">
        <f t="shared" si="215"/>
        <v>0.54</v>
      </c>
      <c r="N666" s="404"/>
      <c r="O666" s="240">
        <f t="shared" si="208"/>
        <v>0.6</v>
      </c>
      <c r="P666" s="240">
        <f t="shared" si="213"/>
        <v>0.54</v>
      </c>
      <c r="Q666" s="240"/>
      <c r="R666" s="240"/>
      <c r="S666" s="240">
        <f t="shared" si="210"/>
        <v>0</v>
      </c>
      <c r="T666" s="240" t="s">
        <v>1001</v>
      </c>
      <c r="U666" s="240" t="s">
        <v>1001</v>
      </c>
      <c r="V666" s="240" t="s">
        <v>1001</v>
      </c>
      <c r="W666" s="240" t="s">
        <v>1001</v>
      </c>
      <c r="X666" s="240" t="s">
        <v>1001</v>
      </c>
      <c r="Y666" s="240" t="s">
        <v>1001</v>
      </c>
      <c r="Z666" s="240">
        <f t="shared" si="201"/>
        <v>0</v>
      </c>
      <c r="AA666" s="240"/>
      <c r="AC666" s="152"/>
      <c r="AE666" s="146">
        <f t="shared" si="211"/>
        <v>1.26</v>
      </c>
      <c r="AF666" s="146">
        <f t="shared" si="212"/>
        <v>0</v>
      </c>
      <c r="AH666" s="255"/>
      <c r="AI666" s="255"/>
    </row>
    <row r="667" spans="2:35" ht="20.149999999999999" customHeight="1" x14ac:dyDescent="0.35">
      <c r="B667" s="403">
        <f t="shared" si="202"/>
        <v>157</v>
      </c>
      <c r="C667" s="133" t="s">
        <v>981</v>
      </c>
      <c r="D667" s="240">
        <v>1</v>
      </c>
      <c r="E667" s="240">
        <v>1</v>
      </c>
      <c r="F667" s="240">
        <v>0.2</v>
      </c>
      <c r="G667" s="240">
        <v>0.6</v>
      </c>
      <c r="H667" s="152">
        <f t="shared" si="203"/>
        <v>0.12</v>
      </c>
      <c r="I667" s="152">
        <f t="shared" si="214"/>
        <v>0.2</v>
      </c>
      <c r="J667" s="152">
        <f t="shared" si="205"/>
        <v>1.2</v>
      </c>
      <c r="K667" s="404"/>
      <c r="L667" s="404">
        <f t="shared" si="206"/>
        <v>0.6</v>
      </c>
      <c r="M667" s="404">
        <f t="shared" si="215"/>
        <v>0.6</v>
      </c>
      <c r="N667" s="404"/>
      <c r="O667" s="240">
        <f t="shared" si="208"/>
        <v>0.6</v>
      </c>
      <c r="P667" s="240">
        <f t="shared" si="213"/>
        <v>0.6</v>
      </c>
      <c r="Q667" s="240"/>
      <c r="R667" s="240"/>
      <c r="S667" s="240">
        <f t="shared" si="210"/>
        <v>0</v>
      </c>
      <c r="T667" s="240" t="s">
        <v>1001</v>
      </c>
      <c r="U667" s="240" t="s">
        <v>1001</v>
      </c>
      <c r="V667" s="240" t="s">
        <v>1001</v>
      </c>
      <c r="W667" s="240" t="s">
        <v>1001</v>
      </c>
      <c r="X667" s="240" t="s">
        <v>1001</v>
      </c>
      <c r="Y667" s="240" t="s">
        <v>1001</v>
      </c>
      <c r="Z667" s="240">
        <f t="shared" si="201"/>
        <v>0</v>
      </c>
      <c r="AA667" s="240"/>
      <c r="AC667" s="152"/>
      <c r="AE667" s="146">
        <f t="shared" si="211"/>
        <v>1.4</v>
      </c>
      <c r="AF667" s="146">
        <f t="shared" si="212"/>
        <v>0</v>
      </c>
      <c r="AH667" s="255"/>
      <c r="AI667" s="255"/>
    </row>
    <row r="668" spans="2:35" ht="20.149999999999999" customHeight="1" x14ac:dyDescent="0.35">
      <c r="B668" s="403">
        <f t="shared" si="202"/>
        <v>158</v>
      </c>
      <c r="C668" s="133" t="s">
        <v>982</v>
      </c>
      <c r="D668" s="240">
        <v>1</v>
      </c>
      <c r="E668" s="240">
        <v>1</v>
      </c>
      <c r="F668" s="240">
        <v>0.2</v>
      </c>
      <c r="G668" s="240">
        <v>0.6</v>
      </c>
      <c r="H668" s="152">
        <f t="shared" si="203"/>
        <v>0.12</v>
      </c>
      <c r="I668" s="152">
        <f t="shared" si="214"/>
        <v>0.2</v>
      </c>
      <c r="J668" s="152">
        <f t="shared" si="205"/>
        <v>1.2</v>
      </c>
      <c r="K668" s="404"/>
      <c r="L668" s="404">
        <f t="shared" si="206"/>
        <v>0.6</v>
      </c>
      <c r="M668" s="404">
        <f t="shared" si="215"/>
        <v>0.6</v>
      </c>
      <c r="N668" s="404"/>
      <c r="O668" s="240">
        <f t="shared" si="208"/>
        <v>0.6</v>
      </c>
      <c r="P668" s="240">
        <f t="shared" si="213"/>
        <v>0.6</v>
      </c>
      <c r="Q668" s="240"/>
      <c r="R668" s="240"/>
      <c r="S668" s="240">
        <f t="shared" si="210"/>
        <v>0</v>
      </c>
      <c r="T668" s="240" t="s">
        <v>1001</v>
      </c>
      <c r="U668" s="240" t="s">
        <v>1001</v>
      </c>
      <c r="V668" s="240" t="s">
        <v>1001</v>
      </c>
      <c r="W668" s="240" t="s">
        <v>1001</v>
      </c>
      <c r="X668" s="240" t="s">
        <v>1001</v>
      </c>
      <c r="Y668" s="240" t="s">
        <v>1001</v>
      </c>
      <c r="Z668" s="240">
        <f t="shared" si="201"/>
        <v>0</v>
      </c>
      <c r="AA668" s="240"/>
      <c r="AC668" s="152"/>
      <c r="AE668" s="146">
        <f t="shared" si="211"/>
        <v>1.4</v>
      </c>
      <c r="AF668" s="146">
        <f t="shared" si="212"/>
        <v>0</v>
      </c>
      <c r="AH668" s="255"/>
      <c r="AI668" s="255"/>
    </row>
    <row r="669" spans="2:35" ht="20.149999999999999" customHeight="1" x14ac:dyDescent="0.35">
      <c r="B669" s="403">
        <f t="shared" si="202"/>
        <v>159</v>
      </c>
      <c r="C669" s="133" t="s">
        <v>983</v>
      </c>
      <c r="D669" s="240">
        <v>1</v>
      </c>
      <c r="E669" s="240">
        <v>1.9930000000000001</v>
      </c>
      <c r="F669" s="240">
        <v>0.2</v>
      </c>
      <c r="G669" s="240">
        <v>0.6</v>
      </c>
      <c r="H669" s="152">
        <f t="shared" si="203"/>
        <v>0.23916000000000004</v>
      </c>
      <c r="I669" s="152">
        <f t="shared" si="214"/>
        <v>0.39860000000000007</v>
      </c>
      <c r="J669" s="152">
        <f t="shared" si="205"/>
        <v>2.3915999999999999</v>
      </c>
      <c r="K669" s="404"/>
      <c r="L669" s="404">
        <f t="shared" si="206"/>
        <v>0.6</v>
      </c>
      <c r="M669" s="404">
        <f t="shared" si="215"/>
        <v>1.1958</v>
      </c>
      <c r="N669" s="404"/>
      <c r="O669" s="240">
        <f t="shared" si="208"/>
        <v>0.6</v>
      </c>
      <c r="P669" s="240">
        <f t="shared" si="213"/>
        <v>1.1958</v>
      </c>
      <c r="Q669" s="240"/>
      <c r="R669" s="240"/>
      <c r="S669" s="240">
        <f t="shared" si="210"/>
        <v>0</v>
      </c>
      <c r="T669" s="240" t="s">
        <v>1001</v>
      </c>
      <c r="U669" s="240" t="s">
        <v>1001</v>
      </c>
      <c r="V669" s="240" t="s">
        <v>1001</v>
      </c>
      <c r="W669" s="240" t="s">
        <v>1001</v>
      </c>
      <c r="X669" s="240" t="s">
        <v>1001</v>
      </c>
      <c r="Y669" s="240" t="s">
        <v>1001</v>
      </c>
      <c r="Z669" s="240">
        <f t="shared" si="201"/>
        <v>0</v>
      </c>
      <c r="AA669" s="240"/>
      <c r="AC669" s="152"/>
      <c r="AE669" s="146">
        <f t="shared" si="211"/>
        <v>2.7902</v>
      </c>
      <c r="AF669" s="146">
        <f t="shared" si="212"/>
        <v>0</v>
      </c>
      <c r="AH669" s="255"/>
      <c r="AI669" s="255"/>
    </row>
    <row r="670" spans="2:35" ht="20.149999999999999" customHeight="1" x14ac:dyDescent="0.35">
      <c r="B670" s="403">
        <f t="shared" si="202"/>
        <v>160</v>
      </c>
      <c r="C670" s="133" t="s">
        <v>984</v>
      </c>
      <c r="D670" s="240">
        <v>1</v>
      </c>
      <c r="E670" s="240">
        <v>0.9</v>
      </c>
      <c r="F670" s="240">
        <v>0.2</v>
      </c>
      <c r="G670" s="240">
        <v>0.6</v>
      </c>
      <c r="H670" s="152">
        <f t="shared" si="203"/>
        <v>0.10800000000000001</v>
      </c>
      <c r="I670" s="152">
        <f t="shared" si="214"/>
        <v>0.18000000000000002</v>
      </c>
      <c r="J670" s="152">
        <f t="shared" si="205"/>
        <v>1.08</v>
      </c>
      <c r="K670" s="404"/>
      <c r="L670" s="404">
        <f t="shared" si="206"/>
        <v>0.6</v>
      </c>
      <c r="M670" s="404">
        <f t="shared" si="215"/>
        <v>0.54</v>
      </c>
      <c r="N670" s="404"/>
      <c r="O670" s="240">
        <f t="shared" si="208"/>
        <v>0.6</v>
      </c>
      <c r="P670" s="240">
        <f t="shared" si="213"/>
        <v>0.54</v>
      </c>
      <c r="Q670" s="240"/>
      <c r="R670" s="240"/>
      <c r="S670" s="240">
        <f t="shared" si="210"/>
        <v>0</v>
      </c>
      <c r="T670" s="240" t="s">
        <v>1001</v>
      </c>
      <c r="U670" s="240" t="s">
        <v>1001</v>
      </c>
      <c r="V670" s="240" t="s">
        <v>1001</v>
      </c>
      <c r="W670" s="240" t="s">
        <v>1001</v>
      </c>
      <c r="X670" s="240" t="s">
        <v>1001</v>
      </c>
      <c r="Y670" s="240" t="s">
        <v>1001</v>
      </c>
      <c r="Z670" s="240">
        <f t="shared" si="201"/>
        <v>0</v>
      </c>
      <c r="AA670" s="240"/>
      <c r="AC670" s="152"/>
      <c r="AE670" s="146">
        <f t="shared" si="211"/>
        <v>1.26</v>
      </c>
      <c r="AF670" s="146">
        <f t="shared" si="212"/>
        <v>0</v>
      </c>
      <c r="AH670" s="255"/>
      <c r="AI670" s="255"/>
    </row>
    <row r="671" spans="2:35" ht="20.149999999999999" customHeight="1" x14ac:dyDescent="0.35">
      <c r="B671" s="403">
        <f t="shared" si="202"/>
        <v>161</v>
      </c>
      <c r="C671" s="133" t="s">
        <v>985</v>
      </c>
      <c r="D671" s="240">
        <v>1</v>
      </c>
      <c r="E671" s="240">
        <v>1</v>
      </c>
      <c r="F671" s="240">
        <v>0.2</v>
      </c>
      <c r="G671" s="240">
        <v>0.6</v>
      </c>
      <c r="H671" s="152">
        <f t="shared" si="203"/>
        <v>0.12</v>
      </c>
      <c r="I671" s="152">
        <f t="shared" si="214"/>
        <v>0.2</v>
      </c>
      <c r="J671" s="152">
        <f t="shared" si="205"/>
        <v>1.2</v>
      </c>
      <c r="K671" s="404"/>
      <c r="L671" s="404">
        <f t="shared" si="206"/>
        <v>0.6</v>
      </c>
      <c r="M671" s="404">
        <f t="shared" si="215"/>
        <v>0.6</v>
      </c>
      <c r="N671" s="404"/>
      <c r="O671" s="240">
        <f t="shared" si="208"/>
        <v>0.6</v>
      </c>
      <c r="P671" s="240">
        <f t="shared" si="213"/>
        <v>0.6</v>
      </c>
      <c r="Q671" s="240"/>
      <c r="R671" s="240"/>
      <c r="S671" s="240">
        <f t="shared" si="210"/>
        <v>0</v>
      </c>
      <c r="T671" s="240" t="s">
        <v>1001</v>
      </c>
      <c r="U671" s="240" t="s">
        <v>1001</v>
      </c>
      <c r="V671" s="240" t="s">
        <v>1001</v>
      </c>
      <c r="W671" s="240" t="s">
        <v>1001</v>
      </c>
      <c r="X671" s="240" t="s">
        <v>1001</v>
      </c>
      <c r="Y671" s="240" t="s">
        <v>1001</v>
      </c>
      <c r="Z671" s="240">
        <f t="shared" ref="Z671:Z687" si="216">IFERROR(VLOOKUP(T671,$C$47:$G$688,4,FALSE)*VLOOKUP(T671,$C$47:$G$688,5,FALSE),)+IFERROR(VLOOKUP(U671,$C$47:$G$688,4,FALSE)*VLOOKUP(U671,$C$47:$G$688,5,FALSE),)+IFERROR(VLOOKUP(V671,$C$47:$G$9916,4,FALSE)*VLOOKUP(V671,$C$47:$G$688,5,FALSE),)+IFERROR(VLOOKUP(W671,$C$47:$G$688,4,FALSE)*VLOOKUP(W671,$C$47:$G$688,5,FALSE),)+IFERROR(VLOOKUP(X671,$C$47:$G$688,4,FALSE)*VLOOKUP(X671,$C$47:$G$688,5,FALSE),)+IFERROR(VLOOKUP(Y671,$C$47:$G$688,4,FALSE)*VLOOKUP(Y671,$C$47:$G$688,5,FALSE),)</f>
        <v>0</v>
      </c>
      <c r="AA671" s="240"/>
      <c r="AC671" s="152"/>
      <c r="AE671" s="146">
        <f t="shared" si="211"/>
        <v>1.4</v>
      </c>
      <c r="AF671" s="146">
        <f t="shared" si="212"/>
        <v>0</v>
      </c>
      <c r="AH671" s="255"/>
      <c r="AI671" s="255"/>
    </row>
    <row r="672" spans="2:35" ht="20.149999999999999" customHeight="1" x14ac:dyDescent="0.35">
      <c r="B672" s="403">
        <f t="shared" si="202"/>
        <v>162</v>
      </c>
      <c r="C672" s="133" t="s">
        <v>986</v>
      </c>
      <c r="D672" s="240">
        <v>1</v>
      </c>
      <c r="E672" s="240">
        <v>1</v>
      </c>
      <c r="F672" s="240">
        <v>0.2</v>
      </c>
      <c r="G672" s="240">
        <v>0.6</v>
      </c>
      <c r="H672" s="152">
        <f t="shared" si="203"/>
        <v>0.12</v>
      </c>
      <c r="I672" s="152">
        <f t="shared" si="214"/>
        <v>0.2</v>
      </c>
      <c r="J672" s="152">
        <f t="shared" si="205"/>
        <v>1.2</v>
      </c>
      <c r="K672" s="404"/>
      <c r="L672" s="404">
        <f t="shared" si="206"/>
        <v>0.6</v>
      </c>
      <c r="M672" s="404">
        <f t="shared" si="215"/>
        <v>0.6</v>
      </c>
      <c r="N672" s="404"/>
      <c r="O672" s="240">
        <f t="shared" si="208"/>
        <v>0.6</v>
      </c>
      <c r="P672" s="240">
        <f t="shared" si="213"/>
        <v>0.6</v>
      </c>
      <c r="Q672" s="240"/>
      <c r="R672" s="240"/>
      <c r="S672" s="240">
        <f t="shared" si="210"/>
        <v>0</v>
      </c>
      <c r="T672" s="240" t="s">
        <v>1001</v>
      </c>
      <c r="U672" s="240" t="s">
        <v>1001</v>
      </c>
      <c r="V672" s="240" t="s">
        <v>1001</v>
      </c>
      <c r="W672" s="240" t="s">
        <v>1001</v>
      </c>
      <c r="X672" s="240" t="s">
        <v>1001</v>
      </c>
      <c r="Y672" s="240" t="s">
        <v>1001</v>
      </c>
      <c r="Z672" s="240">
        <f t="shared" si="216"/>
        <v>0</v>
      </c>
      <c r="AA672" s="240"/>
      <c r="AC672" s="152"/>
      <c r="AE672" s="146">
        <f t="shared" si="211"/>
        <v>1.4</v>
      </c>
      <c r="AF672" s="146">
        <f t="shared" si="212"/>
        <v>0</v>
      </c>
      <c r="AH672" s="255"/>
      <c r="AI672" s="255"/>
    </row>
    <row r="673" spans="1:35" ht="20.149999999999999" customHeight="1" x14ac:dyDescent="0.35">
      <c r="B673" s="403">
        <f t="shared" si="202"/>
        <v>163</v>
      </c>
      <c r="C673" s="133" t="s">
        <v>987</v>
      </c>
      <c r="D673" s="240">
        <v>1</v>
      </c>
      <c r="E673" s="240">
        <v>1</v>
      </c>
      <c r="F673" s="240">
        <v>0.2</v>
      </c>
      <c r="G673" s="240">
        <v>0.6</v>
      </c>
      <c r="H673" s="152">
        <f t="shared" si="203"/>
        <v>0.12</v>
      </c>
      <c r="I673" s="152">
        <f t="shared" si="214"/>
        <v>0.2</v>
      </c>
      <c r="J673" s="152">
        <f t="shared" si="205"/>
        <v>1.2</v>
      </c>
      <c r="K673" s="404"/>
      <c r="L673" s="404">
        <f t="shared" si="206"/>
        <v>0.6</v>
      </c>
      <c r="M673" s="404">
        <f t="shared" si="215"/>
        <v>0.6</v>
      </c>
      <c r="N673" s="404"/>
      <c r="O673" s="240">
        <f t="shared" si="208"/>
        <v>0.6</v>
      </c>
      <c r="P673" s="240">
        <f t="shared" si="213"/>
        <v>0.6</v>
      </c>
      <c r="Q673" s="240"/>
      <c r="R673" s="240"/>
      <c r="S673" s="240">
        <f t="shared" si="210"/>
        <v>0</v>
      </c>
      <c r="T673" s="240" t="s">
        <v>1001</v>
      </c>
      <c r="U673" s="240" t="s">
        <v>1001</v>
      </c>
      <c r="V673" s="240" t="s">
        <v>1001</v>
      </c>
      <c r="W673" s="240" t="s">
        <v>1001</v>
      </c>
      <c r="X673" s="240" t="s">
        <v>1001</v>
      </c>
      <c r="Y673" s="240" t="s">
        <v>1001</v>
      </c>
      <c r="Z673" s="240">
        <f t="shared" si="216"/>
        <v>0</v>
      </c>
      <c r="AA673" s="240"/>
      <c r="AC673" s="152"/>
      <c r="AE673" s="146">
        <f t="shared" si="211"/>
        <v>1.4</v>
      </c>
      <c r="AF673" s="146">
        <f t="shared" si="212"/>
        <v>0</v>
      </c>
      <c r="AH673" s="255"/>
      <c r="AI673" s="255"/>
    </row>
    <row r="674" spans="1:35" ht="20.149999999999999" customHeight="1" x14ac:dyDescent="0.35">
      <c r="B674" s="403">
        <f t="shared" si="202"/>
        <v>164</v>
      </c>
      <c r="C674" s="133" t="s">
        <v>988</v>
      </c>
      <c r="D674" s="240">
        <v>1</v>
      </c>
      <c r="E674" s="240">
        <v>2.5249999999999999</v>
      </c>
      <c r="F674" s="240">
        <v>0.2</v>
      </c>
      <c r="G674" s="240">
        <v>0.6</v>
      </c>
      <c r="H674" s="152">
        <f t="shared" si="203"/>
        <v>0.30299999999999999</v>
      </c>
      <c r="I674" s="152">
        <f t="shared" si="214"/>
        <v>0.505</v>
      </c>
      <c r="J674" s="152">
        <f t="shared" si="205"/>
        <v>3.03</v>
      </c>
      <c r="K674" s="404"/>
      <c r="L674" s="404">
        <f t="shared" si="206"/>
        <v>0.6</v>
      </c>
      <c r="M674" s="404">
        <f t="shared" si="215"/>
        <v>1.5149999999999999</v>
      </c>
      <c r="N674" s="404"/>
      <c r="O674" s="240">
        <f t="shared" si="208"/>
        <v>0.6</v>
      </c>
      <c r="P674" s="240">
        <f t="shared" si="213"/>
        <v>1.5149999999999999</v>
      </c>
      <c r="Q674" s="240"/>
      <c r="R674" s="240"/>
      <c r="S674" s="240">
        <f t="shared" si="210"/>
        <v>0</v>
      </c>
      <c r="T674" s="240" t="s">
        <v>1001</v>
      </c>
      <c r="U674" s="240" t="s">
        <v>1001</v>
      </c>
      <c r="V674" s="240" t="s">
        <v>1001</v>
      </c>
      <c r="W674" s="240" t="s">
        <v>1001</v>
      </c>
      <c r="X674" s="240" t="s">
        <v>1001</v>
      </c>
      <c r="Y674" s="240" t="s">
        <v>1001</v>
      </c>
      <c r="Z674" s="240">
        <f t="shared" si="216"/>
        <v>0</v>
      </c>
      <c r="AA674" s="240"/>
      <c r="AC674" s="152"/>
      <c r="AE674" s="146">
        <f t="shared" si="211"/>
        <v>3.5349999999999997</v>
      </c>
      <c r="AF674" s="146">
        <f t="shared" si="212"/>
        <v>0</v>
      </c>
      <c r="AH674" s="255"/>
      <c r="AI674" s="255"/>
    </row>
    <row r="675" spans="1:35" ht="20.149999999999999" customHeight="1" x14ac:dyDescent="0.35">
      <c r="B675" s="403">
        <f t="shared" si="202"/>
        <v>165</v>
      </c>
      <c r="C675" s="133" t="s">
        <v>989</v>
      </c>
      <c r="D675" s="240">
        <v>1</v>
      </c>
      <c r="E675" s="240">
        <v>1</v>
      </c>
      <c r="F675" s="240">
        <v>0.2</v>
      </c>
      <c r="G675" s="240">
        <v>0.6</v>
      </c>
      <c r="H675" s="152">
        <f t="shared" si="203"/>
        <v>0.12</v>
      </c>
      <c r="I675" s="152">
        <f t="shared" si="214"/>
        <v>0.2</v>
      </c>
      <c r="J675" s="152">
        <f t="shared" si="205"/>
        <v>1.2</v>
      </c>
      <c r="K675" s="404"/>
      <c r="L675" s="404">
        <f t="shared" si="206"/>
        <v>0.6</v>
      </c>
      <c r="M675" s="404">
        <f t="shared" si="215"/>
        <v>0.6</v>
      </c>
      <c r="N675" s="404"/>
      <c r="O675" s="240">
        <f t="shared" si="208"/>
        <v>0.6</v>
      </c>
      <c r="P675" s="240">
        <f t="shared" si="213"/>
        <v>0.6</v>
      </c>
      <c r="Q675" s="240"/>
      <c r="R675" s="240"/>
      <c r="S675" s="240">
        <f t="shared" si="210"/>
        <v>0</v>
      </c>
      <c r="T675" s="240" t="s">
        <v>1001</v>
      </c>
      <c r="U675" s="240" t="s">
        <v>1001</v>
      </c>
      <c r="V675" s="240" t="s">
        <v>1001</v>
      </c>
      <c r="W675" s="240" t="s">
        <v>1001</v>
      </c>
      <c r="X675" s="240" t="s">
        <v>1001</v>
      </c>
      <c r="Y675" s="240" t="s">
        <v>1001</v>
      </c>
      <c r="Z675" s="240">
        <f t="shared" si="216"/>
        <v>0</v>
      </c>
      <c r="AA675" s="240"/>
      <c r="AC675" s="152"/>
      <c r="AE675" s="146">
        <f t="shared" si="211"/>
        <v>1.4</v>
      </c>
      <c r="AF675" s="146">
        <f t="shared" si="212"/>
        <v>0</v>
      </c>
      <c r="AH675" s="255"/>
      <c r="AI675" s="255"/>
    </row>
    <row r="676" spans="1:35" ht="20.149999999999999" customHeight="1" x14ac:dyDescent="0.35">
      <c r="B676" s="403">
        <f t="shared" si="202"/>
        <v>166</v>
      </c>
      <c r="C676" s="133" t="s">
        <v>990</v>
      </c>
      <c r="D676" s="240">
        <v>1</v>
      </c>
      <c r="E676" s="240">
        <v>1</v>
      </c>
      <c r="F676" s="240">
        <v>0.2</v>
      </c>
      <c r="G676" s="240">
        <v>0.6</v>
      </c>
      <c r="H676" s="152">
        <f t="shared" ref="H676:H687" si="217">+PRODUCT(D676:G676)</f>
        <v>0.12</v>
      </c>
      <c r="I676" s="152">
        <f t="shared" si="214"/>
        <v>0.2</v>
      </c>
      <c r="J676" s="152">
        <f t="shared" ref="J676:J687" si="218">+M676+P676</f>
        <v>1.2</v>
      </c>
      <c r="K676" s="404"/>
      <c r="L676" s="404">
        <f t="shared" ref="L676:L687" si="219">+G676-K676</f>
        <v>0.6</v>
      </c>
      <c r="M676" s="404">
        <f t="shared" si="215"/>
        <v>0.6</v>
      </c>
      <c r="N676" s="404"/>
      <c r="O676" s="240">
        <f t="shared" ref="O676:O687" si="220">+G676-N676</f>
        <v>0.6</v>
      </c>
      <c r="P676" s="240">
        <f t="shared" si="213"/>
        <v>0.6</v>
      </c>
      <c r="Q676" s="240"/>
      <c r="R676" s="240"/>
      <c r="S676" s="240">
        <f t="shared" ref="S676:S687" si="221">+SUM(Q676:R676)*(L676+O676)/2*2</f>
        <v>0</v>
      </c>
      <c r="T676" s="240" t="s">
        <v>1001</v>
      </c>
      <c r="U676" s="240" t="s">
        <v>1001</v>
      </c>
      <c r="V676" s="240" t="s">
        <v>1001</v>
      </c>
      <c r="W676" s="240" t="s">
        <v>1001</v>
      </c>
      <c r="X676" s="240" t="s">
        <v>1001</v>
      </c>
      <c r="Y676" s="240" t="s">
        <v>1001</v>
      </c>
      <c r="Z676" s="240">
        <f t="shared" si="216"/>
        <v>0</v>
      </c>
      <c r="AA676" s="240"/>
      <c r="AC676" s="152"/>
      <c r="AE676" s="146">
        <f t="shared" ref="AE676:AE687" si="222">+IF(G676&lt;0.75,(I676+J676),0)</f>
        <v>1.4</v>
      </c>
      <c r="AF676" s="146">
        <f t="shared" ref="AF676:AF687" si="223">+IF(G676&lt;0.75,0,(I676+J676))</f>
        <v>0</v>
      </c>
      <c r="AH676" s="255"/>
      <c r="AI676" s="255"/>
    </row>
    <row r="677" spans="1:35" ht="20.149999999999999" customHeight="1" x14ac:dyDescent="0.35">
      <c r="B677" s="403">
        <f t="shared" si="202"/>
        <v>167</v>
      </c>
      <c r="C677" s="133" t="s">
        <v>991</v>
      </c>
      <c r="D677" s="240">
        <v>1</v>
      </c>
      <c r="E677" s="240">
        <v>1</v>
      </c>
      <c r="F677" s="240">
        <v>0.2</v>
      </c>
      <c r="G677" s="240">
        <v>0.6</v>
      </c>
      <c r="H677" s="152">
        <f t="shared" si="217"/>
        <v>0.12</v>
      </c>
      <c r="I677" s="152">
        <f t="shared" si="214"/>
        <v>0.2</v>
      </c>
      <c r="J677" s="152">
        <f t="shared" si="218"/>
        <v>1.2</v>
      </c>
      <c r="K677" s="404"/>
      <c r="L677" s="404">
        <f t="shared" si="219"/>
        <v>0.6</v>
      </c>
      <c r="M677" s="404">
        <f t="shared" si="215"/>
        <v>0.6</v>
      </c>
      <c r="N677" s="404"/>
      <c r="O677" s="240">
        <f t="shared" si="220"/>
        <v>0.6</v>
      </c>
      <c r="P677" s="240">
        <f t="shared" si="213"/>
        <v>0.6</v>
      </c>
      <c r="Q677" s="240"/>
      <c r="R677" s="240"/>
      <c r="S677" s="240">
        <f t="shared" si="221"/>
        <v>0</v>
      </c>
      <c r="T677" s="240" t="s">
        <v>1001</v>
      </c>
      <c r="U677" s="240" t="s">
        <v>1001</v>
      </c>
      <c r="V677" s="240" t="s">
        <v>1001</v>
      </c>
      <c r="W677" s="240" t="s">
        <v>1001</v>
      </c>
      <c r="X677" s="240" t="s">
        <v>1001</v>
      </c>
      <c r="Y677" s="240" t="s">
        <v>1001</v>
      </c>
      <c r="Z677" s="240">
        <f t="shared" si="216"/>
        <v>0</v>
      </c>
      <c r="AA677" s="240"/>
      <c r="AC677" s="152"/>
      <c r="AE677" s="146">
        <f t="shared" si="222"/>
        <v>1.4</v>
      </c>
      <c r="AF677" s="146">
        <f t="shared" si="223"/>
        <v>0</v>
      </c>
      <c r="AH677" s="255"/>
      <c r="AI677" s="255"/>
    </row>
    <row r="678" spans="1:35" ht="20.149999999999999" customHeight="1" x14ac:dyDescent="0.35">
      <c r="B678" s="403">
        <f t="shared" si="202"/>
        <v>168</v>
      </c>
      <c r="C678" s="133" t="s">
        <v>992</v>
      </c>
      <c r="D678" s="240">
        <v>1</v>
      </c>
      <c r="E678" s="240">
        <v>0.95</v>
      </c>
      <c r="F678" s="240">
        <v>0.2</v>
      </c>
      <c r="G678" s="240">
        <v>0.6</v>
      </c>
      <c r="H678" s="152">
        <f t="shared" si="217"/>
        <v>0.11399999999999999</v>
      </c>
      <c r="I678" s="152">
        <f t="shared" si="214"/>
        <v>0.19</v>
      </c>
      <c r="J678" s="152">
        <f t="shared" si="218"/>
        <v>1.1399999999999999</v>
      </c>
      <c r="K678" s="404"/>
      <c r="L678" s="404">
        <f t="shared" si="219"/>
        <v>0.6</v>
      </c>
      <c r="M678" s="404">
        <f t="shared" si="215"/>
        <v>0.56999999999999995</v>
      </c>
      <c r="N678" s="404"/>
      <c r="O678" s="240">
        <f t="shared" si="220"/>
        <v>0.6</v>
      </c>
      <c r="P678" s="240">
        <f t="shared" si="213"/>
        <v>0.56999999999999995</v>
      </c>
      <c r="Q678" s="240"/>
      <c r="R678" s="240"/>
      <c r="S678" s="240">
        <f t="shared" si="221"/>
        <v>0</v>
      </c>
      <c r="T678" s="240" t="s">
        <v>1001</v>
      </c>
      <c r="U678" s="240" t="s">
        <v>1001</v>
      </c>
      <c r="V678" s="240" t="s">
        <v>1001</v>
      </c>
      <c r="W678" s="240" t="s">
        <v>1001</v>
      </c>
      <c r="X678" s="240" t="s">
        <v>1001</v>
      </c>
      <c r="Y678" s="240" t="s">
        <v>1001</v>
      </c>
      <c r="Z678" s="240">
        <f t="shared" si="216"/>
        <v>0</v>
      </c>
      <c r="AA678" s="240"/>
      <c r="AC678" s="152"/>
      <c r="AE678" s="146">
        <f t="shared" si="222"/>
        <v>1.3299999999999998</v>
      </c>
      <c r="AF678" s="146">
        <f t="shared" si="223"/>
        <v>0</v>
      </c>
      <c r="AH678" s="255"/>
      <c r="AI678" s="255"/>
    </row>
    <row r="679" spans="1:35" ht="20.149999999999999" customHeight="1" x14ac:dyDescent="0.35">
      <c r="B679" s="403">
        <f t="shared" si="202"/>
        <v>169</v>
      </c>
      <c r="C679" s="133" t="s">
        <v>993</v>
      </c>
      <c r="D679" s="240">
        <v>1</v>
      </c>
      <c r="E679" s="240">
        <v>1.006</v>
      </c>
      <c r="F679" s="240">
        <v>0.2</v>
      </c>
      <c r="G679" s="240">
        <v>0.6</v>
      </c>
      <c r="H679" s="152">
        <f t="shared" si="217"/>
        <v>0.12072000000000001</v>
      </c>
      <c r="I679" s="152">
        <f>PRODUCT(D679,E679,F679)</f>
        <v>0.20120000000000002</v>
      </c>
      <c r="J679" s="152">
        <f t="shared" si="218"/>
        <v>1.2072000000000001</v>
      </c>
      <c r="K679" s="404"/>
      <c r="L679" s="404">
        <f t="shared" si="219"/>
        <v>0.6</v>
      </c>
      <c r="M679" s="404">
        <f>+PRODUCT(D679,E679,L679)</f>
        <v>0.60360000000000003</v>
      </c>
      <c r="N679" s="404"/>
      <c r="O679" s="240">
        <f t="shared" si="220"/>
        <v>0.6</v>
      </c>
      <c r="P679" s="240">
        <f>+PRODUCT(D679:E679,O679)</f>
        <v>0.60360000000000003</v>
      </c>
      <c r="Q679" s="240"/>
      <c r="R679" s="240"/>
      <c r="S679" s="240">
        <f t="shared" si="221"/>
        <v>0</v>
      </c>
      <c r="T679" s="240" t="s">
        <v>1001</v>
      </c>
      <c r="U679" s="240" t="s">
        <v>1001</v>
      </c>
      <c r="V679" s="240" t="s">
        <v>1001</v>
      </c>
      <c r="W679" s="240" t="s">
        <v>1001</v>
      </c>
      <c r="X679" s="240" t="s">
        <v>1001</v>
      </c>
      <c r="Y679" s="240" t="s">
        <v>1001</v>
      </c>
      <c r="Z679" s="240">
        <f t="shared" si="216"/>
        <v>0</v>
      </c>
      <c r="AA679" s="240"/>
      <c r="AC679" s="152"/>
      <c r="AE679" s="146">
        <f t="shared" si="222"/>
        <v>1.4084000000000001</v>
      </c>
      <c r="AF679" s="146">
        <f t="shared" si="223"/>
        <v>0</v>
      </c>
      <c r="AH679" s="255"/>
      <c r="AI679" s="255"/>
    </row>
    <row r="680" spans="1:35" ht="20.149999999999999" customHeight="1" x14ac:dyDescent="0.35">
      <c r="B680" s="403">
        <f t="shared" si="202"/>
        <v>170</v>
      </c>
      <c r="C680" s="133" t="s">
        <v>994</v>
      </c>
      <c r="D680" s="240">
        <v>1</v>
      </c>
      <c r="E680" s="240">
        <v>1</v>
      </c>
      <c r="F680" s="240">
        <v>0.2</v>
      </c>
      <c r="G680" s="240">
        <v>0.6</v>
      </c>
      <c r="H680" s="152">
        <f t="shared" si="217"/>
        <v>0.12</v>
      </c>
      <c r="I680" s="152">
        <f>PRODUCT(D680,E680,F680)</f>
        <v>0.2</v>
      </c>
      <c r="J680" s="152">
        <f t="shared" si="218"/>
        <v>1.2</v>
      </c>
      <c r="K680" s="404"/>
      <c r="L680" s="404">
        <f t="shared" si="219"/>
        <v>0.6</v>
      </c>
      <c r="M680" s="404">
        <f>+PRODUCT(D680,E680,L680)</f>
        <v>0.6</v>
      </c>
      <c r="N680" s="404"/>
      <c r="O680" s="240">
        <f t="shared" si="220"/>
        <v>0.6</v>
      </c>
      <c r="P680" s="240">
        <f>+PRODUCT(D680:E680,O680)</f>
        <v>0.6</v>
      </c>
      <c r="Q680" s="240"/>
      <c r="R680" s="240"/>
      <c r="S680" s="240">
        <f t="shared" si="221"/>
        <v>0</v>
      </c>
      <c r="T680" s="240" t="s">
        <v>1001</v>
      </c>
      <c r="U680" s="240" t="s">
        <v>1001</v>
      </c>
      <c r="V680" s="240" t="s">
        <v>1001</v>
      </c>
      <c r="W680" s="240" t="s">
        <v>1001</v>
      </c>
      <c r="X680" s="240" t="s">
        <v>1001</v>
      </c>
      <c r="Y680" s="240" t="s">
        <v>1001</v>
      </c>
      <c r="Z680" s="240">
        <f t="shared" si="216"/>
        <v>0</v>
      </c>
      <c r="AA680" s="240"/>
      <c r="AC680" s="152"/>
      <c r="AE680" s="146">
        <f t="shared" si="222"/>
        <v>1.4</v>
      </c>
      <c r="AF680" s="146">
        <f t="shared" si="223"/>
        <v>0</v>
      </c>
      <c r="AH680" s="255"/>
      <c r="AI680" s="255"/>
    </row>
    <row r="681" spans="1:35" ht="20.149999999999999" customHeight="1" x14ac:dyDescent="0.35">
      <c r="B681" s="403">
        <f t="shared" si="202"/>
        <v>171</v>
      </c>
      <c r="C681" s="133" t="s">
        <v>1002</v>
      </c>
      <c r="D681" s="240">
        <v>1</v>
      </c>
      <c r="E681" s="240">
        <v>1</v>
      </c>
      <c r="F681" s="240">
        <v>0.2</v>
      </c>
      <c r="G681" s="240">
        <v>0.6</v>
      </c>
      <c r="H681" s="152">
        <f t="shared" si="217"/>
        <v>0.12</v>
      </c>
      <c r="I681" s="152">
        <f>PRODUCT(D681,E680,F681)</f>
        <v>0.2</v>
      </c>
      <c r="J681" s="152">
        <f t="shared" si="218"/>
        <v>1.2</v>
      </c>
      <c r="K681" s="404"/>
      <c r="L681" s="404">
        <f t="shared" si="219"/>
        <v>0.6</v>
      </c>
      <c r="M681" s="404">
        <f>+PRODUCT(D681,E680,L681)</f>
        <v>0.6</v>
      </c>
      <c r="N681" s="404"/>
      <c r="O681" s="240">
        <f t="shared" si="220"/>
        <v>0.6</v>
      </c>
      <c r="P681" s="240">
        <f t="shared" ref="P681:P687" si="224">+PRODUCT(D681:E681,O681)</f>
        <v>0.6</v>
      </c>
      <c r="Q681" s="240"/>
      <c r="R681" s="240"/>
      <c r="S681" s="240">
        <f t="shared" si="221"/>
        <v>0</v>
      </c>
      <c r="T681" s="240" t="s">
        <v>1001</v>
      </c>
      <c r="U681" s="240" t="s">
        <v>1001</v>
      </c>
      <c r="V681" s="240" t="s">
        <v>1001</v>
      </c>
      <c r="W681" s="240" t="s">
        <v>1001</v>
      </c>
      <c r="X681" s="240" t="s">
        <v>1001</v>
      </c>
      <c r="Y681" s="240" t="s">
        <v>1001</v>
      </c>
      <c r="Z681" s="240">
        <f t="shared" si="216"/>
        <v>0</v>
      </c>
      <c r="AA681" s="240"/>
      <c r="AC681" s="152"/>
      <c r="AE681" s="146">
        <f t="shared" si="222"/>
        <v>1.4</v>
      </c>
      <c r="AF681" s="146">
        <f t="shared" si="223"/>
        <v>0</v>
      </c>
      <c r="AH681" s="255"/>
      <c r="AI681" s="255"/>
    </row>
    <row r="682" spans="1:35" ht="20.149999999999999" customHeight="1" x14ac:dyDescent="0.35">
      <c r="B682" s="403">
        <f t="shared" si="202"/>
        <v>172</v>
      </c>
      <c r="C682" s="133" t="s">
        <v>995</v>
      </c>
      <c r="D682" s="240">
        <v>1</v>
      </c>
      <c r="E682" s="240">
        <v>0.45</v>
      </c>
      <c r="F682" s="240">
        <v>0.2</v>
      </c>
      <c r="G682" s="240">
        <v>0.6</v>
      </c>
      <c r="H682" s="152">
        <f t="shared" si="217"/>
        <v>5.4000000000000006E-2</v>
      </c>
      <c r="I682" s="152">
        <f t="shared" ref="I682:I687" si="225">PRODUCT(D682,E682,F682)</f>
        <v>9.0000000000000011E-2</v>
      </c>
      <c r="J682" s="152">
        <f t="shared" si="218"/>
        <v>0.54</v>
      </c>
      <c r="K682" s="404"/>
      <c r="L682" s="404">
        <f t="shared" si="219"/>
        <v>0.6</v>
      </c>
      <c r="M682" s="404">
        <f t="shared" ref="M682:M687" si="226">+PRODUCT(D682,E682,L682)</f>
        <v>0.27</v>
      </c>
      <c r="N682" s="404"/>
      <c r="O682" s="240">
        <f t="shared" si="220"/>
        <v>0.6</v>
      </c>
      <c r="P682" s="240">
        <f t="shared" si="224"/>
        <v>0.27</v>
      </c>
      <c r="Q682" s="240"/>
      <c r="R682" s="240"/>
      <c r="S682" s="240">
        <f t="shared" si="221"/>
        <v>0</v>
      </c>
      <c r="T682" s="240" t="s">
        <v>1001</v>
      </c>
      <c r="U682" s="240" t="s">
        <v>1001</v>
      </c>
      <c r="V682" s="240" t="s">
        <v>1001</v>
      </c>
      <c r="W682" s="240" t="s">
        <v>1001</v>
      </c>
      <c r="X682" s="240" t="s">
        <v>1001</v>
      </c>
      <c r="Y682" s="240" t="s">
        <v>1001</v>
      </c>
      <c r="Z682" s="240">
        <f t="shared" si="216"/>
        <v>0</v>
      </c>
      <c r="AA682" s="240"/>
      <c r="AC682" s="152"/>
      <c r="AE682" s="146">
        <f t="shared" si="222"/>
        <v>0.63</v>
      </c>
      <c r="AF682" s="146">
        <f t="shared" si="223"/>
        <v>0</v>
      </c>
      <c r="AH682" s="255"/>
      <c r="AI682" s="255"/>
    </row>
    <row r="683" spans="1:35" ht="20.149999999999999" customHeight="1" x14ac:dyDescent="0.35">
      <c r="B683" s="403">
        <f t="shared" si="202"/>
        <v>173</v>
      </c>
      <c r="C683" s="133" t="s">
        <v>996</v>
      </c>
      <c r="D683" s="240">
        <v>1</v>
      </c>
      <c r="E683" s="240">
        <v>1.2</v>
      </c>
      <c r="F683" s="240">
        <v>0.2</v>
      </c>
      <c r="G683" s="240">
        <v>0.6</v>
      </c>
      <c r="H683" s="152">
        <f t="shared" si="217"/>
        <v>0.14399999999999999</v>
      </c>
      <c r="I683" s="152">
        <f t="shared" si="225"/>
        <v>0.24</v>
      </c>
      <c r="J683" s="152">
        <f t="shared" si="218"/>
        <v>1.44</v>
      </c>
      <c r="K683" s="404"/>
      <c r="L683" s="404">
        <f t="shared" si="219"/>
        <v>0.6</v>
      </c>
      <c r="M683" s="404">
        <f t="shared" si="226"/>
        <v>0.72</v>
      </c>
      <c r="N683" s="404"/>
      <c r="O683" s="240">
        <f t="shared" si="220"/>
        <v>0.6</v>
      </c>
      <c r="P683" s="240">
        <f t="shared" si="224"/>
        <v>0.72</v>
      </c>
      <c r="Q683" s="240"/>
      <c r="R683" s="240"/>
      <c r="S683" s="240">
        <f t="shared" si="221"/>
        <v>0</v>
      </c>
      <c r="T683" s="240" t="s">
        <v>1001</v>
      </c>
      <c r="U683" s="240" t="s">
        <v>1001</v>
      </c>
      <c r="V683" s="240" t="s">
        <v>1001</v>
      </c>
      <c r="W683" s="240" t="s">
        <v>1001</v>
      </c>
      <c r="X683" s="240" t="s">
        <v>1001</v>
      </c>
      <c r="Y683" s="240" t="s">
        <v>1001</v>
      </c>
      <c r="Z683" s="240">
        <f t="shared" si="216"/>
        <v>0</v>
      </c>
      <c r="AA683" s="240"/>
      <c r="AC683" s="152"/>
      <c r="AE683" s="146">
        <f t="shared" si="222"/>
        <v>1.68</v>
      </c>
      <c r="AF683" s="146">
        <f t="shared" si="223"/>
        <v>0</v>
      </c>
      <c r="AH683" s="255"/>
      <c r="AI683" s="255"/>
    </row>
    <row r="684" spans="1:35" ht="20.149999999999999" customHeight="1" x14ac:dyDescent="0.35">
      <c r="B684" s="403">
        <f t="shared" si="202"/>
        <v>174</v>
      </c>
      <c r="C684" s="133" t="s">
        <v>997</v>
      </c>
      <c r="D684" s="240">
        <v>1</v>
      </c>
      <c r="E684" s="240">
        <v>0.45</v>
      </c>
      <c r="F684" s="240">
        <v>0.2</v>
      </c>
      <c r="G684" s="240">
        <v>0.6</v>
      </c>
      <c r="H684" s="152">
        <f t="shared" si="217"/>
        <v>5.4000000000000006E-2</v>
      </c>
      <c r="I684" s="152">
        <f t="shared" si="225"/>
        <v>9.0000000000000011E-2</v>
      </c>
      <c r="J684" s="152">
        <f t="shared" si="218"/>
        <v>0.54</v>
      </c>
      <c r="K684" s="404"/>
      <c r="L684" s="404">
        <f t="shared" si="219"/>
        <v>0.6</v>
      </c>
      <c r="M684" s="404">
        <f t="shared" si="226"/>
        <v>0.27</v>
      </c>
      <c r="N684" s="404"/>
      <c r="O684" s="240">
        <f t="shared" si="220"/>
        <v>0.6</v>
      </c>
      <c r="P684" s="240">
        <f t="shared" si="224"/>
        <v>0.27</v>
      </c>
      <c r="Q684" s="240"/>
      <c r="R684" s="240"/>
      <c r="S684" s="240">
        <f t="shared" si="221"/>
        <v>0</v>
      </c>
      <c r="T684" s="240" t="s">
        <v>1001</v>
      </c>
      <c r="U684" s="240" t="s">
        <v>1001</v>
      </c>
      <c r="V684" s="240" t="s">
        <v>1001</v>
      </c>
      <c r="W684" s="240" t="s">
        <v>1001</v>
      </c>
      <c r="X684" s="240" t="s">
        <v>1001</v>
      </c>
      <c r="Y684" s="240" t="s">
        <v>1001</v>
      </c>
      <c r="Z684" s="240">
        <f t="shared" si="216"/>
        <v>0</v>
      </c>
      <c r="AA684" s="240"/>
      <c r="AC684" s="152"/>
      <c r="AE684" s="146">
        <f t="shared" si="222"/>
        <v>0.63</v>
      </c>
      <c r="AF684" s="146">
        <f t="shared" si="223"/>
        <v>0</v>
      </c>
      <c r="AH684" s="255"/>
      <c r="AI684" s="255"/>
    </row>
    <row r="685" spans="1:35" ht="20.149999999999999" customHeight="1" x14ac:dyDescent="0.35">
      <c r="B685" s="403">
        <f t="shared" si="202"/>
        <v>175</v>
      </c>
      <c r="C685" s="133" t="s">
        <v>998</v>
      </c>
      <c r="D685" s="240">
        <v>1</v>
      </c>
      <c r="E685" s="240">
        <v>0.25</v>
      </c>
      <c r="F685" s="240">
        <v>0.2</v>
      </c>
      <c r="G685" s="240">
        <v>0.6</v>
      </c>
      <c r="H685" s="152">
        <f t="shared" si="217"/>
        <v>0.03</v>
      </c>
      <c r="I685" s="152">
        <f t="shared" si="225"/>
        <v>0.05</v>
      </c>
      <c r="J685" s="152">
        <f t="shared" si="218"/>
        <v>0.3</v>
      </c>
      <c r="K685" s="404"/>
      <c r="L685" s="404">
        <f t="shared" si="219"/>
        <v>0.6</v>
      </c>
      <c r="M685" s="404">
        <f t="shared" si="226"/>
        <v>0.15</v>
      </c>
      <c r="N685" s="404"/>
      <c r="O685" s="240">
        <f t="shared" si="220"/>
        <v>0.6</v>
      </c>
      <c r="P685" s="240">
        <f t="shared" si="224"/>
        <v>0.15</v>
      </c>
      <c r="Q685" s="240"/>
      <c r="R685" s="240"/>
      <c r="S685" s="240">
        <f t="shared" si="221"/>
        <v>0</v>
      </c>
      <c r="T685" s="240" t="s">
        <v>1001</v>
      </c>
      <c r="U685" s="240" t="s">
        <v>1001</v>
      </c>
      <c r="V685" s="240" t="s">
        <v>1001</v>
      </c>
      <c r="W685" s="240" t="s">
        <v>1001</v>
      </c>
      <c r="X685" s="240" t="s">
        <v>1001</v>
      </c>
      <c r="Y685" s="240" t="s">
        <v>1001</v>
      </c>
      <c r="Z685" s="240">
        <f t="shared" si="216"/>
        <v>0</v>
      </c>
      <c r="AA685" s="240"/>
      <c r="AC685" s="152"/>
      <c r="AE685" s="146">
        <f t="shared" si="222"/>
        <v>0.35</v>
      </c>
      <c r="AF685" s="146">
        <f t="shared" si="223"/>
        <v>0</v>
      </c>
      <c r="AH685" s="255"/>
      <c r="AI685" s="255"/>
    </row>
    <row r="686" spans="1:35" ht="20.149999999999999" customHeight="1" x14ac:dyDescent="0.35">
      <c r="B686" s="403">
        <f t="shared" si="202"/>
        <v>176</v>
      </c>
      <c r="C686" s="133" t="s">
        <v>999</v>
      </c>
      <c r="D686" s="240">
        <v>1</v>
      </c>
      <c r="E686" s="240">
        <v>1</v>
      </c>
      <c r="F686" s="240">
        <v>0.2</v>
      </c>
      <c r="G686" s="240">
        <v>0.6</v>
      </c>
      <c r="H686" s="152">
        <f t="shared" si="217"/>
        <v>0.12</v>
      </c>
      <c r="I686" s="152">
        <f t="shared" si="225"/>
        <v>0.2</v>
      </c>
      <c r="J686" s="152">
        <f t="shared" si="218"/>
        <v>1.2</v>
      </c>
      <c r="K686" s="404"/>
      <c r="L686" s="404">
        <f t="shared" si="219"/>
        <v>0.6</v>
      </c>
      <c r="M686" s="404">
        <f t="shared" si="226"/>
        <v>0.6</v>
      </c>
      <c r="N686" s="404"/>
      <c r="O686" s="240">
        <f t="shared" si="220"/>
        <v>0.6</v>
      </c>
      <c r="P686" s="240">
        <f t="shared" si="224"/>
        <v>0.6</v>
      </c>
      <c r="Q686" s="240"/>
      <c r="R686" s="240"/>
      <c r="S686" s="240">
        <f t="shared" si="221"/>
        <v>0</v>
      </c>
      <c r="T686" s="240" t="s">
        <v>1001</v>
      </c>
      <c r="U686" s="240" t="s">
        <v>1001</v>
      </c>
      <c r="V686" s="240" t="s">
        <v>1001</v>
      </c>
      <c r="W686" s="240" t="s">
        <v>1001</v>
      </c>
      <c r="X686" s="240" t="s">
        <v>1001</v>
      </c>
      <c r="Y686" s="240" t="s">
        <v>1001</v>
      </c>
      <c r="Z686" s="240">
        <f t="shared" si="216"/>
        <v>0</v>
      </c>
      <c r="AA686" s="240"/>
      <c r="AC686" s="152"/>
      <c r="AE686" s="146">
        <f t="shared" si="222"/>
        <v>1.4</v>
      </c>
      <c r="AF686" s="146">
        <f t="shared" si="223"/>
        <v>0</v>
      </c>
      <c r="AH686" s="255"/>
      <c r="AI686" s="255"/>
    </row>
    <row r="687" spans="1:35" ht="20.149999999999999" customHeight="1" x14ac:dyDescent="0.35">
      <c r="B687" s="403">
        <f t="shared" si="202"/>
        <v>177</v>
      </c>
      <c r="C687" s="133" t="s">
        <v>1000</v>
      </c>
      <c r="D687" s="240">
        <v>1</v>
      </c>
      <c r="E687" s="240">
        <v>0.25</v>
      </c>
      <c r="F687" s="240">
        <v>0.2</v>
      </c>
      <c r="G687" s="240">
        <v>0.6</v>
      </c>
      <c r="H687" s="152">
        <f t="shared" si="217"/>
        <v>0.03</v>
      </c>
      <c r="I687" s="152">
        <f t="shared" si="225"/>
        <v>0.05</v>
      </c>
      <c r="J687" s="152">
        <f t="shared" si="218"/>
        <v>0.3</v>
      </c>
      <c r="K687" s="404"/>
      <c r="L687" s="404">
        <f t="shared" si="219"/>
        <v>0.6</v>
      </c>
      <c r="M687" s="404">
        <f t="shared" si="226"/>
        <v>0.15</v>
      </c>
      <c r="N687" s="404"/>
      <c r="O687" s="240">
        <f t="shared" si="220"/>
        <v>0.6</v>
      </c>
      <c r="P687" s="240">
        <f t="shared" si="224"/>
        <v>0.15</v>
      </c>
      <c r="Q687" s="240"/>
      <c r="R687" s="240"/>
      <c r="S687" s="240">
        <f t="shared" si="221"/>
        <v>0</v>
      </c>
      <c r="T687" s="240" t="s">
        <v>1001</v>
      </c>
      <c r="U687" s="240" t="s">
        <v>1001</v>
      </c>
      <c r="V687" s="240" t="s">
        <v>1001</v>
      </c>
      <c r="W687" s="240" t="s">
        <v>1001</v>
      </c>
      <c r="X687" s="240" t="s">
        <v>1001</v>
      </c>
      <c r="Y687" s="240" t="s">
        <v>1001</v>
      </c>
      <c r="Z687" s="240">
        <f t="shared" si="216"/>
        <v>0</v>
      </c>
      <c r="AA687" s="240"/>
      <c r="AC687" s="152"/>
      <c r="AE687" s="146">
        <f t="shared" si="222"/>
        <v>0.35</v>
      </c>
      <c r="AF687" s="146">
        <f t="shared" si="223"/>
        <v>0</v>
      </c>
      <c r="AH687" s="255"/>
      <c r="AI687" s="255"/>
    </row>
    <row r="688" spans="1:35" s="417" customFormat="1" ht="20.149999999999999" customHeight="1" x14ac:dyDescent="0.35">
      <c r="A688" s="418"/>
      <c r="B688" s="600" t="str">
        <f>+CONCATENATE(A509," Total")</f>
        <v>Terrace Beam Total</v>
      </c>
      <c r="C688" s="601"/>
      <c r="D688" s="407">
        <f>SUM(D511:D687)</f>
        <v>176</v>
      </c>
      <c r="E688" s="407">
        <f>SUM(E511:E687)</f>
        <v>520.83699999999965</v>
      </c>
      <c r="F688" s="408">
        <f>+SUMPRODUCT(E511:E687,F511:F687)/SUM(E511:E687)</f>
        <v>0.25308839425770474</v>
      </c>
      <c r="G688" s="409">
        <f>+SUMPRODUCT(E511:E687,G511:G687)/SUM(E511:E687)</f>
        <v>0.70294065129781702</v>
      </c>
      <c r="H688" s="407">
        <f>SUM(H511:H687)</f>
        <v>95.343820000000335</v>
      </c>
      <c r="I688" s="407">
        <f>SUM(I511:I687)</f>
        <v>131.72780000000009</v>
      </c>
      <c r="J688" s="407">
        <f>SUM(J511:J687)</f>
        <v>626.43040000000087</v>
      </c>
      <c r="K688" s="409">
        <f>IFERROR(AVERAGE(K511:K687),0)</f>
        <v>0.11489361702127675</v>
      </c>
      <c r="L688" s="409">
        <f>IFERROR(AVERAGE(L511:L687),0)</f>
        <v>0.58389830508474383</v>
      </c>
      <c r="M688" s="410">
        <f>SUM(M511:M687)</f>
        <v>313.88270000000051</v>
      </c>
      <c r="N688" s="409">
        <f>IFERROR(AVERAGE(N511:N687),0)</f>
        <v>0.11170212765957462</v>
      </c>
      <c r="O688" s="411">
        <f>IFERROR(AVERAGE(O511:O687),0)</f>
        <v>0.58559322033898109</v>
      </c>
      <c r="P688" s="407">
        <f>SUM(P511:P687)</f>
        <v>312.54770000000048</v>
      </c>
      <c r="Q688" s="407"/>
      <c r="R688" s="412"/>
      <c r="S688" s="407">
        <f>SUM(S511:S687)</f>
        <v>0</v>
      </c>
      <c r="T688" s="413"/>
      <c r="U688" s="413"/>
      <c r="V688" s="413"/>
      <c r="W688" s="413"/>
      <c r="X688" s="413"/>
      <c r="Y688" s="413"/>
      <c r="Z688" s="407">
        <f>SUM(Z511:Z687)</f>
        <v>15.299999999999988</v>
      </c>
      <c r="AA688" s="407"/>
      <c r="AB688" s="414"/>
      <c r="AC688" s="407"/>
      <c r="AD688" s="415"/>
      <c r="AE688" s="407">
        <f>SUM(AE511:AE687)</f>
        <v>302.85644999999977</v>
      </c>
      <c r="AF688" s="407">
        <f>SUM(AF511:AF687)</f>
        <v>455.30175000000008</v>
      </c>
      <c r="AG688" s="407">
        <f>SUM(AG511:AG687)</f>
        <v>0</v>
      </c>
      <c r="AH688" s="407">
        <f>SUM(AH511:AH687)</f>
        <v>0</v>
      </c>
      <c r="AI688" s="416"/>
    </row>
    <row r="691" spans="1:35" s="441" customFormat="1" ht="20.149999999999999" customHeight="1" x14ac:dyDescent="0.35">
      <c r="A691" s="598" t="s">
        <v>1021</v>
      </c>
      <c r="B691" s="598"/>
      <c r="C691" s="598"/>
      <c r="D691" s="598"/>
      <c r="E691" s="598"/>
      <c r="F691" s="438"/>
      <c r="G691" s="438"/>
      <c r="H691" s="438"/>
      <c r="I691" s="438"/>
      <c r="J691" s="439"/>
      <c r="K691" s="440"/>
      <c r="L691" s="440"/>
      <c r="M691" s="440"/>
      <c r="N691" s="440"/>
      <c r="T691" s="442"/>
      <c r="U691" s="442"/>
      <c r="V691" s="442"/>
      <c r="W691" s="442"/>
      <c r="X691" s="442"/>
      <c r="Y691" s="442"/>
      <c r="AE691" s="615" t="s">
        <v>364</v>
      </c>
      <c r="AF691" s="615"/>
      <c r="AG691" s="615" t="s">
        <v>357</v>
      </c>
      <c r="AH691" s="615"/>
    </row>
    <row r="692" spans="1:35" s="398" customFormat="1" ht="20.149999999999999" customHeight="1" x14ac:dyDescent="0.35">
      <c r="B692" s="399"/>
      <c r="C692" s="399"/>
      <c r="D692" s="400"/>
      <c r="E692" s="400"/>
      <c r="F692" s="400"/>
      <c r="G692" s="400"/>
      <c r="H692" s="400"/>
      <c r="I692" s="400"/>
      <c r="J692" s="400"/>
      <c r="K692" s="401"/>
      <c r="L692" s="401"/>
      <c r="M692" s="401"/>
      <c r="N692" s="401"/>
      <c r="O692" s="399"/>
      <c r="P692" s="399"/>
      <c r="Q692" s="399"/>
      <c r="R692" s="399"/>
      <c r="S692" s="399"/>
      <c r="T692" s="399"/>
      <c r="U692" s="399"/>
      <c r="V692" s="399"/>
      <c r="W692" s="399"/>
      <c r="X692" s="399"/>
      <c r="Y692" s="399"/>
      <c r="Z692" s="399"/>
      <c r="AA692" s="399"/>
      <c r="AB692" s="399"/>
      <c r="AC692" s="400"/>
      <c r="AD692" s="402"/>
      <c r="AE692" s="398" t="s">
        <v>365</v>
      </c>
      <c r="AF692" s="398" t="s">
        <v>366</v>
      </c>
      <c r="AG692" s="398" t="s">
        <v>365</v>
      </c>
      <c r="AH692" s="398" t="s">
        <v>366</v>
      </c>
    </row>
    <row r="693" spans="1:35" s="452" customFormat="1" ht="20.149999999999999" customHeight="1" x14ac:dyDescent="0.35">
      <c r="A693" s="443"/>
      <c r="B693" s="444">
        <v>1</v>
      </c>
      <c r="C693" s="445" t="s">
        <v>1022</v>
      </c>
      <c r="D693" s="446">
        <v>1</v>
      </c>
      <c r="E693" s="446">
        <v>6.7</v>
      </c>
      <c r="F693" s="446">
        <v>0.3</v>
      </c>
      <c r="G693" s="446">
        <v>0.8</v>
      </c>
      <c r="H693" s="447">
        <f t="shared" ref="H693:H707" si="227">+PRODUCT(D693:G693)</f>
        <v>1.6079999999999999</v>
      </c>
      <c r="I693" s="447">
        <f t="shared" ref="I693:I707" si="228">PRODUCT(D693,E693,F693)</f>
        <v>2.0099999999999998</v>
      </c>
      <c r="J693" s="447">
        <f>+M693+P693</f>
        <v>9.7149999999999999</v>
      </c>
      <c r="K693" s="448">
        <v>0</v>
      </c>
      <c r="L693" s="448">
        <f t="shared" ref="L693:L700" si="229">+G693-K693</f>
        <v>0.8</v>
      </c>
      <c r="M693" s="448">
        <f t="shared" ref="M693:M707" si="230">+PRODUCT(D693,E693,L693)</f>
        <v>5.36</v>
      </c>
      <c r="N693" s="448">
        <v>0.15</v>
      </c>
      <c r="O693" s="446">
        <f t="shared" ref="O693:O700" si="231">+G693-N693</f>
        <v>0.65</v>
      </c>
      <c r="P693" s="446">
        <f t="shared" ref="P693:P707" si="232">+PRODUCT(D693:E693,O693)</f>
        <v>4.3550000000000004</v>
      </c>
      <c r="Q693" s="446"/>
      <c r="R693" s="446"/>
      <c r="S693" s="446">
        <f t="shared" ref="S693:S707" si="233">+SUM(Q693:R693)*(L693+O693)/2*2</f>
        <v>0</v>
      </c>
      <c r="T693" s="445" t="s">
        <v>1023</v>
      </c>
      <c r="U693" s="446"/>
      <c r="V693" s="446"/>
      <c r="W693" s="446"/>
      <c r="X693" s="446"/>
      <c r="Y693" s="446"/>
      <c r="Z693" s="446">
        <f t="shared" ref="Z693:Z707" si="234">IFERROR(VLOOKUP(T693,$C$45:$G$997,4,FALSE)*VLOOKUP(T693,$C$45:$G$997,5,FALSE),)+IFERROR(VLOOKUP(U693,$C$45:$G$997,4,FALSE)*VLOOKUP(U693,$C$45:$G$997,5,FALSE),)+IFERROR(VLOOKUP(V693,$C$45:$G$9930,4,FALSE)*VLOOKUP(V693,$C$45:$G$997,5,FALSE),)+IFERROR(VLOOKUP(W693,$C$45:$G$997,4,FALSE)*VLOOKUP(W693,$C$45:$G$997,5,FALSE),)+IFERROR(VLOOKUP(X693,$C$45:$G$997,4,FALSE)*VLOOKUP(X693,$C$45:$G$997,5,FALSE),)+IFERROR(VLOOKUP(Y693,$C$45:$G$997,4,FALSE)*VLOOKUP(Y693,$C$45:$G$997,5,FALSE),)</f>
        <v>0.12</v>
      </c>
      <c r="AA693" s="446"/>
      <c r="AB693" s="445"/>
      <c r="AC693" s="447"/>
      <c r="AD693" s="449"/>
      <c r="AE693" s="450">
        <f t="shared" ref="AE693:AE707" si="235">+IF(G693&lt;0.75,(I693+J693),0)</f>
        <v>0</v>
      </c>
      <c r="AF693" s="450">
        <f t="shared" ref="AF693:AF707" si="236">+IF(G693&lt;0.75,0,(I693+J693))</f>
        <v>11.725</v>
      </c>
      <c r="AG693" s="450"/>
      <c r="AH693" s="450"/>
      <c r="AI693" s="451"/>
    </row>
    <row r="694" spans="1:35" s="452" customFormat="1" ht="20.149999999999999" customHeight="1" x14ac:dyDescent="0.35">
      <c r="A694" s="443"/>
      <c r="B694" s="444">
        <f t="shared" ref="B694:B707" si="237">+B693+1</f>
        <v>2</v>
      </c>
      <c r="C694" s="445" t="s">
        <v>1024</v>
      </c>
      <c r="D694" s="446">
        <v>1</v>
      </c>
      <c r="E694" s="446">
        <v>4.4000000000000004</v>
      </c>
      <c r="F694" s="446">
        <v>0.2</v>
      </c>
      <c r="G694" s="446">
        <v>0.6</v>
      </c>
      <c r="H694" s="447">
        <f t="shared" si="227"/>
        <v>0.52800000000000002</v>
      </c>
      <c r="I694" s="447">
        <f t="shared" si="228"/>
        <v>0.88000000000000012</v>
      </c>
      <c r="J694" s="447">
        <f t="shared" ref="J694:J707" si="238">+M694+P694</f>
        <v>4.62</v>
      </c>
      <c r="K694" s="448">
        <v>0</v>
      </c>
      <c r="L694" s="448">
        <f t="shared" si="229"/>
        <v>0.6</v>
      </c>
      <c r="M694" s="448">
        <f t="shared" si="230"/>
        <v>2.64</v>
      </c>
      <c r="N694" s="448">
        <v>0.15</v>
      </c>
      <c r="O694" s="446">
        <f t="shared" si="231"/>
        <v>0.44999999999999996</v>
      </c>
      <c r="P694" s="446">
        <f t="shared" si="232"/>
        <v>1.98</v>
      </c>
      <c r="Q694" s="446"/>
      <c r="R694" s="446"/>
      <c r="S694" s="446">
        <f t="shared" si="233"/>
        <v>0</v>
      </c>
      <c r="T694" s="446"/>
      <c r="U694" s="446"/>
      <c r="V694" s="446"/>
      <c r="W694" s="446"/>
      <c r="X694" s="446"/>
      <c r="Y694" s="446"/>
      <c r="Z694" s="446">
        <f t="shared" si="234"/>
        <v>0</v>
      </c>
      <c r="AA694" s="446"/>
      <c r="AB694" s="445"/>
      <c r="AC694" s="447"/>
      <c r="AD694" s="449"/>
      <c r="AE694" s="450">
        <f t="shared" si="235"/>
        <v>5.5</v>
      </c>
      <c r="AF694" s="450">
        <f t="shared" si="236"/>
        <v>0</v>
      </c>
      <c r="AG694" s="450"/>
      <c r="AH694" s="451"/>
      <c r="AI694" s="451"/>
    </row>
    <row r="695" spans="1:35" s="452" customFormat="1" ht="20.149999999999999" customHeight="1" x14ac:dyDescent="0.35">
      <c r="A695" s="443"/>
      <c r="B695" s="444">
        <f t="shared" si="237"/>
        <v>3</v>
      </c>
      <c r="C695" s="445" t="s">
        <v>1025</v>
      </c>
      <c r="D695" s="446">
        <v>1</v>
      </c>
      <c r="E695" s="446">
        <v>2.1</v>
      </c>
      <c r="F695" s="446">
        <v>0.2</v>
      </c>
      <c r="G695" s="446">
        <v>0.6</v>
      </c>
      <c r="H695" s="447">
        <f t="shared" si="227"/>
        <v>0.252</v>
      </c>
      <c r="I695" s="447">
        <f t="shared" si="228"/>
        <v>0.42000000000000004</v>
      </c>
      <c r="J695" s="447">
        <f t="shared" si="238"/>
        <v>2.2050000000000001</v>
      </c>
      <c r="K695" s="448">
        <v>0</v>
      </c>
      <c r="L695" s="448">
        <f t="shared" si="229"/>
        <v>0.6</v>
      </c>
      <c r="M695" s="448">
        <f t="shared" si="230"/>
        <v>1.26</v>
      </c>
      <c r="N695" s="448">
        <v>0.15</v>
      </c>
      <c r="O695" s="446">
        <f t="shared" si="231"/>
        <v>0.44999999999999996</v>
      </c>
      <c r="P695" s="446">
        <f t="shared" si="232"/>
        <v>0.94499999999999995</v>
      </c>
      <c r="Q695" s="446"/>
      <c r="R695" s="446"/>
      <c r="S695" s="446">
        <f t="shared" si="233"/>
        <v>0</v>
      </c>
      <c r="T695" s="446"/>
      <c r="U695" s="446"/>
      <c r="V695" s="446"/>
      <c r="W695" s="446"/>
      <c r="X695" s="446"/>
      <c r="Y695" s="446"/>
      <c r="Z695" s="446">
        <f t="shared" si="234"/>
        <v>0</v>
      </c>
      <c r="AA695" s="446"/>
      <c r="AB695" s="445"/>
      <c r="AC695" s="447"/>
      <c r="AD695" s="449"/>
      <c r="AE695" s="450">
        <f t="shared" si="235"/>
        <v>2.625</v>
      </c>
      <c r="AF695" s="450">
        <f t="shared" si="236"/>
        <v>0</v>
      </c>
      <c r="AG695" s="450"/>
      <c r="AH695" s="451"/>
      <c r="AI695" s="451"/>
    </row>
    <row r="696" spans="1:35" s="452" customFormat="1" ht="20.149999999999999" customHeight="1" x14ac:dyDescent="0.35">
      <c r="A696" s="443"/>
      <c r="B696" s="444">
        <f t="shared" si="237"/>
        <v>4</v>
      </c>
      <c r="C696" s="445" t="s">
        <v>1026</v>
      </c>
      <c r="D696" s="446">
        <v>1</v>
      </c>
      <c r="E696" s="446">
        <v>6.4</v>
      </c>
      <c r="F696" s="446">
        <v>0.3</v>
      </c>
      <c r="G696" s="446">
        <v>0.8</v>
      </c>
      <c r="H696" s="447">
        <f t="shared" si="227"/>
        <v>1.536</v>
      </c>
      <c r="I696" s="447">
        <f t="shared" si="228"/>
        <v>1.92</v>
      </c>
      <c r="J696" s="447">
        <f t="shared" si="238"/>
        <v>9.2800000000000011</v>
      </c>
      <c r="K696" s="448">
        <v>0</v>
      </c>
      <c r="L696" s="448">
        <f t="shared" si="229"/>
        <v>0.8</v>
      </c>
      <c r="M696" s="448">
        <f t="shared" si="230"/>
        <v>5.120000000000001</v>
      </c>
      <c r="N696" s="448">
        <v>0.15</v>
      </c>
      <c r="O696" s="446">
        <f t="shared" si="231"/>
        <v>0.65</v>
      </c>
      <c r="P696" s="446">
        <f t="shared" si="232"/>
        <v>4.16</v>
      </c>
      <c r="Q696" s="446"/>
      <c r="R696" s="446"/>
      <c r="S696" s="446">
        <f t="shared" si="233"/>
        <v>0</v>
      </c>
      <c r="T696" s="445" t="s">
        <v>1024</v>
      </c>
      <c r="U696" s="446"/>
      <c r="V696" s="446"/>
      <c r="W696" s="446"/>
      <c r="X696" s="446"/>
      <c r="Y696" s="446"/>
      <c r="Z696" s="446">
        <f t="shared" si="234"/>
        <v>0.12</v>
      </c>
      <c r="AA696" s="446"/>
      <c r="AB696" s="445"/>
      <c r="AC696" s="447"/>
      <c r="AD696" s="449"/>
      <c r="AE696" s="450">
        <f t="shared" si="235"/>
        <v>0</v>
      </c>
      <c r="AF696" s="450">
        <f t="shared" si="236"/>
        <v>11.200000000000001</v>
      </c>
      <c r="AG696" s="450"/>
      <c r="AH696" s="451"/>
      <c r="AI696" s="451"/>
    </row>
    <row r="697" spans="1:35" s="452" customFormat="1" ht="20.149999999999999" customHeight="1" x14ac:dyDescent="0.35">
      <c r="A697" s="443"/>
      <c r="B697" s="444">
        <f>+B695+1</f>
        <v>4</v>
      </c>
      <c r="C697" s="445" t="s">
        <v>1023</v>
      </c>
      <c r="D697" s="446">
        <v>1</v>
      </c>
      <c r="E697" s="446">
        <v>1.8</v>
      </c>
      <c r="F697" s="446">
        <v>0.2</v>
      </c>
      <c r="G697" s="446">
        <v>0.6</v>
      </c>
      <c r="H697" s="447">
        <f t="shared" si="227"/>
        <v>0.21600000000000003</v>
      </c>
      <c r="I697" s="447">
        <f t="shared" si="228"/>
        <v>0.36000000000000004</v>
      </c>
      <c r="J697" s="447">
        <f t="shared" si="238"/>
        <v>1.8900000000000001</v>
      </c>
      <c r="K697" s="448">
        <v>0</v>
      </c>
      <c r="L697" s="448">
        <f t="shared" si="229"/>
        <v>0.6</v>
      </c>
      <c r="M697" s="448">
        <f t="shared" si="230"/>
        <v>1.08</v>
      </c>
      <c r="N697" s="448">
        <v>0.15</v>
      </c>
      <c r="O697" s="446">
        <f t="shared" si="231"/>
        <v>0.44999999999999996</v>
      </c>
      <c r="P697" s="446">
        <f t="shared" si="232"/>
        <v>0.80999999999999994</v>
      </c>
      <c r="Q697" s="446"/>
      <c r="R697" s="446"/>
      <c r="S697" s="446">
        <f t="shared" si="233"/>
        <v>0</v>
      </c>
      <c r="T697" s="446"/>
      <c r="U697" s="446"/>
      <c r="V697" s="446"/>
      <c r="W697" s="446"/>
      <c r="X697" s="446"/>
      <c r="Y697" s="446"/>
      <c r="Z697" s="446">
        <f t="shared" si="234"/>
        <v>0</v>
      </c>
      <c r="AA697" s="446"/>
      <c r="AB697" s="445"/>
      <c r="AC697" s="447"/>
      <c r="AD697" s="449"/>
      <c r="AE697" s="450">
        <f t="shared" si="235"/>
        <v>2.25</v>
      </c>
      <c r="AF697" s="450">
        <f t="shared" si="236"/>
        <v>0</v>
      </c>
      <c r="AG697" s="450"/>
      <c r="AH697" s="451"/>
      <c r="AI697" s="451"/>
    </row>
    <row r="698" spans="1:35" s="452" customFormat="1" ht="20.149999999999999" customHeight="1" x14ac:dyDescent="0.35">
      <c r="A698" s="443"/>
      <c r="B698" s="444">
        <f>+B696+1</f>
        <v>5</v>
      </c>
      <c r="C698" s="445" t="s">
        <v>1027</v>
      </c>
      <c r="D698" s="446">
        <v>1</v>
      </c>
      <c r="E698" s="446">
        <v>2.2999999999999998</v>
      </c>
      <c r="F698" s="446">
        <v>0.2</v>
      </c>
      <c r="G698" s="446">
        <v>0.6</v>
      </c>
      <c r="H698" s="447">
        <f t="shared" si="227"/>
        <v>0.27599999999999997</v>
      </c>
      <c r="I698" s="447">
        <f t="shared" si="228"/>
        <v>0.45999999999999996</v>
      </c>
      <c r="J698" s="447">
        <f t="shared" si="238"/>
        <v>2.415</v>
      </c>
      <c r="K698" s="448">
        <v>0</v>
      </c>
      <c r="L698" s="448">
        <f t="shared" si="229"/>
        <v>0.6</v>
      </c>
      <c r="M698" s="448">
        <f t="shared" si="230"/>
        <v>1.38</v>
      </c>
      <c r="N698" s="448">
        <v>0.15</v>
      </c>
      <c r="O698" s="446">
        <f t="shared" si="231"/>
        <v>0.44999999999999996</v>
      </c>
      <c r="P698" s="446">
        <f t="shared" si="232"/>
        <v>1.0349999999999999</v>
      </c>
      <c r="Q698" s="446"/>
      <c r="R698" s="446"/>
      <c r="S698" s="446">
        <f t="shared" si="233"/>
        <v>0</v>
      </c>
      <c r="T698" s="446"/>
      <c r="U698" s="446"/>
      <c r="V698" s="446"/>
      <c r="W698" s="446"/>
      <c r="X698" s="446"/>
      <c r="Y698" s="446"/>
      <c r="Z698" s="446">
        <f t="shared" si="234"/>
        <v>0</v>
      </c>
      <c r="AA698" s="446"/>
      <c r="AB698" s="445"/>
      <c r="AC698" s="447"/>
      <c r="AD698" s="449"/>
      <c r="AE698" s="450">
        <f t="shared" si="235"/>
        <v>2.875</v>
      </c>
      <c r="AF698" s="450">
        <f t="shared" si="236"/>
        <v>0</v>
      </c>
      <c r="AG698" s="450"/>
      <c r="AH698" s="451"/>
      <c r="AI698" s="451"/>
    </row>
    <row r="699" spans="1:35" s="452" customFormat="1" ht="20.149999999999999" customHeight="1" x14ac:dyDescent="0.35">
      <c r="A699" s="443"/>
      <c r="B699" s="444">
        <f t="shared" si="237"/>
        <v>6</v>
      </c>
      <c r="C699" s="445" t="s">
        <v>1028</v>
      </c>
      <c r="D699" s="446">
        <v>1</v>
      </c>
      <c r="E699" s="446">
        <v>5.6050000000000004</v>
      </c>
      <c r="F699" s="446">
        <v>0.3</v>
      </c>
      <c r="G699" s="446">
        <v>0.8</v>
      </c>
      <c r="H699" s="447">
        <f t="shared" si="227"/>
        <v>1.3452000000000002</v>
      </c>
      <c r="I699" s="447">
        <f t="shared" si="228"/>
        <v>1.6815</v>
      </c>
      <c r="J699" s="447">
        <f t="shared" si="238"/>
        <v>8.1272500000000019</v>
      </c>
      <c r="K699" s="448">
        <v>0</v>
      </c>
      <c r="L699" s="448">
        <f t="shared" si="229"/>
        <v>0.8</v>
      </c>
      <c r="M699" s="448">
        <f t="shared" si="230"/>
        <v>4.4840000000000009</v>
      </c>
      <c r="N699" s="448">
        <v>0.15</v>
      </c>
      <c r="O699" s="446">
        <f t="shared" si="231"/>
        <v>0.65</v>
      </c>
      <c r="P699" s="446">
        <f t="shared" si="232"/>
        <v>3.6432500000000005</v>
      </c>
      <c r="Q699" s="446"/>
      <c r="R699" s="446"/>
      <c r="S699" s="446">
        <f t="shared" si="233"/>
        <v>0</v>
      </c>
      <c r="T699" s="445" t="s">
        <v>1025</v>
      </c>
      <c r="U699" s="446"/>
      <c r="V699" s="446"/>
      <c r="W699" s="446"/>
      <c r="X699" s="446"/>
      <c r="Y699" s="446"/>
      <c r="Z699" s="446">
        <f t="shared" si="234"/>
        <v>0.12</v>
      </c>
      <c r="AA699" s="446"/>
      <c r="AB699" s="445"/>
      <c r="AC699" s="447"/>
      <c r="AD699" s="449"/>
      <c r="AE699" s="450">
        <f t="shared" si="235"/>
        <v>0</v>
      </c>
      <c r="AF699" s="450">
        <f t="shared" si="236"/>
        <v>9.8087500000000016</v>
      </c>
      <c r="AG699" s="450"/>
      <c r="AH699" s="451"/>
      <c r="AI699" s="451"/>
    </row>
    <row r="700" spans="1:35" s="452" customFormat="1" ht="20.149999999999999" customHeight="1" x14ac:dyDescent="0.35">
      <c r="A700" s="443"/>
      <c r="B700" s="444">
        <f t="shared" si="237"/>
        <v>7</v>
      </c>
      <c r="C700" s="445" t="s">
        <v>1029</v>
      </c>
      <c r="D700" s="446">
        <v>1</v>
      </c>
      <c r="E700" s="446">
        <v>4.4000000000000004</v>
      </c>
      <c r="F700" s="446">
        <v>0.3</v>
      </c>
      <c r="G700" s="446">
        <v>0.8</v>
      </c>
      <c r="H700" s="447">
        <f t="shared" si="227"/>
        <v>1.056</v>
      </c>
      <c r="I700" s="447">
        <f t="shared" si="228"/>
        <v>1.32</v>
      </c>
      <c r="J700" s="447">
        <f t="shared" si="238"/>
        <v>6.3800000000000008</v>
      </c>
      <c r="K700" s="448">
        <v>0</v>
      </c>
      <c r="L700" s="448">
        <f t="shared" si="229"/>
        <v>0.8</v>
      </c>
      <c r="M700" s="448">
        <f t="shared" si="230"/>
        <v>3.5200000000000005</v>
      </c>
      <c r="N700" s="448">
        <v>0.15</v>
      </c>
      <c r="O700" s="446">
        <f t="shared" si="231"/>
        <v>0.65</v>
      </c>
      <c r="P700" s="446">
        <f t="shared" si="232"/>
        <v>2.8600000000000003</v>
      </c>
      <c r="Q700" s="446"/>
      <c r="R700" s="446"/>
      <c r="S700" s="446">
        <f t="shared" si="233"/>
        <v>0</v>
      </c>
      <c r="T700" s="446"/>
      <c r="U700" s="446"/>
      <c r="V700" s="446"/>
      <c r="W700" s="446"/>
      <c r="X700" s="446"/>
      <c r="Y700" s="446"/>
      <c r="Z700" s="446">
        <f t="shared" si="234"/>
        <v>0</v>
      </c>
      <c r="AA700" s="446"/>
      <c r="AB700" s="445"/>
      <c r="AC700" s="447"/>
      <c r="AD700" s="449"/>
      <c r="AE700" s="450">
        <f t="shared" si="235"/>
        <v>0</v>
      </c>
      <c r="AF700" s="450">
        <f t="shared" si="236"/>
        <v>7.7000000000000011</v>
      </c>
      <c r="AG700" s="450"/>
      <c r="AH700" s="451"/>
      <c r="AI700" s="451"/>
    </row>
    <row r="701" spans="1:35" s="452" customFormat="1" ht="20.149999999999999" customHeight="1" x14ac:dyDescent="0.35">
      <c r="A701" s="443"/>
      <c r="B701" s="444">
        <f t="shared" si="237"/>
        <v>8</v>
      </c>
      <c r="C701" s="445" t="s">
        <v>1030</v>
      </c>
      <c r="D701" s="446">
        <v>1</v>
      </c>
      <c r="E701" s="446">
        <v>2</v>
      </c>
      <c r="F701" s="446">
        <v>0.2</v>
      </c>
      <c r="G701" s="446">
        <v>0.6</v>
      </c>
      <c r="H701" s="447">
        <f t="shared" si="227"/>
        <v>0.24</v>
      </c>
      <c r="I701" s="447">
        <f t="shared" si="228"/>
        <v>0.4</v>
      </c>
      <c r="J701" s="447">
        <f t="shared" si="238"/>
        <v>2.0999999999999996</v>
      </c>
      <c r="K701" s="448">
        <v>0</v>
      </c>
      <c r="L701" s="448">
        <f>+G701-K701</f>
        <v>0.6</v>
      </c>
      <c r="M701" s="448">
        <f t="shared" si="230"/>
        <v>1.2</v>
      </c>
      <c r="N701" s="448">
        <v>0.15</v>
      </c>
      <c r="O701" s="446">
        <f>+G701-N701</f>
        <v>0.44999999999999996</v>
      </c>
      <c r="P701" s="446">
        <f t="shared" si="232"/>
        <v>0.89999999999999991</v>
      </c>
      <c r="Q701" s="446"/>
      <c r="R701" s="446"/>
      <c r="S701" s="446">
        <f t="shared" si="233"/>
        <v>0</v>
      </c>
      <c r="T701" s="446"/>
      <c r="U701" s="446"/>
      <c r="V701" s="446"/>
      <c r="W701" s="446"/>
      <c r="X701" s="446"/>
      <c r="Y701" s="446"/>
      <c r="Z701" s="446">
        <f t="shared" si="234"/>
        <v>0</v>
      </c>
      <c r="AA701" s="446"/>
      <c r="AB701" s="445"/>
      <c r="AC701" s="447"/>
      <c r="AD701" s="449"/>
      <c r="AE701" s="450">
        <f t="shared" si="235"/>
        <v>2.4999999999999996</v>
      </c>
      <c r="AF701" s="450">
        <f t="shared" si="236"/>
        <v>0</v>
      </c>
      <c r="AG701" s="450"/>
      <c r="AH701" s="451"/>
      <c r="AI701" s="451"/>
    </row>
    <row r="702" spans="1:35" s="452" customFormat="1" ht="20.149999999999999" customHeight="1" x14ac:dyDescent="0.35">
      <c r="A702" s="443"/>
      <c r="B702" s="444">
        <f t="shared" si="237"/>
        <v>9</v>
      </c>
      <c r="C702" s="445" t="s">
        <v>1031</v>
      </c>
      <c r="D702" s="446">
        <v>1</v>
      </c>
      <c r="E702" s="446">
        <v>2</v>
      </c>
      <c r="F702" s="446">
        <v>0.2</v>
      </c>
      <c r="G702" s="446">
        <v>0.6</v>
      </c>
      <c r="H702" s="447">
        <f t="shared" si="227"/>
        <v>0.24</v>
      </c>
      <c r="I702" s="447">
        <f t="shared" si="228"/>
        <v>0.4</v>
      </c>
      <c r="J702" s="447">
        <f t="shared" si="238"/>
        <v>2.0999999999999996</v>
      </c>
      <c r="K702" s="448">
        <v>0</v>
      </c>
      <c r="L702" s="448">
        <f t="shared" ref="L702:L707" si="239">+G702-K702</f>
        <v>0.6</v>
      </c>
      <c r="M702" s="448">
        <f t="shared" si="230"/>
        <v>1.2</v>
      </c>
      <c r="N702" s="448">
        <v>0.15</v>
      </c>
      <c r="O702" s="446">
        <f t="shared" ref="O702:O707" si="240">+G702-N702</f>
        <v>0.44999999999999996</v>
      </c>
      <c r="P702" s="446">
        <f t="shared" si="232"/>
        <v>0.89999999999999991</v>
      </c>
      <c r="Q702" s="446"/>
      <c r="R702" s="446"/>
      <c r="S702" s="446">
        <f t="shared" si="233"/>
        <v>0</v>
      </c>
      <c r="T702" s="446"/>
      <c r="U702" s="446"/>
      <c r="V702" s="446"/>
      <c r="W702" s="446"/>
      <c r="X702" s="446"/>
      <c r="Y702" s="446"/>
      <c r="Z702" s="446">
        <f t="shared" si="234"/>
        <v>0</v>
      </c>
      <c r="AA702" s="446"/>
      <c r="AB702" s="445"/>
      <c r="AC702" s="447"/>
      <c r="AD702" s="449"/>
      <c r="AE702" s="450">
        <f t="shared" si="235"/>
        <v>2.4999999999999996</v>
      </c>
      <c r="AF702" s="450">
        <f t="shared" si="236"/>
        <v>0</v>
      </c>
      <c r="AG702" s="450"/>
      <c r="AH702" s="451"/>
      <c r="AI702" s="451"/>
    </row>
    <row r="703" spans="1:35" s="452" customFormat="1" ht="20.149999999999999" customHeight="1" x14ac:dyDescent="0.35">
      <c r="A703" s="443"/>
      <c r="B703" s="444">
        <f t="shared" si="237"/>
        <v>10</v>
      </c>
      <c r="C703" s="445" t="s">
        <v>1032</v>
      </c>
      <c r="D703" s="446">
        <v>1</v>
      </c>
      <c r="E703" s="446">
        <v>1</v>
      </c>
      <c r="F703" s="446">
        <v>0.2</v>
      </c>
      <c r="G703" s="446">
        <v>0.6</v>
      </c>
      <c r="H703" s="447">
        <f t="shared" si="227"/>
        <v>0.12</v>
      </c>
      <c r="I703" s="447">
        <f t="shared" si="228"/>
        <v>0.2</v>
      </c>
      <c r="J703" s="447">
        <f t="shared" si="238"/>
        <v>1.0499999999999998</v>
      </c>
      <c r="K703" s="448">
        <v>0</v>
      </c>
      <c r="L703" s="448">
        <f t="shared" si="239"/>
        <v>0.6</v>
      </c>
      <c r="M703" s="448">
        <f t="shared" si="230"/>
        <v>0.6</v>
      </c>
      <c r="N703" s="448">
        <v>0.15</v>
      </c>
      <c r="O703" s="446">
        <f t="shared" si="240"/>
        <v>0.44999999999999996</v>
      </c>
      <c r="P703" s="446">
        <f t="shared" si="232"/>
        <v>0.44999999999999996</v>
      </c>
      <c r="Q703" s="446"/>
      <c r="R703" s="446"/>
      <c r="S703" s="446">
        <f t="shared" si="233"/>
        <v>0</v>
      </c>
      <c r="T703" s="446"/>
      <c r="U703" s="446"/>
      <c r="V703" s="446"/>
      <c r="W703" s="446"/>
      <c r="X703" s="446"/>
      <c r="Y703" s="446"/>
      <c r="Z703" s="446">
        <f t="shared" si="234"/>
        <v>0</v>
      </c>
      <c r="AA703" s="446"/>
      <c r="AB703" s="445"/>
      <c r="AC703" s="447"/>
      <c r="AD703" s="449"/>
      <c r="AE703" s="450">
        <f t="shared" si="235"/>
        <v>1.2499999999999998</v>
      </c>
      <c r="AF703" s="450">
        <f t="shared" si="236"/>
        <v>0</v>
      </c>
      <c r="AG703" s="450"/>
      <c r="AH703" s="451"/>
      <c r="AI703" s="451"/>
    </row>
    <row r="704" spans="1:35" s="452" customFormat="1" ht="20.149999999999999" customHeight="1" x14ac:dyDescent="0.35">
      <c r="A704" s="443"/>
      <c r="B704" s="444">
        <f t="shared" si="237"/>
        <v>11</v>
      </c>
      <c r="C704" s="445" t="s">
        <v>1033</v>
      </c>
      <c r="D704" s="446">
        <v>1</v>
      </c>
      <c r="E704" s="446">
        <v>3.1</v>
      </c>
      <c r="F704" s="446">
        <v>0.2</v>
      </c>
      <c r="G704" s="446">
        <v>0.6</v>
      </c>
      <c r="H704" s="447">
        <f t="shared" si="227"/>
        <v>0.37200000000000005</v>
      </c>
      <c r="I704" s="447">
        <f t="shared" si="228"/>
        <v>0.62000000000000011</v>
      </c>
      <c r="J704" s="447">
        <f t="shared" si="238"/>
        <v>3.2549999999999999</v>
      </c>
      <c r="K704" s="448">
        <v>0</v>
      </c>
      <c r="L704" s="448">
        <f t="shared" si="239"/>
        <v>0.6</v>
      </c>
      <c r="M704" s="448">
        <f t="shared" si="230"/>
        <v>1.8599999999999999</v>
      </c>
      <c r="N704" s="448">
        <v>0.15</v>
      </c>
      <c r="O704" s="446">
        <f t="shared" si="240"/>
        <v>0.44999999999999996</v>
      </c>
      <c r="P704" s="446">
        <f t="shared" si="232"/>
        <v>1.3949999999999998</v>
      </c>
      <c r="Q704" s="446"/>
      <c r="R704" s="446"/>
      <c r="S704" s="446">
        <f t="shared" si="233"/>
        <v>0</v>
      </c>
      <c r="T704" s="446"/>
      <c r="U704" s="446"/>
      <c r="V704" s="446"/>
      <c r="W704" s="446"/>
      <c r="X704" s="446"/>
      <c r="Y704" s="446"/>
      <c r="Z704" s="446">
        <f t="shared" si="234"/>
        <v>0</v>
      </c>
      <c r="AA704" s="446"/>
      <c r="AB704" s="445"/>
      <c r="AC704" s="447"/>
      <c r="AD704" s="449"/>
      <c r="AE704" s="450">
        <f t="shared" si="235"/>
        <v>3.875</v>
      </c>
      <c r="AF704" s="450">
        <f t="shared" si="236"/>
        <v>0</v>
      </c>
      <c r="AG704" s="450"/>
      <c r="AH704" s="451"/>
      <c r="AI704" s="451"/>
    </row>
    <row r="705" spans="1:35" s="452" customFormat="1" ht="20.149999999999999" customHeight="1" x14ac:dyDescent="0.35">
      <c r="A705" s="443"/>
      <c r="B705" s="444">
        <f t="shared" si="237"/>
        <v>12</v>
      </c>
      <c r="C705" s="445" t="s">
        <v>1034</v>
      </c>
      <c r="D705" s="446">
        <v>1</v>
      </c>
      <c r="E705" s="446">
        <v>6.2</v>
      </c>
      <c r="F705" s="446">
        <v>0.3</v>
      </c>
      <c r="G705" s="446">
        <v>0.6</v>
      </c>
      <c r="H705" s="447">
        <f t="shared" si="227"/>
        <v>1.1159999999999999</v>
      </c>
      <c r="I705" s="447">
        <f t="shared" si="228"/>
        <v>1.8599999999999999</v>
      </c>
      <c r="J705" s="447">
        <f t="shared" si="238"/>
        <v>6.51</v>
      </c>
      <c r="K705" s="448">
        <v>0</v>
      </c>
      <c r="L705" s="448">
        <f t="shared" si="239"/>
        <v>0.6</v>
      </c>
      <c r="M705" s="448">
        <f t="shared" si="230"/>
        <v>3.7199999999999998</v>
      </c>
      <c r="N705" s="448">
        <v>0.15</v>
      </c>
      <c r="O705" s="446">
        <f t="shared" si="240"/>
        <v>0.44999999999999996</v>
      </c>
      <c r="P705" s="446">
        <f t="shared" si="232"/>
        <v>2.7899999999999996</v>
      </c>
      <c r="Q705" s="446"/>
      <c r="R705" s="446"/>
      <c r="S705" s="446">
        <f t="shared" si="233"/>
        <v>0</v>
      </c>
      <c r="T705" s="446"/>
      <c r="U705" s="446"/>
      <c r="V705" s="446"/>
      <c r="W705" s="446"/>
      <c r="X705" s="446"/>
      <c r="Y705" s="446"/>
      <c r="Z705" s="446">
        <f t="shared" si="234"/>
        <v>0</v>
      </c>
      <c r="AA705" s="446"/>
      <c r="AB705" s="445"/>
      <c r="AC705" s="447"/>
      <c r="AD705" s="449"/>
      <c r="AE705" s="450">
        <f t="shared" si="235"/>
        <v>8.3699999999999992</v>
      </c>
      <c r="AF705" s="450">
        <f t="shared" si="236"/>
        <v>0</v>
      </c>
      <c r="AG705" s="450"/>
      <c r="AH705" s="451"/>
      <c r="AI705" s="451"/>
    </row>
    <row r="706" spans="1:35" s="452" customFormat="1" ht="20.149999999999999" customHeight="1" x14ac:dyDescent="0.35">
      <c r="A706" s="443"/>
      <c r="B706" s="444">
        <f t="shared" si="237"/>
        <v>13</v>
      </c>
      <c r="C706" s="445" t="s">
        <v>1035</v>
      </c>
      <c r="D706" s="446">
        <v>1</v>
      </c>
      <c r="E706" s="446">
        <v>5.8</v>
      </c>
      <c r="F706" s="446">
        <v>0.2</v>
      </c>
      <c r="G706" s="446">
        <v>0.6</v>
      </c>
      <c r="H706" s="447">
        <f t="shared" si="227"/>
        <v>0.69599999999999995</v>
      </c>
      <c r="I706" s="447">
        <f t="shared" si="228"/>
        <v>1.1599999999999999</v>
      </c>
      <c r="J706" s="447">
        <f t="shared" si="238"/>
        <v>6.09</v>
      </c>
      <c r="K706" s="448">
        <v>0</v>
      </c>
      <c r="L706" s="448">
        <f t="shared" si="239"/>
        <v>0.6</v>
      </c>
      <c r="M706" s="448">
        <f t="shared" si="230"/>
        <v>3.48</v>
      </c>
      <c r="N706" s="448">
        <v>0.15</v>
      </c>
      <c r="O706" s="446">
        <f t="shared" si="240"/>
        <v>0.44999999999999996</v>
      </c>
      <c r="P706" s="446">
        <f t="shared" si="232"/>
        <v>2.61</v>
      </c>
      <c r="Q706" s="446"/>
      <c r="R706" s="446"/>
      <c r="S706" s="446">
        <f t="shared" si="233"/>
        <v>0</v>
      </c>
      <c r="T706" s="446"/>
      <c r="U706" s="446"/>
      <c r="V706" s="446"/>
      <c r="W706" s="446"/>
      <c r="X706" s="446"/>
      <c r="Y706" s="446"/>
      <c r="Z706" s="446">
        <f t="shared" si="234"/>
        <v>0</v>
      </c>
      <c r="AA706" s="446"/>
      <c r="AB706" s="445"/>
      <c r="AC706" s="447"/>
      <c r="AD706" s="449"/>
      <c r="AE706" s="450">
        <f t="shared" si="235"/>
        <v>7.25</v>
      </c>
      <c r="AF706" s="450">
        <f t="shared" si="236"/>
        <v>0</v>
      </c>
      <c r="AG706" s="450"/>
      <c r="AH706" s="451"/>
      <c r="AI706" s="451"/>
    </row>
    <row r="707" spans="1:35" s="452" customFormat="1" ht="20.149999999999999" customHeight="1" x14ac:dyDescent="0.35">
      <c r="A707" s="443"/>
      <c r="B707" s="444">
        <f t="shared" si="237"/>
        <v>14</v>
      </c>
      <c r="C707" s="445" t="s">
        <v>1036</v>
      </c>
      <c r="D707" s="446">
        <v>1</v>
      </c>
      <c r="E707" s="446">
        <v>1.9</v>
      </c>
      <c r="F707" s="446">
        <v>0.2</v>
      </c>
      <c r="G707" s="446">
        <v>0.6</v>
      </c>
      <c r="H707" s="447">
        <f t="shared" si="227"/>
        <v>0.22799999999999998</v>
      </c>
      <c r="I707" s="447">
        <f t="shared" si="228"/>
        <v>0.38</v>
      </c>
      <c r="J707" s="447">
        <f t="shared" si="238"/>
        <v>1.9949999999999997</v>
      </c>
      <c r="K707" s="448">
        <v>0</v>
      </c>
      <c r="L707" s="448">
        <f t="shared" si="239"/>
        <v>0.6</v>
      </c>
      <c r="M707" s="448">
        <f t="shared" si="230"/>
        <v>1.1399999999999999</v>
      </c>
      <c r="N707" s="448">
        <v>0.15</v>
      </c>
      <c r="O707" s="446">
        <f t="shared" si="240"/>
        <v>0.44999999999999996</v>
      </c>
      <c r="P707" s="446">
        <f t="shared" si="232"/>
        <v>0.85499999999999987</v>
      </c>
      <c r="Q707" s="446"/>
      <c r="R707" s="446"/>
      <c r="S707" s="446">
        <f t="shared" si="233"/>
        <v>0</v>
      </c>
      <c r="T707" s="446"/>
      <c r="U707" s="446"/>
      <c r="V707" s="446"/>
      <c r="W707" s="446"/>
      <c r="X707" s="446"/>
      <c r="Y707" s="446"/>
      <c r="Z707" s="446">
        <f t="shared" si="234"/>
        <v>0</v>
      </c>
      <c r="AA707" s="446"/>
      <c r="AB707" s="445"/>
      <c r="AC707" s="447"/>
      <c r="AD707" s="449"/>
      <c r="AE707" s="450">
        <f t="shared" si="235"/>
        <v>2.3749999999999996</v>
      </c>
      <c r="AF707" s="450">
        <f t="shared" si="236"/>
        <v>0</v>
      </c>
      <c r="AG707" s="450"/>
      <c r="AH707" s="451"/>
      <c r="AI707" s="451"/>
    </row>
    <row r="708" spans="1:35" s="417" customFormat="1" ht="20.149999999999999" customHeight="1" x14ac:dyDescent="0.35">
      <c r="A708" s="418"/>
      <c r="B708" s="600" t="str">
        <f>+CONCATENATE(A691," Total")</f>
        <v>Upper Terrace Beam Total</v>
      </c>
      <c r="C708" s="601"/>
      <c r="D708" s="407">
        <f>SUM(D693:D707)</f>
        <v>15</v>
      </c>
      <c r="E708" s="407">
        <f>SUM(E693:E707)</f>
        <v>55.705000000000005</v>
      </c>
      <c r="F708" s="408">
        <f>+SUMPRODUCT(E693:E707,F693:F707)/SUM(E693:E707)</f>
        <v>0.25260748586302839</v>
      </c>
      <c r="G708" s="409">
        <f>+SUMPRODUCT(E693:E707,G693:G707)/SUM(E693:E707)</f>
        <v>0.68295485144960044</v>
      </c>
      <c r="H708" s="407">
        <f>SUM(H693:H707)</f>
        <v>9.8292000000000002</v>
      </c>
      <c r="I708" s="407">
        <f>SUM(I693:I707)</f>
        <v>14.071499999999999</v>
      </c>
      <c r="J708" s="407">
        <f>SUM(J693:J707)</f>
        <v>67.732250000000008</v>
      </c>
      <c r="K708" s="409">
        <f>IFERROR(AVERAGE(K693:K707),0)</f>
        <v>0</v>
      </c>
      <c r="L708" s="409">
        <f>IFERROR(AVERAGE(L693:L707),0)</f>
        <v>0.6533333333333331</v>
      </c>
      <c r="M708" s="410">
        <f>SUM(M693:M707)</f>
        <v>38.043999999999997</v>
      </c>
      <c r="N708" s="409">
        <f>IFERROR(AVERAGE(N693:N707),0)</f>
        <v>0.14999999999999997</v>
      </c>
      <c r="O708" s="411">
        <f>IFERROR(AVERAGE(O693:O707),0)</f>
        <v>0.50333333333333341</v>
      </c>
      <c r="P708" s="407">
        <f>SUM(P693:P707)</f>
        <v>29.688249999999996</v>
      </c>
      <c r="Q708" s="407"/>
      <c r="R708" s="412"/>
      <c r="S708" s="407">
        <f>SUM(S693:S707)</f>
        <v>0</v>
      </c>
      <c r="T708" s="413"/>
      <c r="U708" s="413"/>
      <c r="V708" s="413"/>
      <c r="W708" s="413"/>
      <c r="X708" s="413"/>
      <c r="Y708" s="413"/>
      <c r="Z708" s="407">
        <f>SUM(Z693:Z707)</f>
        <v>0.36</v>
      </c>
      <c r="AA708" s="407"/>
      <c r="AB708" s="414"/>
      <c r="AC708" s="407"/>
      <c r="AD708" s="415"/>
      <c r="AE708" s="407">
        <f>SUM(AE693:AE707)</f>
        <v>41.37</v>
      </c>
      <c r="AF708" s="407">
        <f>SUM(AF693:AF707)</f>
        <v>40.433750000000003</v>
      </c>
      <c r="AG708" s="407">
        <f>SUM(AG693:AG707)</f>
        <v>0</v>
      </c>
      <c r="AH708" s="407">
        <f>SUM(AH693:AH707)</f>
        <v>0</v>
      </c>
      <c r="AI708" s="416"/>
    </row>
    <row r="709" spans="1:35" s="452" customFormat="1" ht="13.75" customHeight="1" x14ac:dyDescent="0.35">
      <c r="A709" s="443"/>
      <c r="B709" s="444"/>
      <c r="C709" s="453"/>
      <c r="D709" s="447"/>
      <c r="E709" s="447"/>
      <c r="F709" s="447"/>
      <c r="G709" s="447"/>
      <c r="H709" s="447"/>
      <c r="I709" s="447"/>
      <c r="J709" s="447"/>
      <c r="K709" s="454"/>
      <c r="L709" s="454"/>
      <c r="M709" s="454"/>
      <c r="N709" s="454"/>
      <c r="O709" s="445"/>
      <c r="P709" s="445"/>
      <c r="Q709" s="445"/>
      <c r="R709" s="445"/>
      <c r="S709" s="445"/>
      <c r="T709" s="444"/>
      <c r="U709" s="444"/>
      <c r="V709" s="444"/>
      <c r="W709" s="444"/>
      <c r="X709" s="444"/>
      <c r="Y709" s="444"/>
      <c r="Z709" s="445"/>
      <c r="AA709" s="445"/>
      <c r="AB709" s="445"/>
      <c r="AC709" s="445"/>
      <c r="AD709" s="449"/>
      <c r="AG709" s="450"/>
    </row>
  </sheetData>
  <customSheetViews>
    <customSheetView guid="{BBDAE9F1-3FAA-4FA1-A931-BF3C82A38E11}" scale="85" hiddenRows="1">
      <selection activeCell="D3" sqref="D3:E3"/>
      <pageMargins left="0.7" right="0.7" top="0.75" bottom="0.75" header="0.3" footer="0.3"/>
      <pageSetup orientation="portrait" r:id="rId1"/>
    </customSheetView>
    <customSheetView guid="{9631A94D-44FB-4E6D-AA15-1CA5E0FDD530}" scale="85" hiddenRows="1">
      <selection activeCell="P22" sqref="P22"/>
      <pageMargins left="0.7" right="0.7" top="0.75" bottom="0.75" header="0.3" footer="0.3"/>
      <pageSetup orientation="portrait" r:id="rId2"/>
    </customSheetView>
    <customSheetView guid="{05B31AF9-1963-454A-8EB5-CBE6E7E22E32}" scale="85" hiddenRows="1">
      <selection activeCell="P22" sqref="P22"/>
      <pageMargins left="0.7" right="0.7" top="0.75" bottom="0.75" header="0.3" footer="0.3"/>
      <pageSetup orientation="portrait" r:id="rId3"/>
    </customSheetView>
    <customSheetView guid="{A34ED118-452E-495E-802C-676DA6A61918}" scale="85" hiddenRows="1">
      <selection activeCell="P22" sqref="P22"/>
      <pageMargins left="0.7" right="0.7" top="0.75" bottom="0.75" header="0.3" footer="0.3"/>
      <pageSetup orientation="portrait" r:id="rId4"/>
    </customSheetView>
  </customSheetViews>
  <mergeCells count="30">
    <mergeCell ref="A691:E691"/>
    <mergeCell ref="AE691:AF691"/>
    <mergeCell ref="AG691:AH691"/>
    <mergeCell ref="B708:C708"/>
    <mergeCell ref="AG45:AH45"/>
    <mergeCell ref="B153:C153"/>
    <mergeCell ref="A45:E45"/>
    <mergeCell ref="AE45:AF45"/>
    <mergeCell ref="A155:E155"/>
    <mergeCell ref="AE155:AF155"/>
    <mergeCell ref="AG155:AH155"/>
    <mergeCell ref="B324:C324"/>
    <mergeCell ref="A326:E326"/>
    <mergeCell ref="AE326:AF326"/>
    <mergeCell ref="AG326:AH326"/>
    <mergeCell ref="B507:C507"/>
    <mergeCell ref="B2:C2"/>
    <mergeCell ref="D2:E2"/>
    <mergeCell ref="B3:C3"/>
    <mergeCell ref="D3:E3"/>
    <mergeCell ref="B4:C4"/>
    <mergeCell ref="A509:E509"/>
    <mergeCell ref="AE509:AF509"/>
    <mergeCell ref="AG509:AH509"/>
    <mergeCell ref="B688:C688"/>
    <mergeCell ref="B6:B8"/>
    <mergeCell ref="C6:C8"/>
    <mergeCell ref="D6:D8"/>
    <mergeCell ref="E6:AF6"/>
    <mergeCell ref="T43:Y43"/>
  </mergeCells>
  <phoneticPr fontId="22" type="noConversion"/>
  <conditionalFormatting sqref="G1:G5 N1:N5 K44:K688 N44:N688">
    <cfRule type="cellIs" dxfId="15" priority="76" operator="equal">
      <formula>0.6</formula>
    </cfRule>
  </conditionalFormatting>
  <conditionalFormatting sqref="G44:G46 F153:G154 G155:G156 F324:G325 G326:G327 F507:G508 G509:G510 F688:G688">
    <cfRule type="cellIs" dxfId="14" priority="68" operator="equal">
      <formula>0.6</formula>
    </cfRule>
  </conditionalFormatting>
  <conditionalFormatting sqref="G691:G692 F708:G708">
    <cfRule type="cellIs" dxfId="13" priority="1" operator="equal">
      <formula>0.6</formula>
    </cfRule>
  </conditionalFormatting>
  <conditionalFormatting sqref="K1:K3">
    <cfRule type="cellIs" dxfId="12" priority="71" operator="equal">
      <formula>0.6</formula>
    </cfRule>
  </conditionalFormatting>
  <conditionalFormatting sqref="K25:K41">
    <cfRule type="cellIs" dxfId="11" priority="75" operator="equal">
      <formula>0.6</formula>
    </cfRule>
  </conditionalFormatting>
  <conditionalFormatting sqref="K691:K708 N691:N708">
    <cfRule type="cellIs" dxfId="10" priority="4" operator="equal">
      <formula>0.6</formula>
    </cfRule>
  </conditionalFormatting>
  <conditionalFormatting sqref="L153:L154">
    <cfRule type="cellIs" dxfId="9" priority="6" operator="equal">
      <formula>0.6</formula>
    </cfRule>
  </conditionalFormatting>
  <conditionalFormatting sqref="L324:L325 L507:L508 L688">
    <cfRule type="cellIs" dxfId="8" priority="73" operator="equal">
      <formula>0.6</formula>
    </cfRule>
  </conditionalFormatting>
  <conditionalFormatting sqref="L708">
    <cfRule type="cellIs" dxfId="7" priority="3" operator="equal">
      <formula>0.6</formula>
    </cfRule>
  </conditionalFormatting>
  <conditionalFormatting sqref="L43:M43">
    <cfRule type="cellIs" dxfId="6" priority="78" operator="equal">
      <formula>0.6</formula>
    </cfRule>
  </conditionalFormatting>
  <conditionalFormatting sqref="N25">
    <cfRule type="cellIs" dxfId="5" priority="77" operator="equal">
      <formula>0.6</formula>
    </cfRule>
  </conditionalFormatting>
  <conditionalFormatting sqref="N42 I42:K43">
    <cfRule type="cellIs" dxfId="4" priority="80" operator="equal">
      <formula>0.6</formula>
    </cfRule>
  </conditionalFormatting>
  <conditionalFormatting sqref="O153:O154">
    <cfRule type="cellIs" dxfId="3" priority="5" operator="equal">
      <formula>0.6</formula>
    </cfRule>
  </conditionalFormatting>
  <conditionalFormatting sqref="O324:O325 O507:O508 O688">
    <cfRule type="cellIs" dxfId="2" priority="72" operator="equal">
      <formula>0.6</formula>
    </cfRule>
  </conditionalFormatting>
  <conditionalFormatting sqref="O708">
    <cfRule type="cellIs" dxfId="1" priority="2" operator="equal">
      <formula>0.6</formula>
    </cfRule>
  </conditionalFormatting>
  <conditionalFormatting sqref="AC43:AD43">
    <cfRule type="cellIs" dxfId="0" priority="79" operator="equal">
      <formula>0.6</formula>
    </cfRule>
  </conditionalFormatting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37E6-612F-4A1B-9BFF-84A34F567E32}">
  <sheetPr>
    <tabColor theme="0"/>
  </sheetPr>
  <dimension ref="A1:K322"/>
  <sheetViews>
    <sheetView tabSelected="1" zoomScale="90" zoomScaleNormal="90" workbookViewId="0">
      <selection activeCell="C13" sqref="C13"/>
    </sheetView>
  </sheetViews>
  <sheetFormatPr defaultColWidth="9.1796875" defaultRowHeight="20.149999999999999" customHeight="1" x14ac:dyDescent="0.35"/>
  <cols>
    <col min="1" max="1" width="9.1796875" style="223"/>
    <col min="2" max="2" width="8.26953125" style="223" customWidth="1"/>
    <col min="3" max="3" width="9.1796875" style="224"/>
    <col min="4" max="4" width="17.81640625" style="223" customWidth="1"/>
    <col min="5" max="5" width="9.1796875" style="223"/>
    <col min="6" max="6" width="12.453125" style="223" customWidth="1"/>
    <col min="7" max="7" width="12.81640625" style="223" bestFit="1" customWidth="1"/>
    <col min="8" max="8" width="12.54296875" style="223" bestFit="1" customWidth="1"/>
    <col min="9" max="9" width="13.26953125" style="223" bestFit="1" customWidth="1"/>
    <col min="10" max="10" width="14.54296875" style="223" customWidth="1"/>
    <col min="11" max="11" width="17.26953125" style="223" customWidth="1"/>
    <col min="12" max="12" width="13.26953125" style="223" customWidth="1"/>
    <col min="13" max="13" width="9.54296875" style="223" bestFit="1" customWidth="1"/>
    <col min="14" max="14" width="10.54296875" style="223" bestFit="1" customWidth="1"/>
    <col min="15" max="16384" width="9.1796875" style="223"/>
  </cols>
  <sheetData>
    <row r="1" spans="1:11" ht="20.149999999999999" customHeight="1" x14ac:dyDescent="0.35">
      <c r="A1" s="222" t="s">
        <v>1080</v>
      </c>
    </row>
    <row r="2" spans="1:11" ht="20.149999999999999" customHeight="1" x14ac:dyDescent="0.35">
      <c r="A2" s="225" t="s">
        <v>208</v>
      </c>
    </row>
    <row r="3" spans="1:11" ht="20.149999999999999" customHeight="1" thickBot="1" x14ac:dyDescent="0.4">
      <c r="A3" s="225"/>
    </row>
    <row r="4" spans="1:11" ht="15" customHeight="1" thickBot="1" x14ac:dyDescent="0.4">
      <c r="C4" s="602" t="s">
        <v>209</v>
      </c>
      <c r="D4" s="604" t="s">
        <v>8</v>
      </c>
      <c r="E4" s="618" t="s">
        <v>210</v>
      </c>
      <c r="F4" s="226" t="s">
        <v>211</v>
      </c>
      <c r="G4" s="227"/>
      <c r="H4" s="227"/>
      <c r="I4" s="227"/>
      <c r="J4" s="227"/>
      <c r="K4" s="227"/>
    </row>
    <row r="5" spans="1:11" ht="25" x14ac:dyDescent="0.35">
      <c r="C5" s="603"/>
      <c r="D5" s="605"/>
      <c r="E5" s="607"/>
      <c r="F5" s="228" t="s">
        <v>212</v>
      </c>
      <c r="G5" s="229" t="s">
        <v>213</v>
      </c>
      <c r="H5" s="229" t="s">
        <v>214</v>
      </c>
      <c r="I5" s="229" t="s">
        <v>215</v>
      </c>
      <c r="J5" s="229" t="s">
        <v>216</v>
      </c>
      <c r="K5" s="230" t="s">
        <v>26</v>
      </c>
    </row>
    <row r="6" spans="1:11" ht="15" customHeight="1" thickBot="1" x14ac:dyDescent="0.4">
      <c r="C6" s="616"/>
      <c r="D6" s="617"/>
      <c r="E6" s="619"/>
      <c r="F6" s="228">
        <v>1</v>
      </c>
      <c r="G6" s="231">
        <v>1</v>
      </c>
      <c r="H6" s="231">
        <v>1</v>
      </c>
      <c r="I6" s="231">
        <v>1</v>
      </c>
      <c r="J6" s="231">
        <v>1</v>
      </c>
      <c r="K6" s="232"/>
    </row>
    <row r="7" spans="1:11" ht="15" customHeight="1" x14ac:dyDescent="0.35">
      <c r="C7" s="233" t="s">
        <v>217</v>
      </c>
      <c r="D7" s="234" t="s">
        <v>80</v>
      </c>
      <c r="E7" s="235"/>
      <c r="F7" s="236"/>
      <c r="G7" s="237"/>
      <c r="H7" s="237"/>
      <c r="I7" s="237"/>
      <c r="J7" s="237"/>
      <c r="K7" s="238"/>
    </row>
    <row r="8" spans="1:11" ht="15" hidden="1" customHeight="1" x14ac:dyDescent="0.35">
      <c r="C8" s="139"/>
      <c r="D8" s="239" t="s">
        <v>218</v>
      </c>
      <c r="E8" s="240" t="s">
        <v>219</v>
      </c>
      <c r="F8" s="152" t="e">
        <f>#REF!</f>
        <v>#REF!</v>
      </c>
      <c r="G8" s="152">
        <f>I$54</f>
        <v>134.86095214049993</v>
      </c>
      <c r="H8" s="134">
        <f>I$108</f>
        <v>78.619252110000019</v>
      </c>
      <c r="I8" s="134">
        <f>I$244</f>
        <v>79.759131360000069</v>
      </c>
      <c r="J8" s="134">
        <f>I$272</f>
        <v>7.8864000000000001</v>
      </c>
      <c r="K8" s="241">
        <f>SUMPRODUCT($G$6:$J$6,G8:J8)</f>
        <v>301.12573561049999</v>
      </c>
    </row>
    <row r="9" spans="1:11" s="90" customFormat="1" ht="15" customHeight="1" x14ac:dyDescent="0.35">
      <c r="C9" s="139"/>
      <c r="D9" s="239" t="s">
        <v>218</v>
      </c>
      <c r="E9" s="435" t="s">
        <v>219</v>
      </c>
      <c r="F9" s="123">
        <f>I54</f>
        <v>134.86095214049993</v>
      </c>
      <c r="G9" s="436">
        <f>I108</f>
        <v>78.619252110000019</v>
      </c>
      <c r="H9" s="134">
        <f>I174</f>
        <v>84.333746460000071</v>
      </c>
      <c r="I9" s="134">
        <f>I244</f>
        <v>79.759131360000069</v>
      </c>
      <c r="J9" s="134">
        <f>I272</f>
        <v>7.8864000000000001</v>
      </c>
      <c r="K9" s="437">
        <f>SUMPRODUCT($F$6:$J$6,F9:J9)</f>
        <v>385.45948207050009</v>
      </c>
    </row>
    <row r="10" spans="1:11" ht="15" customHeight="1" x14ac:dyDescent="0.35">
      <c r="C10" s="139"/>
      <c r="D10" s="239"/>
      <c r="E10" s="240"/>
      <c r="F10" s="152"/>
      <c r="G10" s="152"/>
      <c r="H10" s="134"/>
      <c r="I10" s="134"/>
      <c r="J10" s="134"/>
      <c r="K10" s="241"/>
    </row>
    <row r="11" spans="1:11" ht="15" customHeight="1" x14ac:dyDescent="0.35">
      <c r="A11" s="242"/>
      <c r="B11" s="242"/>
      <c r="C11" s="243"/>
      <c r="D11" s="244" t="s">
        <v>221</v>
      </c>
      <c r="E11" s="240" t="s">
        <v>219</v>
      </c>
      <c r="F11" s="240">
        <v>0</v>
      </c>
      <c r="G11" s="152">
        <v>0</v>
      </c>
      <c r="H11" s="152">
        <v>0</v>
      </c>
      <c r="I11" s="152">
        <v>0</v>
      </c>
      <c r="J11" s="152">
        <v>0</v>
      </c>
      <c r="K11" s="241">
        <f>SUMPRODUCT($F$6:$J$6,F11:J11)</f>
        <v>0</v>
      </c>
    </row>
    <row r="12" spans="1:11" ht="15" customHeight="1" x14ac:dyDescent="0.35">
      <c r="C12" s="245" t="s">
        <v>222</v>
      </c>
      <c r="D12" s="246" t="s">
        <v>81</v>
      </c>
      <c r="E12" s="247"/>
      <c r="F12" s="152"/>
      <c r="G12" s="152"/>
      <c r="H12" s="248"/>
      <c r="I12" s="248"/>
      <c r="J12" s="248"/>
      <c r="K12" s="241"/>
    </row>
    <row r="13" spans="1:11" ht="15" customHeight="1" x14ac:dyDescent="0.35">
      <c r="C13" s="139"/>
      <c r="D13" s="239" t="s">
        <v>218</v>
      </c>
      <c r="E13" s="240" t="s">
        <v>220</v>
      </c>
      <c r="F13" s="240">
        <f>J54*0</f>
        <v>0</v>
      </c>
      <c r="G13" s="152">
        <f>J108</f>
        <v>524.57450839999979</v>
      </c>
      <c r="H13" s="134">
        <f>J174</f>
        <v>562.50593820000017</v>
      </c>
      <c r="I13" s="134">
        <f>J244</f>
        <v>531.82797189999985</v>
      </c>
      <c r="J13" s="134">
        <f>J$272</f>
        <v>52.575999999999993</v>
      </c>
      <c r="K13" s="241">
        <f>SUMPRODUCT($F$6:$J$6,F13:J13)</f>
        <v>1671.4844184999997</v>
      </c>
    </row>
    <row r="14" spans="1:11" ht="15" customHeight="1" x14ac:dyDescent="0.35">
      <c r="C14" s="139"/>
      <c r="D14" s="239"/>
      <c r="E14" s="240"/>
      <c r="F14" s="152"/>
      <c r="G14" s="152"/>
      <c r="H14" s="134"/>
      <c r="I14" s="134"/>
      <c r="J14" s="134"/>
      <c r="K14" s="241"/>
    </row>
    <row r="15" spans="1:11" ht="20.149999999999999" customHeight="1" thickBot="1" x14ac:dyDescent="0.4">
      <c r="A15" s="242"/>
      <c r="B15" s="242"/>
      <c r="C15" s="249"/>
      <c r="D15" s="250" t="s">
        <v>221</v>
      </c>
      <c r="E15" s="251" t="s">
        <v>220</v>
      </c>
      <c r="F15" s="251">
        <v>0</v>
      </c>
      <c r="G15" s="251">
        <v>0</v>
      </c>
      <c r="H15" s="251">
        <v>0</v>
      </c>
      <c r="I15" s="251">
        <v>0</v>
      </c>
      <c r="J15" s="251">
        <f>K$322</f>
        <v>0</v>
      </c>
      <c r="K15" s="252">
        <f>SUMPRODUCT($F$6:$J$6,F15:J15)</f>
        <v>0</v>
      </c>
    </row>
    <row r="16" spans="1:11" ht="20.149999999999999" customHeight="1" x14ac:dyDescent="0.35">
      <c r="C16" s="129"/>
      <c r="D16" s="253"/>
      <c r="E16" s="242"/>
      <c r="F16" s="254"/>
      <c r="G16" s="254"/>
      <c r="H16" s="255"/>
      <c r="I16" s="255"/>
      <c r="J16" s="255"/>
    </row>
    <row r="17" spans="1:10" ht="20.149999999999999" customHeight="1" x14ac:dyDescent="0.35">
      <c r="D17" s="256" t="s">
        <v>223</v>
      </c>
    </row>
    <row r="18" spans="1:10" ht="37.5" customHeight="1" x14ac:dyDescent="0.35">
      <c r="A18" s="228" t="s">
        <v>224</v>
      </c>
      <c r="B18" s="228"/>
      <c r="C18" s="257" t="s">
        <v>94</v>
      </c>
      <c r="D18" s="228" t="s">
        <v>225</v>
      </c>
      <c r="E18" s="228" t="s">
        <v>226</v>
      </c>
      <c r="F18" s="300" t="s">
        <v>303</v>
      </c>
      <c r="G18" s="300" t="s">
        <v>302</v>
      </c>
      <c r="H18" s="259" t="s">
        <v>229</v>
      </c>
      <c r="I18" s="259" t="s">
        <v>230</v>
      </c>
      <c r="J18" s="259" t="s">
        <v>231</v>
      </c>
    </row>
    <row r="19" spans="1:10" ht="20.149999999999999" customHeight="1" x14ac:dyDescent="0.35">
      <c r="A19" s="260"/>
      <c r="B19" s="282"/>
      <c r="C19" s="299">
        <v>1</v>
      </c>
      <c r="D19" s="297" t="s">
        <v>312</v>
      </c>
      <c r="E19" s="298">
        <v>1</v>
      </c>
      <c r="F19" s="282">
        <v>58.412171100000002</v>
      </c>
      <c r="G19" s="282">
        <v>31.303159699999998</v>
      </c>
      <c r="H19" s="282">
        <v>0.2</v>
      </c>
      <c r="I19" s="282">
        <f>+E19*F19*H19</f>
        <v>11.682434220000001</v>
      </c>
      <c r="J19" s="283">
        <f t="shared" ref="J19:J25" si="0">E19*F19</f>
        <v>58.412171100000002</v>
      </c>
    </row>
    <row r="20" spans="1:10" ht="20.149999999999999" customHeight="1" x14ac:dyDescent="0.35">
      <c r="A20" s="260"/>
      <c r="B20" s="282"/>
      <c r="C20" s="299">
        <v>2</v>
      </c>
      <c r="D20" s="297" t="s">
        <v>313</v>
      </c>
      <c r="E20" s="298">
        <v>1</v>
      </c>
      <c r="F20" s="282">
        <v>57.9219419</v>
      </c>
      <c r="G20" s="282">
        <v>31.497168299999998</v>
      </c>
      <c r="H20" s="282">
        <v>0.2</v>
      </c>
      <c r="I20" s="282">
        <f t="shared" ref="I20:I25" si="1">+E20*F20*H20</f>
        <v>11.58438838</v>
      </c>
      <c r="J20" s="283">
        <f t="shared" si="0"/>
        <v>57.9219419</v>
      </c>
    </row>
    <row r="21" spans="1:10" ht="20.149999999999999" customHeight="1" x14ac:dyDescent="0.35">
      <c r="A21" s="264"/>
      <c r="B21" s="298"/>
      <c r="C21" s="299">
        <v>3</v>
      </c>
      <c r="D21" s="297" t="s">
        <v>314</v>
      </c>
      <c r="E21" s="298">
        <v>1</v>
      </c>
      <c r="F21" s="282">
        <v>59.207481899999998</v>
      </c>
      <c r="G21" s="282">
        <v>31.591536699999999</v>
      </c>
      <c r="H21" s="282">
        <v>0.2</v>
      </c>
      <c r="I21" s="282">
        <f t="shared" si="1"/>
        <v>11.841496380000001</v>
      </c>
      <c r="J21" s="283">
        <f t="shared" si="0"/>
        <v>59.207481899999998</v>
      </c>
    </row>
    <row r="22" spans="1:10" ht="20.149999999999999" customHeight="1" x14ac:dyDescent="0.35">
      <c r="A22" s="264"/>
      <c r="B22" s="298"/>
      <c r="C22" s="299">
        <v>4</v>
      </c>
      <c r="D22" s="297" t="s">
        <v>315</v>
      </c>
      <c r="E22" s="298">
        <v>1</v>
      </c>
      <c r="F22" s="282">
        <v>49.283678700000003</v>
      </c>
      <c r="G22" s="282">
        <v>29.145103899999999</v>
      </c>
      <c r="H22" s="282">
        <v>0.2</v>
      </c>
      <c r="I22" s="282">
        <f t="shared" si="1"/>
        <v>9.8567357400000013</v>
      </c>
      <c r="J22" s="283">
        <f t="shared" si="0"/>
        <v>49.283678700000003</v>
      </c>
    </row>
    <row r="23" spans="1:10" ht="20.149999999999999" customHeight="1" x14ac:dyDescent="0.35">
      <c r="A23" s="264"/>
      <c r="B23" s="298"/>
      <c r="C23" s="299">
        <v>5</v>
      </c>
      <c r="D23" s="297" t="s">
        <v>316</v>
      </c>
      <c r="E23" s="298">
        <v>1</v>
      </c>
      <c r="F23" s="282">
        <v>58.437933700000002</v>
      </c>
      <c r="G23" s="282">
        <v>31.2984075</v>
      </c>
      <c r="H23" s="282">
        <v>0.2</v>
      </c>
      <c r="I23" s="282">
        <f t="shared" si="1"/>
        <v>11.68758674</v>
      </c>
      <c r="J23" s="283">
        <f t="shared" si="0"/>
        <v>58.437933700000002</v>
      </c>
    </row>
    <row r="24" spans="1:10" ht="20.149999999999999" customHeight="1" x14ac:dyDescent="0.35">
      <c r="A24" s="264"/>
      <c r="B24" s="298"/>
      <c r="C24" s="299">
        <v>6</v>
      </c>
      <c r="D24" s="297" t="s">
        <v>317</v>
      </c>
      <c r="E24" s="298">
        <v>1</v>
      </c>
      <c r="F24" s="282">
        <v>58.867246399999999</v>
      </c>
      <c r="G24" s="282">
        <v>31.4032427</v>
      </c>
      <c r="H24" s="282">
        <v>0.2</v>
      </c>
      <c r="I24" s="282">
        <f t="shared" si="1"/>
        <v>11.773449280000001</v>
      </c>
      <c r="J24" s="283">
        <f t="shared" si="0"/>
        <v>58.867246399999999</v>
      </c>
    </row>
    <row r="25" spans="1:10" ht="20.149999999999999" customHeight="1" x14ac:dyDescent="0.35">
      <c r="A25" s="264"/>
      <c r="B25" s="298"/>
      <c r="C25" s="299">
        <v>7</v>
      </c>
      <c r="D25" s="297" t="s">
        <v>318</v>
      </c>
      <c r="E25" s="298">
        <v>1</v>
      </c>
      <c r="F25" s="282">
        <v>58.413583199999998</v>
      </c>
      <c r="G25" s="282">
        <v>31.304018200000002</v>
      </c>
      <c r="H25" s="282">
        <v>0.2</v>
      </c>
      <c r="I25" s="282">
        <f t="shared" si="1"/>
        <v>11.682716640000001</v>
      </c>
      <c r="J25" s="283">
        <f t="shared" si="0"/>
        <v>58.413583199999998</v>
      </c>
    </row>
    <row r="26" spans="1:10" ht="20.149999999999999" customHeight="1" x14ac:dyDescent="0.35">
      <c r="A26" s="264"/>
      <c r="B26" s="298"/>
      <c r="C26" s="299">
        <v>8</v>
      </c>
      <c r="D26" s="297" t="s">
        <v>239</v>
      </c>
      <c r="E26" s="298">
        <v>1</v>
      </c>
      <c r="F26" s="282">
        <v>1.2</v>
      </c>
      <c r="G26" s="282">
        <v>2.2029999999999998</v>
      </c>
      <c r="H26" s="282">
        <v>0.2</v>
      </c>
      <c r="I26" s="282">
        <f t="shared" ref="I26:I51" si="2">+E26*F26*G26*H26</f>
        <v>0.52871999999999997</v>
      </c>
      <c r="J26" s="283">
        <f>E26*F26*G26</f>
        <v>2.6435999999999997</v>
      </c>
    </row>
    <row r="27" spans="1:10" ht="20.149999999999999" customHeight="1" x14ac:dyDescent="0.35">
      <c r="A27" s="264"/>
      <c r="B27" s="298"/>
      <c r="C27" s="299">
        <v>9</v>
      </c>
      <c r="D27" s="297" t="s">
        <v>240</v>
      </c>
      <c r="E27" s="298">
        <v>1</v>
      </c>
      <c r="F27" s="282">
        <v>1.6990000000000001</v>
      </c>
      <c r="G27" s="282">
        <v>2.2029999999999998</v>
      </c>
      <c r="H27" s="282">
        <v>0.125</v>
      </c>
      <c r="I27" s="282">
        <f>+E27*F27*G27*H27</f>
        <v>0.46786212499999996</v>
      </c>
      <c r="J27" s="283">
        <f t="shared" ref="J27:J53" si="3">E27*F27*G27</f>
        <v>3.7428969999999997</v>
      </c>
    </row>
    <row r="28" spans="1:10" ht="20.149999999999999" customHeight="1" x14ac:dyDescent="0.35">
      <c r="A28" s="264"/>
      <c r="B28" s="298"/>
      <c r="C28" s="299">
        <v>10</v>
      </c>
      <c r="D28" s="297" t="s">
        <v>241</v>
      </c>
      <c r="E28" s="298">
        <v>1</v>
      </c>
      <c r="F28" s="282">
        <v>3.1</v>
      </c>
      <c r="G28" s="282">
        <v>5.7030000000000003</v>
      </c>
      <c r="H28" s="282">
        <v>0.2</v>
      </c>
      <c r="I28" s="282">
        <f t="shared" si="2"/>
        <v>3.5358600000000004</v>
      </c>
      <c r="J28" s="283">
        <f t="shared" si="3"/>
        <v>17.679300000000001</v>
      </c>
    </row>
    <row r="29" spans="1:10" ht="20.149999999999999" customHeight="1" x14ac:dyDescent="0.35">
      <c r="A29" s="264"/>
      <c r="B29" s="298"/>
      <c r="C29" s="299">
        <v>11</v>
      </c>
      <c r="D29" s="297" t="s">
        <v>242</v>
      </c>
      <c r="E29" s="298">
        <v>1</v>
      </c>
      <c r="F29" s="282">
        <v>6.55</v>
      </c>
      <c r="G29" s="282">
        <v>6.0030000000000001</v>
      </c>
      <c r="H29" s="282">
        <v>0.17499999999999999</v>
      </c>
      <c r="I29" s="282">
        <f t="shared" si="2"/>
        <v>6.8809387500000003</v>
      </c>
      <c r="J29" s="283">
        <f t="shared" si="3"/>
        <v>39.319650000000003</v>
      </c>
    </row>
    <row r="30" spans="1:10" ht="20.149999999999999" customHeight="1" x14ac:dyDescent="0.35">
      <c r="A30" s="264"/>
      <c r="B30" s="298"/>
      <c r="C30" s="299">
        <v>12</v>
      </c>
      <c r="D30" s="297" t="s">
        <v>243</v>
      </c>
      <c r="E30" s="298">
        <v>1</v>
      </c>
      <c r="F30" s="282">
        <v>6.649</v>
      </c>
      <c r="G30" s="282">
        <v>6.0030000000000001</v>
      </c>
      <c r="H30" s="282">
        <v>0.17499999999999999</v>
      </c>
      <c r="I30" s="282">
        <f t="shared" si="2"/>
        <v>6.9849407249999995</v>
      </c>
      <c r="J30" s="283">
        <f t="shared" si="3"/>
        <v>39.913947</v>
      </c>
    </row>
    <row r="31" spans="1:10" ht="20.149999999999999" customHeight="1" x14ac:dyDescent="0.35">
      <c r="A31" s="264"/>
      <c r="B31" s="298"/>
      <c r="C31" s="299">
        <v>13</v>
      </c>
      <c r="D31" s="297" t="s">
        <v>244</v>
      </c>
      <c r="E31" s="298">
        <v>1</v>
      </c>
      <c r="F31" s="282">
        <v>2.0499999999999998</v>
      </c>
      <c r="G31" s="282">
        <v>1.7030000000000001</v>
      </c>
      <c r="H31" s="282">
        <v>0.15</v>
      </c>
      <c r="I31" s="282">
        <f t="shared" si="2"/>
        <v>0.52367249999999999</v>
      </c>
      <c r="J31" s="283">
        <f t="shared" si="3"/>
        <v>3.4911499999999998</v>
      </c>
    </row>
    <row r="32" spans="1:10" ht="20.149999999999999" customHeight="1" x14ac:dyDescent="0.35">
      <c r="A32" s="264"/>
      <c r="B32" s="298"/>
      <c r="C32" s="299">
        <v>14</v>
      </c>
      <c r="D32" s="297" t="s">
        <v>245</v>
      </c>
      <c r="E32" s="298">
        <v>1</v>
      </c>
      <c r="F32" s="282">
        <v>5.4749999999999996</v>
      </c>
      <c r="G32" s="282">
        <v>6.1</v>
      </c>
      <c r="H32" s="282">
        <v>0.17499999999999999</v>
      </c>
      <c r="I32" s="282">
        <f t="shared" si="2"/>
        <v>5.8445624999999986</v>
      </c>
      <c r="J32" s="283">
        <f t="shared" si="3"/>
        <v>33.397499999999994</v>
      </c>
    </row>
    <row r="33" spans="1:10" ht="20.149999999999999" customHeight="1" x14ac:dyDescent="0.35">
      <c r="A33" s="264"/>
      <c r="B33" s="298"/>
      <c r="C33" s="299">
        <v>15</v>
      </c>
      <c r="D33" s="297" t="s">
        <v>246</v>
      </c>
      <c r="E33" s="298">
        <v>1</v>
      </c>
      <c r="F33" s="282">
        <v>5.0510000000000002</v>
      </c>
      <c r="G33" s="282">
        <v>1.159</v>
      </c>
      <c r="H33" s="282">
        <v>0.125</v>
      </c>
      <c r="I33" s="282">
        <f t="shared" si="2"/>
        <v>0.73176362500000003</v>
      </c>
      <c r="J33" s="283">
        <f t="shared" si="3"/>
        <v>5.8541090000000002</v>
      </c>
    </row>
    <row r="34" spans="1:10" ht="20.149999999999999" customHeight="1" x14ac:dyDescent="0.35">
      <c r="A34" s="264"/>
      <c r="B34" s="298"/>
      <c r="C34" s="299">
        <v>16</v>
      </c>
      <c r="D34" s="297" t="s">
        <v>247</v>
      </c>
      <c r="E34" s="298">
        <v>1</v>
      </c>
      <c r="F34" s="282">
        <v>5.0510000000000002</v>
      </c>
      <c r="G34" s="282">
        <v>4.742</v>
      </c>
      <c r="H34" s="282">
        <v>0.15</v>
      </c>
      <c r="I34" s="282">
        <f t="shared" si="2"/>
        <v>3.5927762999999997</v>
      </c>
      <c r="J34" s="283">
        <f t="shared" si="3"/>
        <v>23.951841999999999</v>
      </c>
    </row>
    <row r="35" spans="1:10" ht="20.149999999999999" customHeight="1" x14ac:dyDescent="0.35">
      <c r="A35" s="264"/>
      <c r="B35" s="298"/>
      <c r="C35" s="299">
        <v>17</v>
      </c>
      <c r="D35" s="297" t="s">
        <v>248</v>
      </c>
      <c r="E35" s="298">
        <v>1</v>
      </c>
      <c r="F35" s="282">
        <v>1.2</v>
      </c>
      <c r="G35" s="282">
        <v>6.1029999999999998</v>
      </c>
      <c r="H35" s="282">
        <v>0.2</v>
      </c>
      <c r="I35" s="282">
        <f t="shared" si="2"/>
        <v>1.4647199999999998</v>
      </c>
      <c r="J35" s="283">
        <f t="shared" si="3"/>
        <v>7.323599999999999</v>
      </c>
    </row>
    <row r="36" spans="1:10" ht="20.149999999999999" customHeight="1" x14ac:dyDescent="0.35">
      <c r="A36" s="264"/>
      <c r="B36" s="298"/>
      <c r="C36" s="299">
        <v>18</v>
      </c>
      <c r="D36" s="297" t="s">
        <v>249</v>
      </c>
      <c r="E36" s="298">
        <v>1</v>
      </c>
      <c r="F36" s="282">
        <v>6.5979999999999999</v>
      </c>
      <c r="G36" s="282">
        <v>6.1020000000000003</v>
      </c>
      <c r="H36" s="282">
        <v>0.17499999999999999</v>
      </c>
      <c r="I36" s="282">
        <f t="shared" si="2"/>
        <v>7.0456742999999991</v>
      </c>
      <c r="J36" s="283">
        <f t="shared" si="3"/>
        <v>40.260995999999999</v>
      </c>
    </row>
    <row r="37" spans="1:10" ht="20.149999999999999" customHeight="1" x14ac:dyDescent="0.35">
      <c r="A37" s="264"/>
      <c r="B37" s="298"/>
      <c r="C37" s="299">
        <v>19</v>
      </c>
      <c r="D37" s="297" t="s">
        <v>250</v>
      </c>
      <c r="E37" s="298">
        <v>1</v>
      </c>
      <c r="F37" s="282">
        <v>1.1000000000000001</v>
      </c>
      <c r="G37" s="282">
        <v>5.15</v>
      </c>
      <c r="H37" s="282">
        <v>0.2</v>
      </c>
      <c r="I37" s="282">
        <f t="shared" si="2"/>
        <v>1.1330000000000002</v>
      </c>
      <c r="J37" s="283">
        <f t="shared" si="3"/>
        <v>5.6650000000000009</v>
      </c>
    </row>
    <row r="38" spans="1:10" ht="20.149999999999999" customHeight="1" x14ac:dyDescent="0.35">
      <c r="A38" s="264"/>
      <c r="B38" s="298"/>
      <c r="C38" s="299">
        <v>20</v>
      </c>
      <c r="D38" s="297" t="s">
        <v>251</v>
      </c>
      <c r="E38" s="298">
        <v>1</v>
      </c>
      <c r="F38" s="282">
        <v>5.2489999999999997</v>
      </c>
      <c r="G38" s="282">
        <v>6.0990000000000002</v>
      </c>
      <c r="H38" s="282">
        <v>0.17499999999999999</v>
      </c>
      <c r="I38" s="282">
        <f t="shared" si="2"/>
        <v>5.6023889249999987</v>
      </c>
      <c r="J38" s="283">
        <f t="shared" si="3"/>
        <v>32.013650999999996</v>
      </c>
    </row>
    <row r="39" spans="1:10" ht="20.149999999999999" customHeight="1" x14ac:dyDescent="0.35">
      <c r="A39" s="264"/>
      <c r="B39" s="298"/>
      <c r="C39" s="299">
        <v>21</v>
      </c>
      <c r="D39" s="297" t="s">
        <v>252</v>
      </c>
      <c r="E39" s="298">
        <v>1</v>
      </c>
      <c r="F39" s="282">
        <v>1.0109999999999999</v>
      </c>
      <c r="G39" s="282">
        <v>0.997</v>
      </c>
      <c r="H39" s="282">
        <v>0.2</v>
      </c>
      <c r="I39" s="282">
        <f t="shared" si="2"/>
        <v>0.20159339999999998</v>
      </c>
      <c r="J39" s="283">
        <f t="shared" si="3"/>
        <v>1.0079669999999998</v>
      </c>
    </row>
    <row r="40" spans="1:10" ht="20.149999999999999" customHeight="1" x14ac:dyDescent="0.35">
      <c r="A40" s="264"/>
      <c r="B40" s="298"/>
      <c r="C40" s="299">
        <v>22</v>
      </c>
      <c r="D40" s="297" t="s">
        <v>304</v>
      </c>
      <c r="E40" s="298">
        <v>1</v>
      </c>
      <c r="F40" s="282">
        <v>4.1310000000000002</v>
      </c>
      <c r="G40" s="282">
        <v>0.997</v>
      </c>
      <c r="H40" s="282">
        <v>0.2</v>
      </c>
      <c r="I40" s="282">
        <f t="shared" si="2"/>
        <v>0.82372140000000005</v>
      </c>
      <c r="J40" s="283">
        <f t="shared" si="3"/>
        <v>4.1186069999999999</v>
      </c>
    </row>
    <row r="41" spans="1:10" ht="20.149999999999999" customHeight="1" x14ac:dyDescent="0.35">
      <c r="A41" s="264"/>
      <c r="B41" s="298"/>
      <c r="C41" s="299">
        <v>23</v>
      </c>
      <c r="D41" s="297" t="s">
        <v>253</v>
      </c>
      <c r="E41" s="298">
        <v>1</v>
      </c>
      <c r="F41" s="282">
        <v>1.1850000000000001</v>
      </c>
      <c r="G41" s="282">
        <v>0.997</v>
      </c>
      <c r="H41" s="282">
        <v>0.2</v>
      </c>
      <c r="I41" s="282">
        <f t="shared" si="2"/>
        <v>0.23628900000000003</v>
      </c>
      <c r="J41" s="283">
        <f t="shared" si="3"/>
        <v>1.1814450000000001</v>
      </c>
    </row>
    <row r="42" spans="1:10" ht="20.149999999999999" customHeight="1" x14ac:dyDescent="0.35">
      <c r="A42" s="264"/>
      <c r="B42" s="298"/>
      <c r="C42" s="299">
        <v>24</v>
      </c>
      <c r="D42" s="297" t="s">
        <v>305</v>
      </c>
      <c r="E42" s="298">
        <v>1</v>
      </c>
      <c r="F42" s="282">
        <v>1.3879999999999999</v>
      </c>
      <c r="G42" s="282">
        <v>0.997</v>
      </c>
      <c r="H42" s="282">
        <v>0.2</v>
      </c>
      <c r="I42" s="282">
        <f t="shared" si="2"/>
        <v>0.27676719999999999</v>
      </c>
      <c r="J42" s="283">
        <f t="shared" si="3"/>
        <v>1.3838359999999998</v>
      </c>
    </row>
    <row r="43" spans="1:10" ht="20.149999999999999" customHeight="1" x14ac:dyDescent="0.35">
      <c r="A43" s="264"/>
      <c r="B43" s="298"/>
      <c r="C43" s="299">
        <v>25</v>
      </c>
      <c r="D43" s="297" t="s">
        <v>254</v>
      </c>
      <c r="E43" s="298">
        <v>1</v>
      </c>
      <c r="F43" s="282">
        <v>13.802</v>
      </c>
      <c r="G43" s="282">
        <v>0.64100000000000001</v>
      </c>
      <c r="H43" s="282">
        <v>0.2</v>
      </c>
      <c r="I43" s="282">
        <f t="shared" si="2"/>
        <v>1.7694164000000001</v>
      </c>
      <c r="J43" s="283">
        <f t="shared" si="3"/>
        <v>8.8470820000000003</v>
      </c>
    </row>
    <row r="44" spans="1:10" ht="20.149999999999999" customHeight="1" x14ac:dyDescent="0.35">
      <c r="A44" s="264"/>
      <c r="B44" s="298"/>
      <c r="C44" s="299">
        <v>26</v>
      </c>
      <c r="D44" s="297" t="s">
        <v>319</v>
      </c>
      <c r="E44" s="298">
        <v>1</v>
      </c>
      <c r="F44" s="282">
        <v>1.6427925299999999</v>
      </c>
      <c r="G44" s="282">
        <v>6.9553374999999997</v>
      </c>
      <c r="H44" s="282">
        <v>0.2</v>
      </c>
      <c r="I44" s="282">
        <f t="shared" ref="I44" si="4">+E44*F44*H44</f>
        <v>0.32855850600000003</v>
      </c>
      <c r="J44" s="283">
        <f t="shared" si="3"/>
        <v>11.426176488628874</v>
      </c>
    </row>
    <row r="45" spans="1:10" ht="20.149999999999999" customHeight="1" x14ac:dyDescent="0.35">
      <c r="A45" s="264"/>
      <c r="B45" s="298"/>
      <c r="C45" s="299">
        <v>27</v>
      </c>
      <c r="D45" s="297" t="s">
        <v>256</v>
      </c>
      <c r="E45" s="298">
        <v>1</v>
      </c>
      <c r="F45" s="282">
        <v>2.38</v>
      </c>
      <c r="G45" s="282">
        <v>1.21</v>
      </c>
      <c r="H45" s="282">
        <v>0.125</v>
      </c>
      <c r="I45" s="282">
        <f>+E45*F45*G45*H45</f>
        <v>0.35997499999999999</v>
      </c>
      <c r="J45" s="283">
        <f t="shared" si="3"/>
        <v>2.8797999999999999</v>
      </c>
    </row>
    <row r="46" spans="1:10" ht="20.149999999999999" customHeight="1" x14ac:dyDescent="0.35">
      <c r="A46" s="264"/>
      <c r="B46" s="298"/>
      <c r="C46" s="299">
        <v>28</v>
      </c>
      <c r="D46" s="297" t="s">
        <v>257</v>
      </c>
      <c r="E46" s="298">
        <v>1</v>
      </c>
      <c r="F46" s="282">
        <v>1.5</v>
      </c>
      <c r="G46" s="282">
        <v>1.21</v>
      </c>
      <c r="H46" s="282">
        <v>0.2</v>
      </c>
      <c r="I46" s="282">
        <f t="shared" si="2"/>
        <v>0.36299999999999999</v>
      </c>
      <c r="J46" s="283">
        <f t="shared" si="3"/>
        <v>1.8149999999999999</v>
      </c>
    </row>
    <row r="47" spans="1:10" ht="20.149999999999999" customHeight="1" x14ac:dyDescent="0.35">
      <c r="A47" s="264"/>
      <c r="B47" s="298"/>
      <c r="C47" s="299">
        <v>29</v>
      </c>
      <c r="D47" s="297" t="s">
        <v>320</v>
      </c>
      <c r="E47" s="298">
        <v>1</v>
      </c>
      <c r="F47" s="282">
        <v>3.2313215400000002</v>
      </c>
      <c r="G47" s="282">
        <v>10.570638499999999</v>
      </c>
      <c r="H47" s="282">
        <v>0.125</v>
      </c>
      <c r="I47" s="282">
        <f t="shared" ref="I47:I48" si="5">+E47*F47*H47</f>
        <v>0.40391519250000002</v>
      </c>
      <c r="J47" s="283">
        <f t="shared" si="3"/>
        <v>34.157131876603287</v>
      </c>
    </row>
    <row r="48" spans="1:10" ht="20.149999999999999" customHeight="1" x14ac:dyDescent="0.35">
      <c r="A48" s="264"/>
      <c r="B48" s="298"/>
      <c r="C48" s="299">
        <v>30</v>
      </c>
      <c r="D48" s="297" t="s">
        <v>321</v>
      </c>
      <c r="E48" s="298">
        <v>1</v>
      </c>
      <c r="F48" s="282">
        <v>1.6620423099999999</v>
      </c>
      <c r="G48" s="282">
        <v>7.0674710000000003</v>
      </c>
      <c r="H48" s="282">
        <v>0.2</v>
      </c>
      <c r="I48" s="282">
        <f t="shared" si="5"/>
        <v>0.33240846200000002</v>
      </c>
      <c r="J48" s="283">
        <f t="shared" si="3"/>
        <v>11.74643582669801</v>
      </c>
    </row>
    <row r="49" spans="1:10" ht="20.149999999999999" customHeight="1" x14ac:dyDescent="0.35">
      <c r="A49" s="264"/>
      <c r="B49" s="298"/>
      <c r="C49" s="299">
        <v>31</v>
      </c>
      <c r="D49" s="297" t="s">
        <v>260</v>
      </c>
      <c r="E49" s="298">
        <v>1</v>
      </c>
      <c r="F49" s="282">
        <v>6.6</v>
      </c>
      <c r="G49" s="282">
        <v>1.5960000000000001</v>
      </c>
      <c r="H49" s="282">
        <v>0.2</v>
      </c>
      <c r="I49" s="282">
        <f t="shared" si="2"/>
        <v>2.1067200000000001</v>
      </c>
      <c r="J49" s="283">
        <f t="shared" si="3"/>
        <v>10.5336</v>
      </c>
    </row>
    <row r="50" spans="1:10" ht="20.149999999999999" customHeight="1" x14ac:dyDescent="0.35">
      <c r="A50" s="264"/>
      <c r="B50" s="298"/>
      <c r="C50" s="299">
        <v>32</v>
      </c>
      <c r="D50" s="297" t="s">
        <v>261</v>
      </c>
      <c r="E50" s="298">
        <v>1</v>
      </c>
      <c r="F50" s="282">
        <v>1.1000000000000001</v>
      </c>
      <c r="G50" s="282">
        <v>1.21</v>
      </c>
      <c r="H50" s="282">
        <v>0.2</v>
      </c>
      <c r="I50" s="282">
        <f t="shared" si="2"/>
        <v>0.26619999999999999</v>
      </c>
      <c r="J50" s="283">
        <f t="shared" si="3"/>
        <v>1.331</v>
      </c>
    </row>
    <row r="51" spans="1:10" ht="20.149999999999999" customHeight="1" x14ac:dyDescent="0.35">
      <c r="A51" s="264"/>
      <c r="B51" s="298"/>
      <c r="C51" s="299">
        <v>33</v>
      </c>
      <c r="D51" s="297" t="s">
        <v>262</v>
      </c>
      <c r="E51" s="298">
        <v>1</v>
      </c>
      <c r="F51" s="282">
        <v>4.0410000000000004</v>
      </c>
      <c r="G51" s="282">
        <v>1.21</v>
      </c>
      <c r="H51" s="282">
        <v>0.125</v>
      </c>
      <c r="I51" s="282">
        <f t="shared" si="2"/>
        <v>0.61120125000000003</v>
      </c>
      <c r="J51" s="283">
        <f t="shared" si="3"/>
        <v>4.8896100000000002</v>
      </c>
    </row>
    <row r="52" spans="1:10" ht="20.149999999999999" customHeight="1" x14ac:dyDescent="0.35">
      <c r="A52" s="264"/>
      <c r="B52" s="298"/>
      <c r="C52" s="299">
        <v>34</v>
      </c>
      <c r="D52" s="297" t="s">
        <v>263</v>
      </c>
      <c r="E52" s="298">
        <v>1</v>
      </c>
      <c r="F52" s="282">
        <v>1.01</v>
      </c>
      <c r="G52" s="282">
        <v>1.21</v>
      </c>
      <c r="H52" s="282">
        <v>0.2</v>
      </c>
      <c r="I52" s="282">
        <f t="shared" ref="I52:I53" si="6">+E52*F52*G52*H52</f>
        <v>0.24442</v>
      </c>
      <c r="J52" s="283">
        <f t="shared" si="3"/>
        <v>1.2221</v>
      </c>
    </row>
    <row r="53" spans="1:10" ht="20.149999999999999" customHeight="1" thickBot="1" x14ac:dyDescent="0.4">
      <c r="A53" s="264"/>
      <c r="B53" s="298"/>
      <c r="C53" s="299">
        <v>35</v>
      </c>
      <c r="D53" s="297" t="s">
        <v>264</v>
      </c>
      <c r="E53" s="298">
        <v>1</v>
      </c>
      <c r="F53" s="282">
        <v>6.5510000000000002</v>
      </c>
      <c r="G53" s="282">
        <v>1.5960000000000001</v>
      </c>
      <c r="H53" s="282">
        <v>0.2</v>
      </c>
      <c r="I53" s="282">
        <f t="shared" si="6"/>
        <v>2.0910792000000002</v>
      </c>
      <c r="J53" s="283">
        <f t="shared" si="3"/>
        <v>10.455396</v>
      </c>
    </row>
    <row r="54" spans="1:10" ht="20.149999999999999" customHeight="1" thickBot="1" x14ac:dyDescent="0.4">
      <c r="A54" s="265"/>
      <c r="B54" s="266"/>
      <c r="C54" s="267"/>
      <c r="D54" s="215" t="s">
        <v>26</v>
      </c>
      <c r="E54" s="266"/>
      <c r="F54" s="266"/>
      <c r="G54" s="266"/>
      <c r="H54" s="268">
        <f>AVERAGE(H19:H53)</f>
        <v>0.18285714285714288</v>
      </c>
      <c r="I54" s="269">
        <f>SUM(I19:I53)</f>
        <v>134.86095214049993</v>
      </c>
      <c r="J54" s="269">
        <f>SUM(J19:J53)</f>
        <v>762.79646609193014</v>
      </c>
    </row>
    <row r="56" spans="1:10" ht="20.149999999999999" customHeight="1" x14ac:dyDescent="0.35">
      <c r="D56" s="256" t="s">
        <v>309</v>
      </c>
    </row>
    <row r="57" spans="1:10" ht="37.5" customHeight="1" x14ac:dyDescent="0.35">
      <c r="A57" s="228" t="s">
        <v>224</v>
      </c>
      <c r="B57" s="228"/>
      <c r="C57" s="257" t="s">
        <v>94</v>
      </c>
      <c r="D57" s="228" t="s">
        <v>225</v>
      </c>
      <c r="E57" s="228" t="s">
        <v>226</v>
      </c>
      <c r="F57" s="258" t="s">
        <v>227</v>
      </c>
      <c r="G57" s="258" t="s">
        <v>228</v>
      </c>
      <c r="H57" s="259" t="s">
        <v>229</v>
      </c>
      <c r="I57" s="259" t="s">
        <v>230</v>
      </c>
      <c r="J57" s="259" t="s">
        <v>231</v>
      </c>
    </row>
    <row r="58" spans="1:10" ht="20.149999999999999" customHeight="1" x14ac:dyDescent="0.35">
      <c r="A58" s="260" t="s">
        <v>213</v>
      </c>
      <c r="B58" s="272"/>
      <c r="C58" s="262">
        <v>1</v>
      </c>
      <c r="D58" s="297" t="s">
        <v>232</v>
      </c>
      <c r="E58" s="240">
        <v>1</v>
      </c>
      <c r="F58" s="240">
        <v>4.1509999999999998</v>
      </c>
      <c r="G58" s="263">
        <v>3.32</v>
      </c>
      <c r="H58" s="263">
        <v>0.15</v>
      </c>
      <c r="I58" s="261">
        <f>+E58*F58*G58*H58</f>
        <v>2.0671979999999999</v>
      </c>
      <c r="J58" s="263">
        <f>+E58*F58*G58</f>
        <v>13.781319999999999</v>
      </c>
    </row>
    <row r="59" spans="1:10" ht="20.149999999999999" customHeight="1" x14ac:dyDescent="0.35">
      <c r="A59" s="260"/>
      <c r="B59" s="272"/>
      <c r="C59" s="262">
        <v>2</v>
      </c>
      <c r="D59" s="297" t="s">
        <v>233</v>
      </c>
      <c r="E59" s="240">
        <v>1</v>
      </c>
      <c r="F59" s="240">
        <v>2.1</v>
      </c>
      <c r="G59" s="263">
        <v>5.35</v>
      </c>
      <c r="H59" s="263">
        <v>0.15</v>
      </c>
      <c r="I59" s="261">
        <f t="shared" ref="I59:I106" si="7">+E59*F59*G59*H59</f>
        <v>1.6852499999999999</v>
      </c>
      <c r="J59" s="263">
        <f t="shared" ref="J59:J106" si="8">+E59*F59*G59</f>
        <v>11.234999999999999</v>
      </c>
    </row>
    <row r="60" spans="1:10" ht="20.149999999999999" customHeight="1" x14ac:dyDescent="0.35">
      <c r="A60" s="260"/>
      <c r="B60" s="272"/>
      <c r="C60" s="262">
        <v>3</v>
      </c>
      <c r="D60" s="297" t="s">
        <v>234</v>
      </c>
      <c r="E60" s="240">
        <v>1</v>
      </c>
      <c r="F60" s="240">
        <v>0.41599999999999998</v>
      </c>
      <c r="G60" s="263">
        <v>5.35</v>
      </c>
      <c r="H60" s="263">
        <v>0.15</v>
      </c>
      <c r="I60" s="261">
        <f t="shared" si="7"/>
        <v>0.33383999999999991</v>
      </c>
      <c r="J60" s="263">
        <f t="shared" si="8"/>
        <v>2.2255999999999996</v>
      </c>
    </row>
    <row r="61" spans="1:10" ht="20.149999999999999" customHeight="1" x14ac:dyDescent="0.35">
      <c r="A61" s="264"/>
      <c r="B61" s="272"/>
      <c r="C61" s="262">
        <v>4</v>
      </c>
      <c r="D61" s="297" t="s">
        <v>235</v>
      </c>
      <c r="E61" s="240">
        <v>1</v>
      </c>
      <c r="F61" s="240">
        <v>2.9670000000000001</v>
      </c>
      <c r="G61" s="263">
        <v>5.35</v>
      </c>
      <c r="H61" s="263">
        <v>0.15</v>
      </c>
      <c r="I61" s="261">
        <f t="shared" si="7"/>
        <v>2.3810175</v>
      </c>
      <c r="J61" s="263">
        <f t="shared" si="8"/>
        <v>15.87345</v>
      </c>
    </row>
    <row r="62" spans="1:10" ht="20.149999999999999" customHeight="1" x14ac:dyDescent="0.35">
      <c r="A62" s="264"/>
      <c r="B62" s="272"/>
      <c r="C62" s="262">
        <v>5</v>
      </c>
      <c r="D62" s="297" t="s">
        <v>236</v>
      </c>
      <c r="E62" s="240">
        <v>1</v>
      </c>
      <c r="F62" s="240">
        <v>2.867</v>
      </c>
      <c r="G62" s="263">
        <v>5.35</v>
      </c>
      <c r="H62" s="263">
        <v>0.15</v>
      </c>
      <c r="I62" s="261">
        <f t="shared" si="7"/>
        <v>2.3007674999999996</v>
      </c>
      <c r="J62" s="263">
        <f t="shared" si="8"/>
        <v>15.338449999999998</v>
      </c>
    </row>
    <row r="63" spans="1:10" ht="20.149999999999999" customHeight="1" x14ac:dyDescent="0.35">
      <c r="A63" s="264"/>
      <c r="B63" s="272"/>
      <c r="C63" s="262">
        <v>6</v>
      </c>
      <c r="D63" s="297" t="s">
        <v>237</v>
      </c>
      <c r="E63" s="240">
        <v>1</v>
      </c>
      <c r="F63" s="240">
        <v>3.25</v>
      </c>
      <c r="G63" s="263">
        <v>4.3479999999999999</v>
      </c>
      <c r="H63" s="263">
        <v>0.15</v>
      </c>
      <c r="I63" s="261">
        <f t="shared" si="7"/>
        <v>2.11965</v>
      </c>
      <c r="J63" s="263">
        <f t="shared" si="8"/>
        <v>14.131</v>
      </c>
    </row>
    <row r="64" spans="1:10" ht="20.149999999999999" customHeight="1" x14ac:dyDescent="0.35">
      <c r="A64" s="264"/>
      <c r="B64" s="272"/>
      <c r="C64" s="262">
        <v>7</v>
      </c>
      <c r="D64" s="297" t="s">
        <v>238</v>
      </c>
      <c r="E64" s="240">
        <v>1</v>
      </c>
      <c r="F64" s="240">
        <v>3.25</v>
      </c>
      <c r="G64" s="263">
        <v>5.3479999999999999</v>
      </c>
      <c r="H64" s="263">
        <v>0.15</v>
      </c>
      <c r="I64" s="261">
        <f t="shared" si="7"/>
        <v>2.6071499999999999</v>
      </c>
      <c r="J64" s="263">
        <f t="shared" si="8"/>
        <v>17.381</v>
      </c>
    </row>
    <row r="65" spans="1:10" ht="20.149999999999999" customHeight="1" x14ac:dyDescent="0.35">
      <c r="A65" s="264"/>
      <c r="B65" s="272"/>
      <c r="C65" s="262">
        <v>8</v>
      </c>
      <c r="D65" s="297" t="s">
        <v>239</v>
      </c>
      <c r="E65" s="240">
        <v>1</v>
      </c>
      <c r="F65" s="240">
        <v>2.637</v>
      </c>
      <c r="G65" s="263">
        <v>5.3479999999999999</v>
      </c>
      <c r="H65" s="263">
        <v>0.15</v>
      </c>
      <c r="I65" s="261">
        <f t="shared" si="7"/>
        <v>2.1154013999999997</v>
      </c>
      <c r="J65" s="263">
        <f t="shared" si="8"/>
        <v>14.102675999999999</v>
      </c>
    </row>
    <row r="66" spans="1:10" ht="20.149999999999999" customHeight="1" x14ac:dyDescent="0.35">
      <c r="A66" s="264"/>
      <c r="B66" s="272"/>
      <c r="C66" s="262">
        <v>9</v>
      </c>
      <c r="D66" s="297" t="s">
        <v>240</v>
      </c>
      <c r="E66" s="240">
        <v>1</v>
      </c>
      <c r="F66" s="240">
        <v>2.6379999999999999</v>
      </c>
      <c r="G66" s="263">
        <v>5.3479999999999999</v>
      </c>
      <c r="H66" s="263">
        <v>0.15</v>
      </c>
      <c r="I66" s="261">
        <f t="shared" si="7"/>
        <v>2.1162035999999995</v>
      </c>
      <c r="J66" s="263">
        <f t="shared" si="8"/>
        <v>14.108023999999999</v>
      </c>
    </row>
    <row r="67" spans="1:10" ht="20.149999999999999" customHeight="1" x14ac:dyDescent="0.35">
      <c r="A67" s="264"/>
      <c r="B67" s="272"/>
      <c r="C67" s="262">
        <v>10</v>
      </c>
      <c r="D67" s="297" t="s">
        <v>306</v>
      </c>
      <c r="E67" s="240">
        <v>1</v>
      </c>
      <c r="F67" s="240">
        <v>1.75</v>
      </c>
      <c r="G67" s="263">
        <v>3.7480000000000002</v>
      </c>
      <c r="H67" s="263">
        <v>0.15</v>
      </c>
      <c r="I67" s="261">
        <f t="shared" ref="I67" si="9">+E67*F67*G67*H67</f>
        <v>0.98385</v>
      </c>
      <c r="J67" s="263">
        <f t="shared" ref="J67" si="10">+E67*F67*G67</f>
        <v>6.5590000000000002</v>
      </c>
    </row>
    <row r="68" spans="1:10" ht="20.149999999999999" customHeight="1" x14ac:dyDescent="0.35">
      <c r="A68" s="264"/>
      <c r="B68" s="272"/>
      <c r="C68" s="262">
        <v>11</v>
      </c>
      <c r="D68" s="297" t="s">
        <v>241</v>
      </c>
      <c r="E68" s="240">
        <v>1</v>
      </c>
      <c r="F68" s="240">
        <v>4.5990000000000002</v>
      </c>
      <c r="G68" s="263">
        <v>5.35</v>
      </c>
      <c r="H68" s="263">
        <v>0.15</v>
      </c>
      <c r="I68" s="261">
        <f t="shared" si="7"/>
        <v>3.6906974999999997</v>
      </c>
      <c r="J68" s="263">
        <f t="shared" si="8"/>
        <v>24.604649999999999</v>
      </c>
    </row>
    <row r="69" spans="1:10" ht="20.149999999999999" customHeight="1" x14ac:dyDescent="0.35">
      <c r="A69" s="264"/>
      <c r="B69" s="272"/>
      <c r="C69" s="262">
        <v>12</v>
      </c>
      <c r="D69" s="297" t="s">
        <v>242</v>
      </c>
      <c r="E69" s="240">
        <v>1</v>
      </c>
      <c r="F69" s="240">
        <v>3.2010000000000001</v>
      </c>
      <c r="G69" s="263">
        <v>5.35</v>
      </c>
      <c r="H69" s="263">
        <v>0.15</v>
      </c>
      <c r="I69" s="261">
        <f t="shared" si="7"/>
        <v>2.5688024999999999</v>
      </c>
      <c r="J69" s="263">
        <f t="shared" si="8"/>
        <v>17.125350000000001</v>
      </c>
    </row>
    <row r="70" spans="1:10" ht="20.149999999999999" customHeight="1" x14ac:dyDescent="0.35">
      <c r="A70" s="264"/>
      <c r="B70" s="272"/>
      <c r="C70" s="262">
        <v>13</v>
      </c>
      <c r="D70" s="297" t="s">
        <v>243</v>
      </c>
      <c r="E70" s="240">
        <v>1</v>
      </c>
      <c r="F70" s="240">
        <v>3.2</v>
      </c>
      <c r="G70" s="263">
        <v>5.35</v>
      </c>
      <c r="H70" s="263">
        <v>0.15</v>
      </c>
      <c r="I70" s="261">
        <f t="shared" si="7"/>
        <v>2.5680000000000001</v>
      </c>
      <c r="J70" s="263">
        <f t="shared" si="8"/>
        <v>17.12</v>
      </c>
    </row>
    <row r="71" spans="1:10" ht="20.149999999999999" customHeight="1" x14ac:dyDescent="0.35">
      <c r="A71" s="264"/>
      <c r="B71" s="272"/>
      <c r="C71" s="262">
        <v>14</v>
      </c>
      <c r="D71" s="297" t="s">
        <v>244</v>
      </c>
      <c r="E71" s="240">
        <v>1</v>
      </c>
      <c r="F71" s="240">
        <v>3.1749999999999998</v>
      </c>
      <c r="G71" s="263">
        <v>5.35</v>
      </c>
      <c r="H71" s="263">
        <v>0.15</v>
      </c>
      <c r="I71" s="261">
        <f t="shared" si="7"/>
        <v>2.5479374999999997</v>
      </c>
      <c r="J71" s="263">
        <f t="shared" si="8"/>
        <v>16.986249999999998</v>
      </c>
    </row>
    <row r="72" spans="1:10" ht="20.149999999999999" customHeight="1" x14ac:dyDescent="0.35">
      <c r="A72" s="264"/>
      <c r="B72" s="272"/>
      <c r="C72" s="262">
        <v>15</v>
      </c>
      <c r="D72" s="297" t="s">
        <v>245</v>
      </c>
      <c r="E72" s="240">
        <v>1</v>
      </c>
      <c r="F72" s="240">
        <v>3.125</v>
      </c>
      <c r="G72" s="263">
        <v>5.35</v>
      </c>
      <c r="H72" s="263">
        <v>0.15</v>
      </c>
      <c r="I72" s="261">
        <f t="shared" si="7"/>
        <v>2.5078125</v>
      </c>
      <c r="J72" s="263">
        <f t="shared" si="8"/>
        <v>16.71875</v>
      </c>
    </row>
    <row r="73" spans="1:10" ht="20.149999999999999" customHeight="1" x14ac:dyDescent="0.35">
      <c r="A73" s="264"/>
      <c r="B73" s="272"/>
      <c r="C73" s="262">
        <v>16</v>
      </c>
      <c r="D73" s="297" t="s">
        <v>246</v>
      </c>
      <c r="E73" s="240">
        <v>1</v>
      </c>
      <c r="F73" s="240">
        <v>2.0059999999999998</v>
      </c>
      <c r="G73" s="263">
        <v>1.532</v>
      </c>
      <c r="H73" s="263">
        <v>0.15</v>
      </c>
      <c r="I73" s="261">
        <f t="shared" si="7"/>
        <v>0.46097879999999991</v>
      </c>
      <c r="J73" s="263">
        <f t="shared" si="8"/>
        <v>3.0731919999999997</v>
      </c>
    </row>
    <row r="74" spans="1:10" ht="20.149999999999999" customHeight="1" x14ac:dyDescent="0.35">
      <c r="A74" s="264"/>
      <c r="B74" s="272"/>
      <c r="C74" s="262">
        <v>17</v>
      </c>
      <c r="D74" s="297" t="s">
        <v>247</v>
      </c>
      <c r="E74" s="240">
        <v>1</v>
      </c>
      <c r="F74" s="240">
        <v>1.944</v>
      </c>
      <c r="G74" s="263">
        <v>1.532</v>
      </c>
      <c r="H74" s="263">
        <v>0.15</v>
      </c>
      <c r="I74" s="261">
        <f t="shared" si="7"/>
        <v>0.44673119999999999</v>
      </c>
      <c r="J74" s="263">
        <f t="shared" si="8"/>
        <v>2.978208</v>
      </c>
    </row>
    <row r="75" spans="1:10" ht="20.149999999999999" customHeight="1" x14ac:dyDescent="0.35">
      <c r="A75" s="264"/>
      <c r="B75" s="272"/>
      <c r="C75" s="262">
        <v>18</v>
      </c>
      <c r="D75" s="297" t="s">
        <v>248</v>
      </c>
      <c r="E75" s="240">
        <v>1</v>
      </c>
      <c r="F75" s="240">
        <v>2.1</v>
      </c>
      <c r="G75" s="263">
        <v>2.4020000000000001</v>
      </c>
      <c r="H75" s="263">
        <v>0.15</v>
      </c>
      <c r="I75" s="261">
        <f t="shared" si="7"/>
        <v>0.75663000000000014</v>
      </c>
      <c r="J75" s="263">
        <f t="shared" si="8"/>
        <v>5.0442000000000009</v>
      </c>
    </row>
    <row r="76" spans="1:10" ht="20.149999999999999" customHeight="1" x14ac:dyDescent="0.35">
      <c r="A76" s="264"/>
      <c r="B76" s="272"/>
      <c r="C76" s="262">
        <v>19</v>
      </c>
      <c r="D76" s="297" t="s">
        <v>249</v>
      </c>
      <c r="E76" s="240">
        <v>1</v>
      </c>
      <c r="F76" s="240">
        <v>6.65</v>
      </c>
      <c r="G76" s="263">
        <v>2.4020000000000001</v>
      </c>
      <c r="H76" s="263">
        <v>0.15</v>
      </c>
      <c r="I76" s="261">
        <f t="shared" si="7"/>
        <v>2.3959950000000001</v>
      </c>
      <c r="J76" s="263">
        <f t="shared" si="8"/>
        <v>15.973300000000002</v>
      </c>
    </row>
    <row r="77" spans="1:10" ht="20.149999999999999" customHeight="1" x14ac:dyDescent="0.35">
      <c r="A77" s="264"/>
      <c r="B77" s="272"/>
      <c r="C77" s="262">
        <v>20</v>
      </c>
      <c r="D77" s="297" t="s">
        <v>250</v>
      </c>
      <c r="E77" s="240">
        <v>1</v>
      </c>
      <c r="F77" s="240">
        <v>2.0499999999999998</v>
      </c>
      <c r="G77" s="263">
        <v>0.8</v>
      </c>
      <c r="H77" s="263">
        <v>0.15</v>
      </c>
      <c r="I77" s="261">
        <f t="shared" si="7"/>
        <v>0.24599999999999997</v>
      </c>
      <c r="J77" s="263">
        <f t="shared" si="8"/>
        <v>1.64</v>
      </c>
    </row>
    <row r="78" spans="1:10" ht="20.149999999999999" customHeight="1" x14ac:dyDescent="0.35">
      <c r="A78" s="264"/>
      <c r="B78" s="272"/>
      <c r="C78" s="262">
        <v>21</v>
      </c>
      <c r="D78" s="297" t="s">
        <v>251</v>
      </c>
      <c r="E78" s="240">
        <v>1</v>
      </c>
      <c r="F78" s="240">
        <v>6.7</v>
      </c>
      <c r="G78" s="263">
        <v>2.4020000000000001</v>
      </c>
      <c r="H78" s="263">
        <v>0.15</v>
      </c>
      <c r="I78" s="261">
        <f t="shared" si="7"/>
        <v>2.4140100000000002</v>
      </c>
      <c r="J78" s="263">
        <f t="shared" si="8"/>
        <v>16.093400000000003</v>
      </c>
    </row>
    <row r="79" spans="1:10" ht="20.149999999999999" customHeight="1" x14ac:dyDescent="0.35">
      <c r="A79" s="264"/>
      <c r="B79" s="272"/>
      <c r="C79" s="262">
        <v>22</v>
      </c>
      <c r="D79" s="297" t="s">
        <v>252</v>
      </c>
      <c r="E79" s="240">
        <v>1</v>
      </c>
      <c r="F79" s="240">
        <v>5.4749999999999996</v>
      </c>
      <c r="G79" s="263">
        <v>2.4020000000000001</v>
      </c>
      <c r="H79" s="263">
        <v>0.15</v>
      </c>
      <c r="I79" s="261">
        <f t="shared" si="7"/>
        <v>1.9726424999999999</v>
      </c>
      <c r="J79" s="263">
        <f t="shared" si="8"/>
        <v>13.15095</v>
      </c>
    </row>
    <row r="80" spans="1:10" ht="20.149999999999999" customHeight="1" x14ac:dyDescent="0.35">
      <c r="A80" s="264"/>
      <c r="B80" s="272"/>
      <c r="C80" s="262">
        <v>23</v>
      </c>
      <c r="D80" s="297" t="s">
        <v>253</v>
      </c>
      <c r="E80" s="240">
        <v>1</v>
      </c>
      <c r="F80" s="240">
        <v>1.4</v>
      </c>
      <c r="G80" s="263">
        <v>1.75</v>
      </c>
      <c r="H80" s="263">
        <v>0.15</v>
      </c>
      <c r="I80" s="261">
        <f t="shared" si="7"/>
        <v>0.36749999999999994</v>
      </c>
      <c r="J80" s="263">
        <f t="shared" si="8"/>
        <v>2.4499999999999997</v>
      </c>
    </row>
    <row r="81" spans="1:10" ht="20.149999999999999" customHeight="1" x14ac:dyDescent="0.35">
      <c r="A81" s="264"/>
      <c r="B81" s="272"/>
      <c r="C81" s="262">
        <v>24</v>
      </c>
      <c r="D81" s="297" t="s">
        <v>254</v>
      </c>
      <c r="E81" s="240">
        <v>1</v>
      </c>
      <c r="F81" s="240">
        <v>6.55</v>
      </c>
      <c r="G81" s="263">
        <v>2.4020000000000001</v>
      </c>
      <c r="H81" s="263">
        <v>0.15</v>
      </c>
      <c r="I81" s="261">
        <f t="shared" si="7"/>
        <v>2.3599649999999999</v>
      </c>
      <c r="J81" s="263">
        <f t="shared" si="8"/>
        <v>15.7331</v>
      </c>
    </row>
    <row r="82" spans="1:10" ht="20.149999999999999" customHeight="1" x14ac:dyDescent="0.35">
      <c r="A82" s="264"/>
      <c r="B82" s="272"/>
      <c r="C82" s="262">
        <v>25</v>
      </c>
      <c r="D82" s="297" t="s">
        <v>255</v>
      </c>
      <c r="E82" s="240">
        <v>1</v>
      </c>
      <c r="F82" s="240">
        <v>6.6</v>
      </c>
      <c r="G82" s="263">
        <v>2.4020000000000001</v>
      </c>
      <c r="H82" s="263">
        <v>0.15</v>
      </c>
      <c r="I82" s="261">
        <f t="shared" si="7"/>
        <v>2.37798</v>
      </c>
      <c r="J82" s="263">
        <f t="shared" si="8"/>
        <v>15.853199999999999</v>
      </c>
    </row>
    <row r="83" spans="1:10" ht="20.149999999999999" customHeight="1" x14ac:dyDescent="0.35">
      <c r="A83" s="264"/>
      <c r="B83" s="272"/>
      <c r="C83" s="262">
        <v>26</v>
      </c>
      <c r="D83" s="297" t="s">
        <v>256</v>
      </c>
      <c r="E83" s="240">
        <v>1</v>
      </c>
      <c r="F83" s="240">
        <v>6.5</v>
      </c>
      <c r="G83" s="263">
        <v>2.4020000000000001</v>
      </c>
      <c r="H83" s="263">
        <v>0.15</v>
      </c>
      <c r="I83" s="261">
        <f t="shared" si="7"/>
        <v>2.3419500000000002</v>
      </c>
      <c r="J83" s="263">
        <f t="shared" si="8"/>
        <v>15.613000000000001</v>
      </c>
    </row>
    <row r="84" spans="1:10" ht="20.149999999999999" customHeight="1" x14ac:dyDescent="0.35">
      <c r="A84" s="264"/>
      <c r="B84" s="272"/>
      <c r="C84" s="262">
        <v>27</v>
      </c>
      <c r="D84" s="297" t="s">
        <v>257</v>
      </c>
      <c r="E84" s="240">
        <v>1</v>
      </c>
      <c r="F84" s="240">
        <v>3.1749999999999998</v>
      </c>
      <c r="G84" s="263">
        <v>5.9480000000000004</v>
      </c>
      <c r="H84" s="263">
        <v>0.15</v>
      </c>
      <c r="I84" s="261">
        <f t="shared" si="7"/>
        <v>2.832735</v>
      </c>
      <c r="J84" s="263">
        <f t="shared" si="8"/>
        <v>18.884900000000002</v>
      </c>
    </row>
    <row r="85" spans="1:10" ht="20.149999999999999" customHeight="1" x14ac:dyDescent="0.35">
      <c r="A85" s="264"/>
      <c r="B85" s="272"/>
      <c r="C85" s="262">
        <v>28</v>
      </c>
      <c r="D85" s="297" t="s">
        <v>258</v>
      </c>
      <c r="E85" s="240">
        <v>1</v>
      </c>
      <c r="F85" s="240">
        <v>3.1749999999999998</v>
      </c>
      <c r="G85" s="263">
        <v>5.9480000000000004</v>
      </c>
      <c r="H85" s="263">
        <v>0.15</v>
      </c>
      <c r="I85" s="261">
        <f t="shared" si="7"/>
        <v>2.832735</v>
      </c>
      <c r="J85" s="263">
        <f t="shared" si="8"/>
        <v>18.884900000000002</v>
      </c>
    </row>
    <row r="86" spans="1:10" ht="20.149999999999999" customHeight="1" x14ac:dyDescent="0.35">
      <c r="A86" s="264"/>
      <c r="B86" s="272"/>
      <c r="C86" s="262">
        <v>29</v>
      </c>
      <c r="D86" s="297" t="s">
        <v>259</v>
      </c>
      <c r="E86" s="240">
        <v>1</v>
      </c>
      <c r="F86" s="240">
        <v>2.4</v>
      </c>
      <c r="G86" s="263">
        <v>1.575</v>
      </c>
      <c r="H86" s="263">
        <v>0.15</v>
      </c>
      <c r="I86" s="261">
        <f t="shared" si="7"/>
        <v>0.56699999999999995</v>
      </c>
      <c r="J86" s="263">
        <f t="shared" si="8"/>
        <v>3.78</v>
      </c>
    </row>
    <row r="87" spans="1:10" ht="20.149999999999999" customHeight="1" x14ac:dyDescent="0.35">
      <c r="A87" s="264"/>
      <c r="B87" s="272"/>
      <c r="C87" s="262">
        <v>30</v>
      </c>
      <c r="D87" s="297" t="s">
        <v>260</v>
      </c>
      <c r="E87" s="240">
        <v>1</v>
      </c>
      <c r="F87" s="240">
        <v>2.4</v>
      </c>
      <c r="G87" s="263">
        <v>4.125</v>
      </c>
      <c r="H87" s="263">
        <v>0.15</v>
      </c>
      <c r="I87" s="261">
        <f t="shared" si="7"/>
        <v>1.4850000000000001</v>
      </c>
      <c r="J87" s="263">
        <f t="shared" si="8"/>
        <v>9.9</v>
      </c>
    </row>
    <row r="88" spans="1:10" ht="20.149999999999999" customHeight="1" x14ac:dyDescent="0.35">
      <c r="A88" s="264"/>
      <c r="B88" s="272"/>
      <c r="C88" s="262">
        <v>31</v>
      </c>
      <c r="D88" s="297" t="s">
        <v>261</v>
      </c>
      <c r="E88" s="240">
        <v>1</v>
      </c>
      <c r="F88" s="240">
        <v>1.375</v>
      </c>
      <c r="G88" s="263">
        <v>5.9480000000000004</v>
      </c>
      <c r="H88" s="263">
        <v>0.15</v>
      </c>
      <c r="I88" s="261">
        <f t="shared" si="7"/>
        <v>1.2267749999999999</v>
      </c>
      <c r="J88" s="263">
        <f t="shared" si="8"/>
        <v>8.1784999999999997</v>
      </c>
    </row>
    <row r="89" spans="1:10" ht="20.149999999999999" customHeight="1" x14ac:dyDescent="0.35">
      <c r="A89" s="264"/>
      <c r="B89" s="272"/>
      <c r="C89" s="262">
        <v>32</v>
      </c>
      <c r="D89" s="297" t="s">
        <v>262</v>
      </c>
      <c r="E89" s="240">
        <v>1</v>
      </c>
      <c r="F89" s="240">
        <v>2.4750000000000001</v>
      </c>
      <c r="G89" s="263">
        <v>5.9480000000000004</v>
      </c>
      <c r="H89" s="263">
        <v>0.15</v>
      </c>
      <c r="I89" s="261">
        <f t="shared" si="7"/>
        <v>2.2081949999999999</v>
      </c>
      <c r="J89" s="263">
        <f t="shared" si="8"/>
        <v>14.721300000000001</v>
      </c>
    </row>
    <row r="90" spans="1:10" ht="20.149999999999999" customHeight="1" x14ac:dyDescent="0.35">
      <c r="A90" s="264"/>
      <c r="B90" s="272"/>
      <c r="C90" s="262">
        <v>33</v>
      </c>
      <c r="D90" s="297" t="s">
        <v>263</v>
      </c>
      <c r="E90" s="240">
        <v>1</v>
      </c>
      <c r="F90" s="240">
        <v>2.1</v>
      </c>
      <c r="G90" s="263">
        <v>1.748</v>
      </c>
      <c r="H90" s="263">
        <v>0.15</v>
      </c>
      <c r="I90" s="261">
        <f t="shared" si="7"/>
        <v>0.55062</v>
      </c>
      <c r="J90" s="263">
        <f t="shared" si="8"/>
        <v>3.6708000000000003</v>
      </c>
    </row>
    <row r="91" spans="1:10" ht="20.149999999999999" customHeight="1" x14ac:dyDescent="0.35">
      <c r="A91" s="264"/>
      <c r="B91" s="272"/>
      <c r="C91" s="262">
        <v>34</v>
      </c>
      <c r="D91" s="297" t="s">
        <v>264</v>
      </c>
      <c r="E91" s="240">
        <v>1</v>
      </c>
      <c r="F91" s="240">
        <v>1.75</v>
      </c>
      <c r="G91" s="263">
        <v>1.3979999999999999</v>
      </c>
      <c r="H91" s="263">
        <v>0.15</v>
      </c>
      <c r="I91" s="261">
        <f t="shared" si="7"/>
        <v>0.366975</v>
      </c>
      <c r="J91" s="263">
        <f t="shared" si="8"/>
        <v>2.4464999999999999</v>
      </c>
    </row>
    <row r="92" spans="1:10" ht="20.149999999999999" customHeight="1" x14ac:dyDescent="0.35">
      <c r="A92" s="264"/>
      <c r="B92" s="272"/>
      <c r="C92" s="262">
        <v>35</v>
      </c>
      <c r="D92" s="297" t="s">
        <v>307</v>
      </c>
      <c r="E92" s="240">
        <v>1</v>
      </c>
      <c r="F92" s="240">
        <v>1.75</v>
      </c>
      <c r="G92" s="263">
        <v>4.3499999999999996</v>
      </c>
      <c r="H92" s="263">
        <v>0.15</v>
      </c>
      <c r="I92" s="261">
        <f t="shared" ref="I92" si="11">+E92*F92*G92*H92</f>
        <v>1.1418749999999998</v>
      </c>
      <c r="J92" s="263">
        <f t="shared" ref="J92" si="12">+E92*F92*G92</f>
        <v>7.6124999999999989</v>
      </c>
    </row>
    <row r="93" spans="1:10" ht="20.149999999999999" customHeight="1" x14ac:dyDescent="0.35">
      <c r="A93" s="264"/>
      <c r="B93" s="272"/>
      <c r="C93" s="262">
        <v>36</v>
      </c>
      <c r="D93" s="297" t="s">
        <v>265</v>
      </c>
      <c r="E93" s="240">
        <v>1</v>
      </c>
      <c r="F93" s="240">
        <v>4.5999999999999996</v>
      </c>
      <c r="G93" s="263">
        <v>5.9480000000000004</v>
      </c>
      <c r="H93" s="263">
        <v>0.15</v>
      </c>
      <c r="I93" s="261">
        <f t="shared" si="7"/>
        <v>4.10412</v>
      </c>
      <c r="J93" s="263">
        <f t="shared" si="8"/>
        <v>27.360800000000001</v>
      </c>
    </row>
    <row r="94" spans="1:10" ht="20.149999999999999" customHeight="1" x14ac:dyDescent="0.35">
      <c r="A94" s="264"/>
      <c r="B94" s="272"/>
      <c r="C94" s="262">
        <v>37</v>
      </c>
      <c r="D94" s="297" t="s">
        <v>266</v>
      </c>
      <c r="E94" s="240">
        <v>1</v>
      </c>
      <c r="F94" s="240">
        <v>3.2</v>
      </c>
      <c r="G94" s="263">
        <v>5.9480000000000004</v>
      </c>
      <c r="H94" s="263">
        <v>0.15</v>
      </c>
      <c r="I94" s="261">
        <f t="shared" si="7"/>
        <v>2.8550400000000002</v>
      </c>
      <c r="J94" s="263">
        <f t="shared" si="8"/>
        <v>19.033600000000003</v>
      </c>
    </row>
    <row r="95" spans="1:10" ht="20.149999999999999" customHeight="1" x14ac:dyDescent="0.35">
      <c r="A95" s="264"/>
      <c r="B95" s="272"/>
      <c r="C95" s="262">
        <v>38</v>
      </c>
      <c r="D95" s="297" t="s">
        <v>267</v>
      </c>
      <c r="E95" s="240">
        <v>1</v>
      </c>
      <c r="F95" s="240">
        <v>3.2</v>
      </c>
      <c r="G95" s="263">
        <v>5.9480000000000004</v>
      </c>
      <c r="H95" s="263">
        <v>0.15</v>
      </c>
      <c r="I95" s="261">
        <f t="shared" si="7"/>
        <v>2.8550400000000002</v>
      </c>
      <c r="J95" s="263">
        <f t="shared" si="8"/>
        <v>19.033600000000003</v>
      </c>
    </row>
    <row r="96" spans="1:10" ht="20.149999999999999" customHeight="1" x14ac:dyDescent="0.35">
      <c r="A96" s="264"/>
      <c r="B96" s="272"/>
      <c r="C96" s="262">
        <v>39</v>
      </c>
      <c r="D96" s="297" t="s">
        <v>268</v>
      </c>
      <c r="E96" s="240">
        <v>1</v>
      </c>
      <c r="F96" s="240">
        <v>0.34899999999999998</v>
      </c>
      <c r="G96" s="263">
        <v>2.15</v>
      </c>
      <c r="H96" s="263">
        <v>0.15</v>
      </c>
      <c r="I96" s="261">
        <f t="shared" si="7"/>
        <v>0.11255249999999999</v>
      </c>
      <c r="J96" s="263">
        <f t="shared" si="8"/>
        <v>0.75034999999999996</v>
      </c>
    </row>
    <row r="97" spans="1:10" ht="20.149999999999999" customHeight="1" x14ac:dyDescent="0.35">
      <c r="A97" s="264"/>
      <c r="B97" s="272"/>
      <c r="C97" s="262">
        <v>40</v>
      </c>
      <c r="D97" s="297" t="s">
        <v>269</v>
      </c>
      <c r="E97" s="240">
        <v>1</v>
      </c>
      <c r="F97" s="240">
        <v>0.34899999999999998</v>
      </c>
      <c r="G97" s="263">
        <v>2.7</v>
      </c>
      <c r="H97" s="263">
        <v>0.15</v>
      </c>
      <c r="I97" s="261">
        <f t="shared" si="7"/>
        <v>0.141345</v>
      </c>
      <c r="J97" s="263">
        <f t="shared" si="8"/>
        <v>0.94230000000000003</v>
      </c>
    </row>
    <row r="98" spans="1:10" ht="20.149999999999999" customHeight="1" x14ac:dyDescent="0.35">
      <c r="A98" s="264"/>
      <c r="B98" s="272"/>
      <c r="C98" s="262">
        <v>41</v>
      </c>
      <c r="D98" s="297" t="s">
        <v>308</v>
      </c>
      <c r="E98" s="240">
        <v>1</v>
      </c>
      <c r="F98" s="240">
        <v>17.5486304</v>
      </c>
      <c r="G98" s="263">
        <v>17.9947914</v>
      </c>
      <c r="H98" s="263">
        <v>0.15</v>
      </c>
      <c r="I98" s="261">
        <f>+E98*F98*H98</f>
        <v>2.6322945600000001</v>
      </c>
      <c r="J98" s="263">
        <f>+E98*G98</f>
        <v>17.9947914</v>
      </c>
    </row>
    <row r="99" spans="1:10" ht="20.149999999999999" customHeight="1" x14ac:dyDescent="0.35">
      <c r="A99" s="264"/>
      <c r="B99" s="272"/>
      <c r="C99" s="262">
        <v>42</v>
      </c>
      <c r="D99" s="297" t="s">
        <v>271</v>
      </c>
      <c r="E99" s="240">
        <v>1</v>
      </c>
      <c r="F99" s="240">
        <v>5.95</v>
      </c>
      <c r="G99" s="263">
        <v>2.7</v>
      </c>
      <c r="H99" s="263">
        <v>0.15</v>
      </c>
      <c r="I99" s="261">
        <f t="shared" si="7"/>
        <v>2.4097500000000003</v>
      </c>
      <c r="J99" s="263">
        <f t="shared" si="8"/>
        <v>16.065000000000001</v>
      </c>
    </row>
    <row r="100" spans="1:10" ht="20.149999999999999" customHeight="1" x14ac:dyDescent="0.35">
      <c r="A100" s="264"/>
      <c r="B100" s="272"/>
      <c r="C100" s="262">
        <v>43</v>
      </c>
      <c r="D100" s="297" t="s">
        <v>272</v>
      </c>
      <c r="E100" s="240">
        <v>1</v>
      </c>
      <c r="F100" s="240">
        <v>1.5009999999999999</v>
      </c>
      <c r="G100" s="263">
        <v>0.79700000000000004</v>
      </c>
      <c r="H100" s="263">
        <v>0.15</v>
      </c>
      <c r="I100" s="261">
        <f t="shared" si="7"/>
        <v>0.17944454999999998</v>
      </c>
      <c r="J100" s="263">
        <f t="shared" si="8"/>
        <v>1.1962969999999999</v>
      </c>
    </row>
    <row r="101" spans="1:10" ht="20.149999999999999" customHeight="1" x14ac:dyDescent="0.35">
      <c r="A101" s="264"/>
      <c r="B101" s="272"/>
      <c r="C101" s="262">
        <v>44</v>
      </c>
      <c r="D101" s="297" t="s">
        <v>273</v>
      </c>
      <c r="E101" s="240">
        <v>1</v>
      </c>
      <c r="F101" s="240">
        <v>1.502</v>
      </c>
      <c r="G101" s="263">
        <v>0.80100000000000005</v>
      </c>
      <c r="H101" s="263">
        <v>0.15</v>
      </c>
      <c r="I101" s="261">
        <f t="shared" si="7"/>
        <v>0.18046530000000002</v>
      </c>
      <c r="J101" s="263">
        <f t="shared" si="8"/>
        <v>1.2031020000000001</v>
      </c>
    </row>
    <row r="102" spans="1:10" ht="20.149999999999999" customHeight="1" x14ac:dyDescent="0.35">
      <c r="A102" s="264"/>
      <c r="B102" s="272"/>
      <c r="C102" s="262">
        <v>45</v>
      </c>
      <c r="D102" s="297" t="s">
        <v>274</v>
      </c>
      <c r="E102" s="240">
        <v>1</v>
      </c>
      <c r="F102" s="240">
        <v>1.4990000000000001</v>
      </c>
      <c r="G102" s="263">
        <v>0.80200000000000005</v>
      </c>
      <c r="H102" s="263">
        <v>0.15</v>
      </c>
      <c r="I102" s="261">
        <f t="shared" si="7"/>
        <v>0.18032970000000001</v>
      </c>
      <c r="J102" s="263">
        <f t="shared" si="8"/>
        <v>1.2021980000000001</v>
      </c>
    </row>
    <row r="103" spans="1:10" ht="20.149999999999999" customHeight="1" x14ac:dyDescent="0.35">
      <c r="A103" s="264"/>
      <c r="B103" s="272"/>
      <c r="C103" s="262">
        <v>46</v>
      </c>
      <c r="D103" s="297" t="s">
        <v>275</v>
      </c>
      <c r="E103" s="240">
        <v>1</v>
      </c>
      <c r="F103" s="240">
        <v>1.5</v>
      </c>
      <c r="G103" s="263">
        <v>0.80200000000000005</v>
      </c>
      <c r="H103" s="263">
        <v>0.15</v>
      </c>
      <c r="I103" s="261">
        <f t="shared" si="7"/>
        <v>0.18045</v>
      </c>
      <c r="J103" s="263">
        <f t="shared" si="8"/>
        <v>1.2030000000000001</v>
      </c>
    </row>
    <row r="104" spans="1:10" ht="20.149999999999999" customHeight="1" x14ac:dyDescent="0.35">
      <c r="A104" s="264"/>
      <c r="B104" s="272"/>
      <c r="C104" s="262">
        <v>47</v>
      </c>
      <c r="D104" s="297" t="s">
        <v>276</v>
      </c>
      <c r="E104" s="240">
        <v>1</v>
      </c>
      <c r="F104" s="240">
        <v>1.5</v>
      </c>
      <c r="G104" s="263">
        <v>0.79800000000000004</v>
      </c>
      <c r="H104" s="263">
        <v>0.15</v>
      </c>
      <c r="I104" s="261">
        <f t="shared" si="7"/>
        <v>0.17955000000000002</v>
      </c>
      <c r="J104" s="263">
        <f t="shared" si="8"/>
        <v>1.1970000000000001</v>
      </c>
    </row>
    <row r="105" spans="1:10" ht="20.149999999999999" customHeight="1" x14ac:dyDescent="0.35">
      <c r="A105" s="264"/>
      <c r="B105" s="272"/>
      <c r="C105" s="262">
        <v>48</v>
      </c>
      <c r="D105" s="297" t="s">
        <v>277</v>
      </c>
      <c r="E105" s="240">
        <v>1</v>
      </c>
      <c r="F105" s="240">
        <v>2.5249999999999999</v>
      </c>
      <c r="G105" s="263">
        <v>0.8</v>
      </c>
      <c r="H105" s="263">
        <v>0.15</v>
      </c>
      <c r="I105" s="261">
        <f t="shared" si="7"/>
        <v>0.30299999999999999</v>
      </c>
      <c r="J105" s="263">
        <f t="shared" si="8"/>
        <v>2.02</v>
      </c>
    </row>
    <row r="106" spans="1:10" ht="20.149999999999999" customHeight="1" x14ac:dyDescent="0.35">
      <c r="A106" s="264"/>
      <c r="B106" s="272"/>
      <c r="C106" s="262">
        <v>49</v>
      </c>
      <c r="D106" s="297" t="s">
        <v>278</v>
      </c>
      <c r="E106" s="240">
        <v>1</v>
      </c>
      <c r="F106" s="240">
        <v>1.5</v>
      </c>
      <c r="G106" s="263">
        <v>0.8</v>
      </c>
      <c r="H106" s="263">
        <v>0.15</v>
      </c>
      <c r="I106" s="261">
        <f t="shared" si="7"/>
        <v>0.18000000000000002</v>
      </c>
      <c r="J106" s="263">
        <f t="shared" si="8"/>
        <v>1.2000000000000002</v>
      </c>
    </row>
    <row r="107" spans="1:10" ht="20.149999999999999" customHeight="1" thickBot="1" x14ac:dyDescent="0.4">
      <c r="A107" s="242"/>
      <c r="B107" s="272"/>
      <c r="C107" s="262">
        <v>50</v>
      </c>
      <c r="D107" s="297" t="s">
        <v>279</v>
      </c>
      <c r="E107" s="240">
        <v>1</v>
      </c>
      <c r="F107" s="240">
        <v>1.5</v>
      </c>
      <c r="G107" s="263">
        <v>0.8</v>
      </c>
      <c r="H107" s="263">
        <v>0.15</v>
      </c>
      <c r="I107" s="261">
        <f t="shared" ref="I107" si="13">+E107*F107*G107*H107</f>
        <v>0.18000000000000002</v>
      </c>
      <c r="J107" s="263">
        <f t="shared" ref="J107" si="14">+E107*F107*G107</f>
        <v>1.2000000000000002</v>
      </c>
    </row>
    <row r="108" spans="1:10" ht="20.149999999999999" customHeight="1" thickBot="1" x14ac:dyDescent="0.4">
      <c r="A108" s="265"/>
      <c r="B108" s="266"/>
      <c r="C108" s="267"/>
      <c r="D108" s="215" t="s">
        <v>26</v>
      </c>
      <c r="E108" s="266">
        <f>SUM(E58:E106)</f>
        <v>49</v>
      </c>
      <c r="F108" s="266"/>
      <c r="G108" s="266"/>
      <c r="H108" s="268"/>
      <c r="I108" s="269">
        <f>+SUM(I58:I107)</f>
        <v>78.619252110000019</v>
      </c>
      <c r="J108" s="269">
        <f>+SUM(J58:J107)</f>
        <v>524.57450839999979</v>
      </c>
    </row>
    <row r="109" spans="1:10" s="90" customFormat="1" ht="20.149999999999999" customHeight="1" x14ac:dyDescent="0.35">
      <c r="A109" s="97"/>
      <c r="B109" s="97"/>
      <c r="C109" s="273"/>
      <c r="D109" s="274"/>
      <c r="E109" s="97"/>
      <c r="F109" s="97"/>
      <c r="G109" s="97"/>
      <c r="H109" s="275"/>
      <c r="I109" s="275"/>
      <c r="J109" s="275"/>
    </row>
    <row r="110" spans="1:10" ht="20.149999999999999" customHeight="1" x14ac:dyDescent="0.35">
      <c r="D110" s="256" t="s">
        <v>310</v>
      </c>
    </row>
    <row r="111" spans="1:10" ht="37.5" customHeight="1" x14ac:dyDescent="0.35">
      <c r="A111" s="228" t="s">
        <v>224</v>
      </c>
      <c r="B111" s="228"/>
      <c r="C111" s="257" t="s">
        <v>94</v>
      </c>
      <c r="D111" s="228" t="s">
        <v>225</v>
      </c>
      <c r="E111" s="228" t="s">
        <v>226</v>
      </c>
      <c r="F111" s="258" t="s">
        <v>227</v>
      </c>
      <c r="G111" s="258" t="s">
        <v>228</v>
      </c>
      <c r="H111" s="259" t="s">
        <v>229</v>
      </c>
      <c r="I111" s="259" t="s">
        <v>230</v>
      </c>
      <c r="J111" s="259" t="s">
        <v>231</v>
      </c>
    </row>
    <row r="112" spans="1:10" ht="20.149999999999999" customHeight="1" x14ac:dyDescent="0.35">
      <c r="A112" s="260" t="s">
        <v>213</v>
      </c>
      <c r="B112" s="272"/>
      <c r="C112" s="262">
        <v>1</v>
      </c>
      <c r="D112" s="297" t="s">
        <v>232</v>
      </c>
      <c r="E112" s="240">
        <v>1</v>
      </c>
      <c r="F112" s="240">
        <v>4.4000000000000004</v>
      </c>
      <c r="G112" s="263">
        <v>3</v>
      </c>
      <c r="H112" s="263">
        <v>0.15</v>
      </c>
      <c r="I112" s="261">
        <f>+E112*F112*G112*H112</f>
        <v>1.98</v>
      </c>
      <c r="J112" s="263">
        <f>+E112*F112*G112</f>
        <v>13.200000000000001</v>
      </c>
    </row>
    <row r="113" spans="1:10" ht="20.149999999999999" customHeight="1" x14ac:dyDescent="0.35">
      <c r="A113" s="260"/>
      <c r="B113" s="272"/>
      <c r="C113" s="262">
        <v>2</v>
      </c>
      <c r="D113" s="297" t="s">
        <v>233</v>
      </c>
      <c r="E113" s="240">
        <v>1</v>
      </c>
      <c r="F113" s="240">
        <v>1.95</v>
      </c>
      <c r="G113" s="263">
        <v>3</v>
      </c>
      <c r="H113" s="263">
        <v>0.15</v>
      </c>
      <c r="I113" s="261">
        <f t="shared" ref="I113:I158" si="15">+E113*F113*G113*H113</f>
        <v>0.87749999999999995</v>
      </c>
      <c r="J113" s="263">
        <f t="shared" ref="J113:J158" si="16">+E113*F113*G113</f>
        <v>5.85</v>
      </c>
    </row>
    <row r="114" spans="1:10" ht="20.149999999999999" customHeight="1" x14ac:dyDescent="0.35">
      <c r="A114" s="260"/>
      <c r="B114" s="272"/>
      <c r="C114" s="262">
        <v>3</v>
      </c>
      <c r="D114" s="297" t="s">
        <v>234</v>
      </c>
      <c r="E114" s="240">
        <v>1</v>
      </c>
      <c r="F114" s="240">
        <v>1.95</v>
      </c>
      <c r="G114" s="263">
        <v>3</v>
      </c>
      <c r="H114" s="263">
        <v>0.15</v>
      </c>
      <c r="I114" s="261">
        <f t="shared" si="15"/>
        <v>0.87749999999999995</v>
      </c>
      <c r="J114" s="263">
        <f t="shared" si="16"/>
        <v>5.85</v>
      </c>
    </row>
    <row r="115" spans="1:10" ht="20.149999999999999" customHeight="1" x14ac:dyDescent="0.35">
      <c r="A115" s="264"/>
      <c r="B115" s="272"/>
      <c r="C115" s="262">
        <v>4</v>
      </c>
      <c r="D115" s="297" t="s">
        <v>235</v>
      </c>
      <c r="E115" s="240">
        <v>1</v>
      </c>
      <c r="F115" s="240">
        <v>4.5</v>
      </c>
      <c r="G115" s="263">
        <v>3</v>
      </c>
      <c r="H115" s="263">
        <v>0.15</v>
      </c>
      <c r="I115" s="261">
        <f t="shared" si="15"/>
        <v>2.0249999999999999</v>
      </c>
      <c r="J115" s="263">
        <f t="shared" si="16"/>
        <v>13.5</v>
      </c>
    </row>
    <row r="116" spans="1:10" ht="20.149999999999999" customHeight="1" x14ac:dyDescent="0.35">
      <c r="A116" s="264"/>
      <c r="B116" s="272"/>
      <c r="C116" s="262">
        <v>5</v>
      </c>
      <c r="D116" s="297" t="s">
        <v>236</v>
      </c>
      <c r="E116" s="298">
        <v>1</v>
      </c>
      <c r="F116" s="298">
        <v>2</v>
      </c>
      <c r="G116" s="263">
        <v>3</v>
      </c>
      <c r="H116" s="263">
        <v>0.15</v>
      </c>
      <c r="I116" s="282">
        <f t="shared" si="15"/>
        <v>0.89999999999999991</v>
      </c>
      <c r="J116" s="282">
        <f t="shared" si="16"/>
        <v>6</v>
      </c>
    </row>
    <row r="117" spans="1:10" ht="20.149999999999999" customHeight="1" x14ac:dyDescent="0.35">
      <c r="A117" s="264"/>
      <c r="B117" s="272"/>
      <c r="C117" s="262">
        <v>6</v>
      </c>
      <c r="D117" s="297" t="s">
        <v>237</v>
      </c>
      <c r="E117" s="298">
        <v>1</v>
      </c>
      <c r="F117" s="298">
        <v>4.5</v>
      </c>
      <c r="G117" s="263">
        <v>3</v>
      </c>
      <c r="H117" s="263">
        <v>0.15</v>
      </c>
      <c r="I117" s="282">
        <f t="shared" si="15"/>
        <v>2.0249999999999999</v>
      </c>
      <c r="J117" s="282">
        <f t="shared" si="16"/>
        <v>13.5</v>
      </c>
    </row>
    <row r="118" spans="1:10" ht="20.149999999999999" customHeight="1" x14ac:dyDescent="0.35">
      <c r="A118" s="264"/>
      <c r="B118" s="272"/>
      <c r="C118" s="262">
        <v>7</v>
      </c>
      <c r="D118" s="297" t="s">
        <v>238</v>
      </c>
      <c r="E118" s="298">
        <v>1</v>
      </c>
      <c r="F118" s="240">
        <v>4.4000000000000004</v>
      </c>
      <c r="G118" s="282">
        <v>2.8</v>
      </c>
      <c r="H118" s="263">
        <v>0.15</v>
      </c>
      <c r="I118" s="282">
        <f t="shared" si="15"/>
        <v>1.8479999999999999</v>
      </c>
      <c r="J118" s="282">
        <f t="shared" si="16"/>
        <v>12.32</v>
      </c>
    </row>
    <row r="119" spans="1:10" ht="20.149999999999999" customHeight="1" x14ac:dyDescent="0.35">
      <c r="A119" s="264"/>
      <c r="B119" s="272"/>
      <c r="C119" s="262">
        <v>8</v>
      </c>
      <c r="D119" s="297" t="s">
        <v>239</v>
      </c>
      <c r="E119" s="298">
        <v>1</v>
      </c>
      <c r="F119" s="240">
        <v>1.95</v>
      </c>
      <c r="G119" s="282">
        <v>2.8</v>
      </c>
      <c r="H119" s="263">
        <v>0.15</v>
      </c>
      <c r="I119" s="282">
        <f t="shared" si="15"/>
        <v>0.81899999999999995</v>
      </c>
      <c r="J119" s="282">
        <f t="shared" si="16"/>
        <v>5.46</v>
      </c>
    </row>
    <row r="120" spans="1:10" ht="20.149999999999999" customHeight="1" x14ac:dyDescent="0.35">
      <c r="A120" s="264"/>
      <c r="B120" s="272"/>
      <c r="C120" s="262">
        <v>9</v>
      </c>
      <c r="D120" s="297" t="s">
        <v>240</v>
      </c>
      <c r="E120" s="298">
        <v>1</v>
      </c>
      <c r="F120" s="240">
        <v>1.95</v>
      </c>
      <c r="G120" s="282">
        <v>2.8</v>
      </c>
      <c r="H120" s="263">
        <v>0.15</v>
      </c>
      <c r="I120" s="282">
        <f t="shared" si="15"/>
        <v>0.81899999999999995</v>
      </c>
      <c r="J120" s="282">
        <f t="shared" si="16"/>
        <v>5.46</v>
      </c>
    </row>
    <row r="121" spans="1:10" ht="20.149999999999999" customHeight="1" x14ac:dyDescent="0.35">
      <c r="A121" s="264"/>
      <c r="B121" s="272"/>
      <c r="C121" s="262">
        <v>10</v>
      </c>
      <c r="D121" s="297" t="s">
        <v>241</v>
      </c>
      <c r="E121" s="298">
        <v>1</v>
      </c>
      <c r="F121" s="240">
        <v>4.5</v>
      </c>
      <c r="G121" s="282">
        <v>2.8</v>
      </c>
      <c r="H121" s="263">
        <v>0.15</v>
      </c>
      <c r="I121" s="282">
        <f t="shared" si="15"/>
        <v>1.89</v>
      </c>
      <c r="J121" s="282">
        <f t="shared" si="16"/>
        <v>12.6</v>
      </c>
    </row>
    <row r="122" spans="1:10" ht="20.149999999999999" customHeight="1" x14ac:dyDescent="0.35">
      <c r="A122" s="264"/>
      <c r="B122" s="272"/>
      <c r="C122" s="262">
        <v>11</v>
      </c>
      <c r="D122" s="297" t="s">
        <v>242</v>
      </c>
      <c r="E122" s="298">
        <v>1</v>
      </c>
      <c r="F122" s="298">
        <v>2</v>
      </c>
      <c r="G122" s="282">
        <v>1.5</v>
      </c>
      <c r="H122" s="263">
        <v>0.15</v>
      </c>
      <c r="I122" s="282">
        <f t="shared" si="15"/>
        <v>0.44999999999999996</v>
      </c>
      <c r="J122" s="282">
        <f t="shared" si="16"/>
        <v>3</v>
      </c>
    </row>
    <row r="123" spans="1:10" ht="20.149999999999999" customHeight="1" x14ac:dyDescent="0.35">
      <c r="A123" s="264"/>
      <c r="B123" s="272"/>
      <c r="C123" s="262">
        <v>12</v>
      </c>
      <c r="D123" s="297" t="s">
        <v>243</v>
      </c>
      <c r="E123" s="298">
        <v>1</v>
      </c>
      <c r="F123" s="298">
        <v>0.95</v>
      </c>
      <c r="G123" s="282">
        <v>1.1000000000000001</v>
      </c>
      <c r="H123" s="263">
        <v>0.15</v>
      </c>
      <c r="I123" s="282">
        <f t="shared" si="15"/>
        <v>0.15674999999999997</v>
      </c>
      <c r="J123" s="282">
        <f t="shared" si="16"/>
        <v>1.0449999999999999</v>
      </c>
    </row>
    <row r="124" spans="1:10" ht="20.149999999999999" customHeight="1" x14ac:dyDescent="0.35">
      <c r="A124" s="264"/>
      <c r="B124" s="272"/>
      <c r="C124" s="262">
        <v>13</v>
      </c>
      <c r="D124" s="297" t="s">
        <v>244</v>
      </c>
      <c r="E124" s="298">
        <v>1</v>
      </c>
      <c r="F124" s="298">
        <v>4.5</v>
      </c>
      <c r="G124" s="282">
        <v>2.8</v>
      </c>
      <c r="H124" s="263">
        <v>0.15</v>
      </c>
      <c r="I124" s="282">
        <f t="shared" si="15"/>
        <v>1.89</v>
      </c>
      <c r="J124" s="282">
        <f t="shared" si="16"/>
        <v>12.6</v>
      </c>
    </row>
    <row r="125" spans="1:10" ht="20.149999999999999" customHeight="1" x14ac:dyDescent="0.35">
      <c r="A125" s="264"/>
      <c r="B125" s="272"/>
      <c r="C125" s="262">
        <v>14</v>
      </c>
      <c r="D125" s="297" t="s">
        <v>245</v>
      </c>
      <c r="E125" s="298">
        <v>1</v>
      </c>
      <c r="F125" s="298">
        <v>5.4749999999999996</v>
      </c>
      <c r="G125" s="282">
        <v>6</v>
      </c>
      <c r="H125" s="263">
        <v>0.15</v>
      </c>
      <c r="I125" s="282">
        <f t="shared" si="15"/>
        <v>4.9274999999999993</v>
      </c>
      <c r="J125" s="282">
        <f t="shared" si="16"/>
        <v>32.849999999999994</v>
      </c>
    </row>
    <row r="126" spans="1:10" ht="20.149999999999999" customHeight="1" x14ac:dyDescent="0.35">
      <c r="A126" s="264"/>
      <c r="B126" s="272"/>
      <c r="C126" s="262">
        <v>15</v>
      </c>
      <c r="D126" s="297" t="s">
        <v>246</v>
      </c>
      <c r="E126" s="298">
        <v>1</v>
      </c>
      <c r="F126" s="298">
        <v>1.9</v>
      </c>
      <c r="G126" s="282">
        <v>3</v>
      </c>
      <c r="H126" s="263">
        <v>0.15</v>
      </c>
      <c r="I126" s="282">
        <f t="shared" si="15"/>
        <v>0.85499999999999987</v>
      </c>
      <c r="J126" s="282">
        <f t="shared" si="16"/>
        <v>5.6999999999999993</v>
      </c>
    </row>
    <row r="127" spans="1:10" ht="20.149999999999999" customHeight="1" x14ac:dyDescent="0.35">
      <c r="A127" s="264"/>
      <c r="B127" s="272"/>
      <c r="C127" s="262">
        <v>16</v>
      </c>
      <c r="D127" s="297" t="s">
        <v>247</v>
      </c>
      <c r="E127" s="298">
        <v>1</v>
      </c>
      <c r="F127" s="298">
        <v>4.45</v>
      </c>
      <c r="G127" s="282">
        <v>3</v>
      </c>
      <c r="H127" s="263">
        <v>0.15</v>
      </c>
      <c r="I127" s="282">
        <f t="shared" si="15"/>
        <v>2.0024999999999999</v>
      </c>
      <c r="J127" s="282">
        <f t="shared" si="16"/>
        <v>13.350000000000001</v>
      </c>
    </row>
    <row r="128" spans="1:10" ht="20.149999999999999" customHeight="1" x14ac:dyDescent="0.35">
      <c r="A128" s="264"/>
      <c r="B128" s="272"/>
      <c r="C128" s="262">
        <v>17</v>
      </c>
      <c r="D128" s="297" t="s">
        <v>248</v>
      </c>
      <c r="E128" s="298">
        <v>1</v>
      </c>
      <c r="F128" s="298">
        <v>4.45</v>
      </c>
      <c r="G128" s="282">
        <v>3</v>
      </c>
      <c r="H128" s="263">
        <v>0.15</v>
      </c>
      <c r="I128" s="282">
        <f t="shared" si="15"/>
        <v>2.0024999999999999</v>
      </c>
      <c r="J128" s="282">
        <f t="shared" si="16"/>
        <v>13.350000000000001</v>
      </c>
    </row>
    <row r="129" spans="1:10" ht="20.149999999999999" customHeight="1" x14ac:dyDescent="0.35">
      <c r="A129" s="264"/>
      <c r="B129" s="272"/>
      <c r="C129" s="262">
        <v>18</v>
      </c>
      <c r="D129" s="297" t="s">
        <v>249</v>
      </c>
      <c r="E129" s="298">
        <v>1</v>
      </c>
      <c r="F129" s="298">
        <v>1.95</v>
      </c>
      <c r="G129" s="282">
        <v>3</v>
      </c>
      <c r="H129" s="263">
        <v>0.15</v>
      </c>
      <c r="I129" s="282">
        <f t="shared" si="15"/>
        <v>0.87749999999999995</v>
      </c>
      <c r="J129" s="282">
        <f t="shared" si="16"/>
        <v>5.85</v>
      </c>
    </row>
    <row r="130" spans="1:10" ht="20.149999999999999" customHeight="1" x14ac:dyDescent="0.35">
      <c r="A130" s="264"/>
      <c r="B130" s="272"/>
      <c r="C130" s="262">
        <v>19</v>
      </c>
      <c r="D130" s="297" t="s">
        <v>250</v>
      </c>
      <c r="E130" s="298">
        <v>1</v>
      </c>
      <c r="F130" s="298">
        <v>1.95</v>
      </c>
      <c r="G130" s="282">
        <v>3</v>
      </c>
      <c r="H130" s="263">
        <v>0.15</v>
      </c>
      <c r="I130" s="282">
        <f t="shared" si="15"/>
        <v>0.87749999999999995</v>
      </c>
      <c r="J130" s="282">
        <f t="shared" si="16"/>
        <v>5.85</v>
      </c>
    </row>
    <row r="131" spans="1:10" ht="20.149999999999999" customHeight="1" x14ac:dyDescent="0.35">
      <c r="A131" s="264"/>
      <c r="B131" s="272"/>
      <c r="C131" s="262">
        <v>20</v>
      </c>
      <c r="D131" s="297" t="s">
        <v>251</v>
      </c>
      <c r="E131" s="298">
        <v>1</v>
      </c>
      <c r="F131" s="298">
        <v>4.4000000000000004</v>
      </c>
      <c r="G131" s="282">
        <v>2.8</v>
      </c>
      <c r="H131" s="263">
        <v>0.15</v>
      </c>
      <c r="I131" s="282">
        <f t="shared" si="15"/>
        <v>1.8479999999999999</v>
      </c>
      <c r="J131" s="282">
        <f t="shared" si="16"/>
        <v>12.32</v>
      </c>
    </row>
    <row r="132" spans="1:10" ht="20.149999999999999" customHeight="1" x14ac:dyDescent="0.35">
      <c r="A132" s="264"/>
      <c r="B132" s="272"/>
      <c r="C132" s="262">
        <v>21</v>
      </c>
      <c r="D132" s="297" t="s">
        <v>252</v>
      </c>
      <c r="E132" s="298">
        <v>1</v>
      </c>
      <c r="F132" s="298">
        <v>1.9</v>
      </c>
      <c r="G132" s="282">
        <v>2.8</v>
      </c>
      <c r="H132" s="263">
        <v>0.15</v>
      </c>
      <c r="I132" s="282">
        <f t="shared" si="15"/>
        <v>0.79799999999999993</v>
      </c>
      <c r="J132" s="282">
        <f t="shared" si="16"/>
        <v>5.3199999999999994</v>
      </c>
    </row>
    <row r="133" spans="1:10" ht="20.149999999999999" customHeight="1" x14ac:dyDescent="0.35">
      <c r="A133" s="264"/>
      <c r="B133" s="272"/>
      <c r="C133" s="262">
        <v>22</v>
      </c>
      <c r="D133" s="297" t="s">
        <v>253</v>
      </c>
      <c r="E133" s="298">
        <v>1</v>
      </c>
      <c r="F133" s="298">
        <v>4.45</v>
      </c>
      <c r="G133" s="282">
        <v>2.8</v>
      </c>
      <c r="H133" s="263">
        <v>0.15</v>
      </c>
      <c r="I133" s="282">
        <f t="shared" si="15"/>
        <v>1.8689999999999998</v>
      </c>
      <c r="J133" s="282">
        <f t="shared" si="16"/>
        <v>12.459999999999999</v>
      </c>
    </row>
    <row r="134" spans="1:10" ht="20.149999999999999" customHeight="1" x14ac:dyDescent="0.35">
      <c r="A134" s="264"/>
      <c r="B134" s="272"/>
      <c r="C134" s="262">
        <v>23</v>
      </c>
      <c r="D134" s="297" t="s">
        <v>254</v>
      </c>
      <c r="E134" s="298">
        <v>1</v>
      </c>
      <c r="F134" s="298">
        <v>4.45</v>
      </c>
      <c r="G134" s="282">
        <v>2.8</v>
      </c>
      <c r="H134" s="263">
        <v>0.15</v>
      </c>
      <c r="I134" s="282">
        <f t="shared" si="15"/>
        <v>1.8689999999999998</v>
      </c>
      <c r="J134" s="282">
        <f t="shared" si="16"/>
        <v>12.459999999999999</v>
      </c>
    </row>
    <row r="135" spans="1:10" ht="20.149999999999999" customHeight="1" x14ac:dyDescent="0.35">
      <c r="A135" s="264"/>
      <c r="B135" s="272"/>
      <c r="C135" s="262">
        <v>24</v>
      </c>
      <c r="D135" s="297" t="s">
        <v>255</v>
      </c>
      <c r="E135" s="298">
        <v>1</v>
      </c>
      <c r="F135" s="298">
        <v>1.95</v>
      </c>
      <c r="G135" s="282">
        <v>2.8</v>
      </c>
      <c r="H135" s="263">
        <v>0.15</v>
      </c>
      <c r="I135" s="282">
        <f t="shared" si="15"/>
        <v>0.81899999999999995</v>
      </c>
      <c r="J135" s="282">
        <f t="shared" si="16"/>
        <v>5.46</v>
      </c>
    </row>
    <row r="136" spans="1:10" ht="20.149999999999999" customHeight="1" x14ac:dyDescent="0.35">
      <c r="A136" s="264"/>
      <c r="B136" s="272"/>
      <c r="C136" s="262">
        <v>25</v>
      </c>
      <c r="D136" s="297" t="s">
        <v>256</v>
      </c>
      <c r="E136" s="298">
        <v>1</v>
      </c>
      <c r="F136" s="298">
        <v>1.95</v>
      </c>
      <c r="G136" s="282">
        <v>2.8</v>
      </c>
      <c r="H136" s="263">
        <v>0.15</v>
      </c>
      <c r="I136" s="282">
        <f t="shared" si="15"/>
        <v>0.81899999999999995</v>
      </c>
      <c r="J136" s="282">
        <f t="shared" si="16"/>
        <v>5.46</v>
      </c>
    </row>
    <row r="137" spans="1:10" ht="20.149999999999999" customHeight="1" x14ac:dyDescent="0.35">
      <c r="A137" s="264"/>
      <c r="B137" s="272"/>
      <c r="C137" s="262">
        <v>26</v>
      </c>
      <c r="D137" s="297" t="s">
        <v>257</v>
      </c>
      <c r="E137" s="298">
        <v>1</v>
      </c>
      <c r="F137" s="298">
        <v>4.4000000000000004</v>
      </c>
      <c r="G137" s="282">
        <v>2.8</v>
      </c>
      <c r="H137" s="263">
        <v>0.15</v>
      </c>
      <c r="I137" s="282">
        <f t="shared" si="15"/>
        <v>1.8479999999999999</v>
      </c>
      <c r="J137" s="282">
        <f t="shared" si="16"/>
        <v>12.32</v>
      </c>
    </row>
    <row r="138" spans="1:10" ht="20.149999999999999" customHeight="1" x14ac:dyDescent="0.35">
      <c r="A138" s="264"/>
      <c r="B138" s="272"/>
      <c r="C138" s="262">
        <v>27</v>
      </c>
      <c r="D138" s="297" t="s">
        <v>258</v>
      </c>
      <c r="E138" s="298">
        <v>1</v>
      </c>
      <c r="F138" s="298">
        <v>6.55</v>
      </c>
      <c r="G138" s="282">
        <v>1.802</v>
      </c>
      <c r="H138" s="263">
        <v>0.15</v>
      </c>
      <c r="I138" s="282">
        <f t="shared" si="15"/>
        <v>1.770465</v>
      </c>
      <c r="J138" s="282">
        <f t="shared" si="16"/>
        <v>11.803100000000001</v>
      </c>
    </row>
    <row r="139" spans="1:10" ht="20.149999999999999" customHeight="1" x14ac:dyDescent="0.35">
      <c r="A139" s="264"/>
      <c r="B139" s="272"/>
      <c r="C139" s="262">
        <v>28</v>
      </c>
      <c r="D139" s="297" t="s">
        <v>259</v>
      </c>
      <c r="E139" s="298">
        <v>1</v>
      </c>
      <c r="F139" s="298">
        <v>6.55</v>
      </c>
      <c r="G139" s="282">
        <v>1.802</v>
      </c>
      <c r="H139" s="263">
        <v>0.15</v>
      </c>
      <c r="I139" s="282">
        <f t="shared" si="15"/>
        <v>1.770465</v>
      </c>
      <c r="J139" s="282">
        <f t="shared" si="16"/>
        <v>11.803100000000001</v>
      </c>
    </row>
    <row r="140" spans="1:10" ht="20.149999999999999" customHeight="1" x14ac:dyDescent="0.35">
      <c r="A140" s="264"/>
      <c r="B140" s="272"/>
      <c r="C140" s="262">
        <v>29</v>
      </c>
      <c r="D140" s="297" t="s">
        <v>260</v>
      </c>
      <c r="E140" s="298">
        <v>1</v>
      </c>
      <c r="F140" s="298">
        <v>6.7</v>
      </c>
      <c r="G140" s="282">
        <v>1.802</v>
      </c>
      <c r="H140" s="263">
        <v>0.15</v>
      </c>
      <c r="I140" s="282">
        <f t="shared" si="15"/>
        <v>1.81101</v>
      </c>
      <c r="J140" s="282">
        <f t="shared" si="16"/>
        <v>12.073400000000001</v>
      </c>
    </row>
    <row r="141" spans="1:10" ht="20.149999999999999" customHeight="1" x14ac:dyDescent="0.35">
      <c r="A141" s="264"/>
      <c r="B141" s="272"/>
      <c r="C141" s="262">
        <v>30</v>
      </c>
      <c r="D141" s="297" t="s">
        <v>261</v>
      </c>
      <c r="E141" s="298">
        <v>1</v>
      </c>
      <c r="F141" s="298">
        <v>5.4749999999999996</v>
      </c>
      <c r="G141" s="282">
        <v>1.802</v>
      </c>
      <c r="H141" s="263">
        <v>0.15</v>
      </c>
      <c r="I141" s="282">
        <f t="shared" si="15"/>
        <v>1.4798924999999998</v>
      </c>
      <c r="J141" s="282">
        <f t="shared" si="16"/>
        <v>9.8659499999999998</v>
      </c>
    </row>
    <row r="142" spans="1:10" ht="20.149999999999999" customHeight="1" x14ac:dyDescent="0.35">
      <c r="A142" s="264"/>
      <c r="B142" s="272"/>
      <c r="C142" s="262">
        <v>31</v>
      </c>
      <c r="D142" s="297" t="s">
        <v>262</v>
      </c>
      <c r="E142" s="298">
        <v>1</v>
      </c>
      <c r="F142" s="298">
        <v>6.55</v>
      </c>
      <c r="G142" s="282">
        <v>1.802</v>
      </c>
      <c r="H142" s="263">
        <v>0.15</v>
      </c>
      <c r="I142" s="282">
        <f t="shared" si="15"/>
        <v>1.770465</v>
      </c>
      <c r="J142" s="282">
        <f t="shared" si="16"/>
        <v>11.803100000000001</v>
      </c>
    </row>
    <row r="143" spans="1:10" ht="20.149999999999999" customHeight="1" x14ac:dyDescent="0.35">
      <c r="A143" s="264"/>
      <c r="B143" s="272"/>
      <c r="C143" s="262">
        <v>32</v>
      </c>
      <c r="D143" s="297" t="s">
        <v>263</v>
      </c>
      <c r="E143" s="298">
        <v>1</v>
      </c>
      <c r="F143" s="298">
        <v>6.6</v>
      </c>
      <c r="G143" s="282">
        <v>1.802</v>
      </c>
      <c r="H143" s="263">
        <v>0.15</v>
      </c>
      <c r="I143" s="282">
        <f t="shared" si="15"/>
        <v>1.7839799999999999</v>
      </c>
      <c r="J143" s="282">
        <f t="shared" si="16"/>
        <v>11.8932</v>
      </c>
    </row>
    <row r="144" spans="1:10" ht="20.149999999999999" customHeight="1" x14ac:dyDescent="0.35">
      <c r="A144" s="264"/>
      <c r="B144" s="272"/>
      <c r="C144" s="262">
        <v>33</v>
      </c>
      <c r="D144" s="297" t="s">
        <v>264</v>
      </c>
      <c r="E144" s="298">
        <v>1</v>
      </c>
      <c r="F144" s="298">
        <v>6.55</v>
      </c>
      <c r="G144" s="282">
        <v>1.802</v>
      </c>
      <c r="H144" s="263">
        <v>0.15</v>
      </c>
      <c r="I144" s="282">
        <f t="shared" si="15"/>
        <v>1.770465</v>
      </c>
      <c r="J144" s="282">
        <f t="shared" si="16"/>
        <v>11.803100000000001</v>
      </c>
    </row>
    <row r="145" spans="1:10" ht="20.149999999999999" customHeight="1" x14ac:dyDescent="0.35">
      <c r="A145" s="264"/>
      <c r="B145" s="272"/>
      <c r="C145" s="262">
        <v>34</v>
      </c>
      <c r="D145" s="297" t="s">
        <v>265</v>
      </c>
      <c r="E145" s="298">
        <v>1</v>
      </c>
      <c r="F145" s="298">
        <v>4.4000000000000004</v>
      </c>
      <c r="G145" s="282">
        <v>2.3980000000000001</v>
      </c>
      <c r="H145" s="263">
        <v>0.15</v>
      </c>
      <c r="I145" s="282">
        <f t="shared" si="15"/>
        <v>1.5826800000000001</v>
      </c>
      <c r="J145" s="282">
        <f t="shared" si="16"/>
        <v>10.551200000000001</v>
      </c>
    </row>
    <row r="146" spans="1:10" ht="20.149999999999999" customHeight="1" x14ac:dyDescent="0.35">
      <c r="A146" s="264"/>
      <c r="B146" s="272"/>
      <c r="C146" s="262">
        <v>35</v>
      </c>
      <c r="D146" s="297" t="s">
        <v>266</v>
      </c>
      <c r="E146" s="298">
        <v>1</v>
      </c>
      <c r="F146" s="298">
        <v>1.95</v>
      </c>
      <c r="G146" s="282">
        <v>1.248</v>
      </c>
      <c r="H146" s="263">
        <v>0.15</v>
      </c>
      <c r="I146" s="282">
        <f t="shared" si="15"/>
        <v>0.36503999999999998</v>
      </c>
      <c r="J146" s="282">
        <f t="shared" si="16"/>
        <v>2.4335999999999998</v>
      </c>
    </row>
    <row r="147" spans="1:10" ht="20.149999999999999" customHeight="1" x14ac:dyDescent="0.35">
      <c r="A147" s="264"/>
      <c r="B147" s="272"/>
      <c r="C147" s="262">
        <v>36</v>
      </c>
      <c r="D147" s="297" t="s">
        <v>267</v>
      </c>
      <c r="E147" s="298">
        <v>1</v>
      </c>
      <c r="F147" s="298">
        <v>1.95</v>
      </c>
      <c r="G147" s="282">
        <v>0.95</v>
      </c>
      <c r="H147" s="263">
        <v>0.15</v>
      </c>
      <c r="I147" s="282">
        <f t="shared" si="15"/>
        <v>0.27787499999999998</v>
      </c>
      <c r="J147" s="282">
        <f t="shared" si="16"/>
        <v>1.8524999999999998</v>
      </c>
    </row>
    <row r="148" spans="1:10" ht="20.149999999999999" customHeight="1" x14ac:dyDescent="0.35">
      <c r="A148" s="264"/>
      <c r="B148" s="272"/>
      <c r="C148" s="262">
        <v>37</v>
      </c>
      <c r="D148" s="297" t="s">
        <v>268</v>
      </c>
      <c r="E148" s="298">
        <v>1</v>
      </c>
      <c r="F148" s="298">
        <v>1.95</v>
      </c>
      <c r="G148" s="282">
        <v>2.798</v>
      </c>
      <c r="H148" s="263">
        <v>0.15</v>
      </c>
      <c r="I148" s="282">
        <f t="shared" si="15"/>
        <v>0.818415</v>
      </c>
      <c r="J148" s="282">
        <f t="shared" si="16"/>
        <v>5.4561000000000002</v>
      </c>
    </row>
    <row r="149" spans="1:10" ht="20.149999999999999" customHeight="1" x14ac:dyDescent="0.35">
      <c r="A149" s="264"/>
      <c r="B149" s="272"/>
      <c r="C149" s="262">
        <v>38</v>
      </c>
      <c r="D149" s="297" t="s">
        <v>269</v>
      </c>
      <c r="E149" s="298">
        <v>1</v>
      </c>
      <c r="F149" s="298">
        <v>4.5</v>
      </c>
      <c r="G149" s="282">
        <v>2.798</v>
      </c>
      <c r="H149" s="263">
        <v>0.15</v>
      </c>
      <c r="I149" s="282">
        <f t="shared" si="15"/>
        <v>1.8886500000000002</v>
      </c>
      <c r="J149" s="282">
        <f t="shared" si="16"/>
        <v>12.591000000000001</v>
      </c>
    </row>
    <row r="150" spans="1:10" ht="20.149999999999999" customHeight="1" x14ac:dyDescent="0.35">
      <c r="A150" s="264"/>
      <c r="B150" s="272"/>
      <c r="C150" s="262">
        <v>39</v>
      </c>
      <c r="D150" s="297" t="s">
        <v>270</v>
      </c>
      <c r="E150" s="298">
        <v>1</v>
      </c>
      <c r="F150" s="298">
        <v>6.55</v>
      </c>
      <c r="G150" s="282">
        <v>3.4</v>
      </c>
      <c r="H150" s="263">
        <v>0.15</v>
      </c>
      <c r="I150" s="282">
        <f t="shared" si="15"/>
        <v>3.3405</v>
      </c>
      <c r="J150" s="282">
        <f t="shared" si="16"/>
        <v>22.27</v>
      </c>
    </row>
    <row r="151" spans="1:10" ht="20.149999999999999" customHeight="1" x14ac:dyDescent="0.35">
      <c r="A151" s="264"/>
      <c r="B151" s="272"/>
      <c r="C151" s="262">
        <v>40</v>
      </c>
      <c r="D151" s="297" t="s">
        <v>271</v>
      </c>
      <c r="E151" s="298">
        <v>1</v>
      </c>
      <c r="F151" s="298">
        <v>1.95</v>
      </c>
      <c r="G151" s="282">
        <v>3</v>
      </c>
      <c r="H151" s="263">
        <v>0.15</v>
      </c>
      <c r="I151" s="282">
        <f t="shared" si="15"/>
        <v>0.87749999999999995</v>
      </c>
      <c r="J151" s="282">
        <f t="shared" si="16"/>
        <v>5.85</v>
      </c>
    </row>
    <row r="152" spans="1:10" ht="20.149999999999999" customHeight="1" x14ac:dyDescent="0.35">
      <c r="A152" s="264"/>
      <c r="B152" s="272"/>
      <c r="C152" s="262">
        <v>41</v>
      </c>
      <c r="D152" s="297" t="s">
        <v>272</v>
      </c>
      <c r="E152" s="298">
        <v>1</v>
      </c>
      <c r="F152" s="298">
        <v>4.5</v>
      </c>
      <c r="G152" s="282">
        <v>3</v>
      </c>
      <c r="H152" s="263">
        <v>0.15</v>
      </c>
      <c r="I152" s="282">
        <f t="shared" si="15"/>
        <v>2.0249999999999999</v>
      </c>
      <c r="J152" s="282">
        <f t="shared" si="16"/>
        <v>13.5</v>
      </c>
    </row>
    <row r="153" spans="1:10" ht="20.149999999999999" customHeight="1" x14ac:dyDescent="0.35">
      <c r="A153" s="264"/>
      <c r="B153" s="272"/>
      <c r="C153" s="262">
        <v>42</v>
      </c>
      <c r="D153" s="297" t="s">
        <v>273</v>
      </c>
      <c r="E153" s="298">
        <v>1</v>
      </c>
      <c r="F153" s="298">
        <v>2.1</v>
      </c>
      <c r="G153" s="282">
        <v>1.748</v>
      </c>
      <c r="H153" s="263">
        <v>0.15</v>
      </c>
      <c r="I153" s="282">
        <f t="shared" si="15"/>
        <v>0.55062</v>
      </c>
      <c r="J153" s="282">
        <f t="shared" si="16"/>
        <v>3.6708000000000003</v>
      </c>
    </row>
    <row r="154" spans="1:10" ht="20.149999999999999" customHeight="1" x14ac:dyDescent="0.35">
      <c r="A154" s="264"/>
      <c r="B154" s="272"/>
      <c r="C154" s="262">
        <v>43</v>
      </c>
      <c r="D154" s="297" t="s">
        <v>274</v>
      </c>
      <c r="E154" s="298">
        <v>1</v>
      </c>
      <c r="F154" s="298">
        <v>5.4749999999999996</v>
      </c>
      <c r="G154" s="282">
        <v>5.0039999999999996</v>
      </c>
      <c r="H154" s="263">
        <v>0.15</v>
      </c>
      <c r="I154" s="282">
        <f t="shared" si="15"/>
        <v>4.1095349999999993</v>
      </c>
      <c r="J154" s="282">
        <f t="shared" si="16"/>
        <v>27.396899999999995</v>
      </c>
    </row>
    <row r="155" spans="1:10" ht="20.149999999999999" customHeight="1" x14ac:dyDescent="0.35">
      <c r="A155" s="264"/>
      <c r="B155" s="272"/>
      <c r="C155" s="262">
        <v>44</v>
      </c>
      <c r="D155" s="297" t="s">
        <v>275</v>
      </c>
      <c r="E155" s="298">
        <v>1</v>
      </c>
      <c r="F155" s="298">
        <v>1.9</v>
      </c>
      <c r="G155" s="282">
        <v>2.798</v>
      </c>
      <c r="H155" s="263">
        <v>0.15</v>
      </c>
      <c r="I155" s="282">
        <f t="shared" si="15"/>
        <v>0.79742999999999997</v>
      </c>
      <c r="J155" s="282">
        <f t="shared" si="16"/>
        <v>5.3162000000000003</v>
      </c>
    </row>
    <row r="156" spans="1:10" ht="20.149999999999999" customHeight="1" x14ac:dyDescent="0.35">
      <c r="A156" s="264"/>
      <c r="B156" s="272"/>
      <c r="C156" s="262">
        <v>45</v>
      </c>
      <c r="D156" s="297" t="s">
        <v>276</v>
      </c>
      <c r="E156" s="298">
        <v>1</v>
      </c>
      <c r="F156" s="298">
        <v>4.45</v>
      </c>
      <c r="G156" s="282">
        <v>2.798</v>
      </c>
      <c r="H156" s="263">
        <v>0.15</v>
      </c>
      <c r="I156" s="282">
        <f t="shared" si="15"/>
        <v>1.8676649999999999</v>
      </c>
      <c r="J156" s="282">
        <f t="shared" si="16"/>
        <v>12.4511</v>
      </c>
    </row>
    <row r="157" spans="1:10" ht="20.149999999999999" customHeight="1" x14ac:dyDescent="0.35">
      <c r="A157" s="264"/>
      <c r="B157" s="272"/>
      <c r="C157" s="262">
        <v>46</v>
      </c>
      <c r="D157" s="297" t="s">
        <v>277</v>
      </c>
      <c r="E157" s="298">
        <v>1</v>
      </c>
      <c r="F157" s="298">
        <v>4.45</v>
      </c>
      <c r="G157" s="282">
        <v>2.798</v>
      </c>
      <c r="H157" s="263">
        <v>0.15</v>
      </c>
      <c r="I157" s="282">
        <f t="shared" si="15"/>
        <v>1.8676649999999999</v>
      </c>
      <c r="J157" s="282">
        <f t="shared" si="16"/>
        <v>12.4511</v>
      </c>
    </row>
    <row r="158" spans="1:10" ht="20.149999999999999" customHeight="1" x14ac:dyDescent="0.35">
      <c r="A158" s="264"/>
      <c r="B158" s="272"/>
      <c r="C158" s="262">
        <v>47</v>
      </c>
      <c r="D158" s="297" t="s">
        <v>278</v>
      </c>
      <c r="E158" s="298">
        <v>1</v>
      </c>
      <c r="F158" s="298">
        <v>1.95</v>
      </c>
      <c r="G158" s="282">
        <v>2.798</v>
      </c>
      <c r="H158" s="263">
        <v>0.15</v>
      </c>
      <c r="I158" s="282">
        <f t="shared" si="15"/>
        <v>0.818415</v>
      </c>
      <c r="J158" s="282">
        <f t="shared" si="16"/>
        <v>5.4561000000000002</v>
      </c>
    </row>
    <row r="159" spans="1:10" ht="20.149999999999999" customHeight="1" x14ac:dyDescent="0.35">
      <c r="A159" s="264"/>
      <c r="B159" s="272"/>
      <c r="C159" s="262">
        <v>48</v>
      </c>
      <c r="D159" s="297" t="s">
        <v>279</v>
      </c>
      <c r="E159" s="298">
        <v>1</v>
      </c>
      <c r="F159" s="298">
        <v>1.9</v>
      </c>
      <c r="G159" s="282">
        <v>3</v>
      </c>
      <c r="H159" s="263">
        <v>0.15</v>
      </c>
      <c r="I159" s="282">
        <f t="shared" ref="I159:I172" si="17">+E159*F159*G159*H159</f>
        <v>0.85499999999999987</v>
      </c>
      <c r="J159" s="282">
        <f t="shared" ref="J159:J172" si="18">+E159*F159*G159</f>
        <v>5.6999999999999993</v>
      </c>
    </row>
    <row r="160" spans="1:10" ht="20.149999999999999" customHeight="1" x14ac:dyDescent="0.35">
      <c r="A160" s="264"/>
      <c r="B160" s="272"/>
      <c r="C160" s="262">
        <v>49</v>
      </c>
      <c r="D160" s="297" t="s">
        <v>280</v>
      </c>
      <c r="E160" s="298">
        <v>1</v>
      </c>
      <c r="F160" s="298">
        <v>4.45</v>
      </c>
      <c r="G160" s="282">
        <v>3</v>
      </c>
      <c r="H160" s="263">
        <v>0.15</v>
      </c>
      <c r="I160" s="282">
        <f t="shared" si="17"/>
        <v>2.0024999999999999</v>
      </c>
      <c r="J160" s="282">
        <f t="shared" si="18"/>
        <v>13.350000000000001</v>
      </c>
    </row>
    <row r="161" spans="1:10" ht="20.149999999999999" customHeight="1" x14ac:dyDescent="0.35">
      <c r="A161" s="264"/>
      <c r="B161" s="272"/>
      <c r="C161" s="262">
        <v>50</v>
      </c>
      <c r="D161" s="297" t="s">
        <v>281</v>
      </c>
      <c r="E161" s="298">
        <v>1</v>
      </c>
      <c r="F161" s="298">
        <v>4.45</v>
      </c>
      <c r="G161" s="282">
        <v>3</v>
      </c>
      <c r="H161" s="263">
        <v>0.15</v>
      </c>
      <c r="I161" s="282">
        <f t="shared" si="17"/>
        <v>2.0024999999999999</v>
      </c>
      <c r="J161" s="282">
        <f t="shared" si="18"/>
        <v>13.350000000000001</v>
      </c>
    </row>
    <row r="162" spans="1:10" ht="20.149999999999999" customHeight="1" x14ac:dyDescent="0.35">
      <c r="A162" s="264"/>
      <c r="B162" s="272"/>
      <c r="C162" s="262">
        <v>51</v>
      </c>
      <c r="D162" s="297" t="s">
        <v>282</v>
      </c>
      <c r="E162" s="298">
        <v>1</v>
      </c>
      <c r="F162" s="298">
        <v>1.95</v>
      </c>
      <c r="G162" s="282">
        <v>3</v>
      </c>
      <c r="H162" s="263">
        <v>0.15</v>
      </c>
      <c r="I162" s="282">
        <f t="shared" si="17"/>
        <v>0.87749999999999995</v>
      </c>
      <c r="J162" s="282">
        <f t="shared" si="18"/>
        <v>5.85</v>
      </c>
    </row>
    <row r="163" spans="1:10" ht="20.149999999999999" customHeight="1" x14ac:dyDescent="0.35">
      <c r="A163" s="264"/>
      <c r="B163" s="272"/>
      <c r="C163" s="262">
        <v>52</v>
      </c>
      <c r="D163" s="297" t="s">
        <v>336</v>
      </c>
      <c r="E163" s="298">
        <v>1</v>
      </c>
      <c r="F163" s="298">
        <v>18.114726399999999</v>
      </c>
      <c r="G163" s="282">
        <v>18.395688199999999</v>
      </c>
      <c r="H163" s="263">
        <v>0.15</v>
      </c>
      <c r="I163" s="282">
        <f>+E163*F163*H163</f>
        <v>2.7172089599999998</v>
      </c>
      <c r="J163" s="282">
        <f>+E163*G163</f>
        <v>18.395688199999999</v>
      </c>
    </row>
    <row r="164" spans="1:10" ht="20.149999999999999" customHeight="1" x14ac:dyDescent="0.35">
      <c r="A164" s="264"/>
      <c r="B164" s="272"/>
      <c r="C164" s="262">
        <v>53</v>
      </c>
      <c r="D164" s="297" t="s">
        <v>322</v>
      </c>
      <c r="E164" s="298">
        <v>1</v>
      </c>
      <c r="F164" s="298">
        <v>3.15</v>
      </c>
      <c r="G164" s="282">
        <v>5.9980000000000002</v>
      </c>
      <c r="H164" s="263">
        <v>0.15</v>
      </c>
      <c r="I164" s="282">
        <f t="shared" si="17"/>
        <v>2.8340549999999998</v>
      </c>
      <c r="J164" s="282">
        <f t="shared" si="18"/>
        <v>18.893699999999999</v>
      </c>
    </row>
    <row r="165" spans="1:10" ht="20.149999999999999" customHeight="1" x14ac:dyDescent="0.35">
      <c r="A165" s="264"/>
      <c r="B165" s="272"/>
      <c r="C165" s="262">
        <v>54</v>
      </c>
      <c r="D165" s="297" t="s">
        <v>323</v>
      </c>
      <c r="E165" s="298">
        <v>1</v>
      </c>
      <c r="F165" s="298">
        <v>1.4</v>
      </c>
      <c r="G165" s="282">
        <v>0.8</v>
      </c>
      <c r="H165" s="263">
        <v>0.15</v>
      </c>
      <c r="I165" s="282">
        <f t="shared" si="17"/>
        <v>0.16799999999999998</v>
      </c>
      <c r="J165" s="282">
        <f t="shared" si="18"/>
        <v>1.1199999999999999</v>
      </c>
    </row>
    <row r="166" spans="1:10" ht="20.149999999999999" customHeight="1" x14ac:dyDescent="0.35">
      <c r="A166" s="264"/>
      <c r="B166" s="272"/>
      <c r="C166" s="262">
        <v>55</v>
      </c>
      <c r="D166" s="297" t="s">
        <v>324</v>
      </c>
      <c r="E166" s="298">
        <v>1</v>
      </c>
      <c r="F166" s="298">
        <v>1.5</v>
      </c>
      <c r="G166" s="282">
        <v>0.8</v>
      </c>
      <c r="H166" s="263">
        <v>0.15</v>
      </c>
      <c r="I166" s="282">
        <f t="shared" si="17"/>
        <v>0.18000000000000002</v>
      </c>
      <c r="J166" s="282">
        <f t="shared" si="18"/>
        <v>1.2000000000000002</v>
      </c>
    </row>
    <row r="167" spans="1:10" ht="20.149999999999999" customHeight="1" x14ac:dyDescent="0.35">
      <c r="A167" s="264"/>
      <c r="B167" s="272"/>
      <c r="C167" s="262">
        <v>56</v>
      </c>
      <c r="D167" s="297" t="s">
        <v>325</v>
      </c>
      <c r="E167" s="298">
        <v>1</v>
      </c>
      <c r="F167" s="298">
        <v>1.5</v>
      </c>
      <c r="G167" s="282">
        <v>0.8</v>
      </c>
      <c r="H167" s="263">
        <v>0.15</v>
      </c>
      <c r="I167" s="282">
        <f t="shared" si="17"/>
        <v>0.18000000000000002</v>
      </c>
      <c r="J167" s="282">
        <f t="shared" si="18"/>
        <v>1.2000000000000002</v>
      </c>
    </row>
    <row r="168" spans="1:10" ht="20.149999999999999" customHeight="1" x14ac:dyDescent="0.35">
      <c r="A168" s="264"/>
      <c r="B168" s="272"/>
      <c r="C168" s="262">
        <v>57</v>
      </c>
      <c r="D168" s="297" t="s">
        <v>326</v>
      </c>
      <c r="E168" s="298">
        <v>1</v>
      </c>
      <c r="F168" s="298">
        <v>1.5</v>
      </c>
      <c r="G168" s="282">
        <v>0.8</v>
      </c>
      <c r="H168" s="263">
        <v>0.15</v>
      </c>
      <c r="I168" s="282">
        <f t="shared" si="17"/>
        <v>0.18000000000000002</v>
      </c>
      <c r="J168" s="282">
        <f t="shared" si="18"/>
        <v>1.2000000000000002</v>
      </c>
    </row>
    <row r="169" spans="1:10" ht="20.149999999999999" customHeight="1" x14ac:dyDescent="0.35">
      <c r="A169" s="264"/>
      <c r="B169" s="272"/>
      <c r="C169" s="262">
        <v>58</v>
      </c>
      <c r="D169" s="297" t="s">
        <v>327</v>
      </c>
      <c r="E169" s="298">
        <v>1</v>
      </c>
      <c r="F169" s="298">
        <v>1.5</v>
      </c>
      <c r="G169" s="282">
        <v>0.8</v>
      </c>
      <c r="H169" s="263">
        <v>0.15</v>
      </c>
      <c r="I169" s="282">
        <f t="shared" si="17"/>
        <v>0.18000000000000002</v>
      </c>
      <c r="J169" s="282">
        <f t="shared" si="18"/>
        <v>1.2000000000000002</v>
      </c>
    </row>
    <row r="170" spans="1:10" ht="20.149999999999999" customHeight="1" x14ac:dyDescent="0.35">
      <c r="A170" s="264"/>
      <c r="B170" s="272"/>
      <c r="C170" s="262">
        <v>59</v>
      </c>
      <c r="D170" s="297" t="s">
        <v>328</v>
      </c>
      <c r="E170" s="298">
        <v>1</v>
      </c>
      <c r="F170" s="298">
        <v>1.5</v>
      </c>
      <c r="G170" s="282">
        <v>0.8</v>
      </c>
      <c r="H170" s="263">
        <v>0.15</v>
      </c>
      <c r="I170" s="282">
        <f t="shared" si="17"/>
        <v>0.18000000000000002</v>
      </c>
      <c r="J170" s="282">
        <f t="shared" si="18"/>
        <v>1.2000000000000002</v>
      </c>
    </row>
    <row r="171" spans="1:10" ht="20.149999999999999" customHeight="1" x14ac:dyDescent="0.35">
      <c r="A171" s="264"/>
      <c r="B171" s="272"/>
      <c r="C171" s="262">
        <v>60</v>
      </c>
      <c r="D171" s="297" t="s">
        <v>329</v>
      </c>
      <c r="E171" s="298">
        <v>1</v>
      </c>
      <c r="F171" s="298">
        <v>2.5249999999999999</v>
      </c>
      <c r="G171" s="282">
        <v>0.8</v>
      </c>
      <c r="H171" s="263">
        <v>0.15</v>
      </c>
      <c r="I171" s="282">
        <f t="shared" si="17"/>
        <v>0.30299999999999999</v>
      </c>
      <c r="J171" s="282">
        <f t="shared" si="18"/>
        <v>2.02</v>
      </c>
    </row>
    <row r="172" spans="1:10" ht="20.149999999999999" customHeight="1" x14ac:dyDescent="0.35">
      <c r="A172" s="264"/>
      <c r="B172" s="272"/>
      <c r="C172" s="262">
        <v>61</v>
      </c>
      <c r="D172" s="297" t="s">
        <v>330</v>
      </c>
      <c r="E172" s="298">
        <v>1</v>
      </c>
      <c r="F172" s="298">
        <v>1.5</v>
      </c>
      <c r="G172" s="282">
        <v>0.8</v>
      </c>
      <c r="H172" s="263">
        <v>0.15</v>
      </c>
      <c r="I172" s="282">
        <f t="shared" si="17"/>
        <v>0.18000000000000002</v>
      </c>
      <c r="J172" s="282">
        <f t="shared" si="18"/>
        <v>1.2000000000000002</v>
      </c>
    </row>
    <row r="173" spans="1:10" ht="20.149999999999999" customHeight="1" thickBot="1" x14ac:dyDescent="0.4">
      <c r="A173" s="264"/>
      <c r="B173" s="272"/>
      <c r="C173" s="262">
        <v>62</v>
      </c>
      <c r="D173" s="297" t="s">
        <v>331</v>
      </c>
      <c r="E173" s="298">
        <v>1</v>
      </c>
      <c r="F173" s="298">
        <v>1.5</v>
      </c>
      <c r="G173" s="282">
        <v>0.8</v>
      </c>
      <c r="H173" s="263">
        <v>0.15</v>
      </c>
      <c r="I173" s="282">
        <f t="shared" ref="I173" si="19">+E173*F173*G173*H173</f>
        <v>0.18000000000000002</v>
      </c>
      <c r="J173" s="282">
        <f t="shared" ref="J173" si="20">+E173*F173*G173</f>
        <v>1.2000000000000002</v>
      </c>
    </row>
    <row r="174" spans="1:10" ht="20.149999999999999" customHeight="1" thickBot="1" x14ac:dyDescent="0.4">
      <c r="A174" s="265"/>
      <c r="B174" s="266"/>
      <c r="C174" s="267"/>
      <c r="D174" s="215" t="s">
        <v>26</v>
      </c>
      <c r="E174" s="266">
        <f>SUM(E112:E158)</f>
        <v>47</v>
      </c>
      <c r="F174" s="266"/>
      <c r="G174" s="266"/>
      <c r="H174" s="268"/>
      <c r="I174" s="269">
        <f>+SUM(I112:I173)</f>
        <v>84.333746460000071</v>
      </c>
      <c r="J174" s="269">
        <f>+SUM(J112:J173)</f>
        <v>562.50593820000017</v>
      </c>
    </row>
    <row r="175" spans="1:10" s="90" customFormat="1" ht="20.149999999999999" customHeight="1" x14ac:dyDescent="0.35">
      <c r="A175" s="97"/>
      <c r="B175" s="97"/>
      <c r="C175" s="273"/>
      <c r="D175" s="274"/>
      <c r="E175" s="97"/>
      <c r="F175" s="97"/>
      <c r="G175" s="97"/>
      <c r="H175" s="275"/>
      <c r="I175" s="275"/>
      <c r="J175" s="275"/>
    </row>
    <row r="176" spans="1:10" ht="20.149999999999999" customHeight="1" x14ac:dyDescent="0.35">
      <c r="D176" s="256" t="s">
        <v>311</v>
      </c>
    </row>
    <row r="177" spans="1:10" ht="37.5" customHeight="1" x14ac:dyDescent="0.35">
      <c r="A177" s="228" t="s">
        <v>224</v>
      </c>
      <c r="B177" s="228"/>
      <c r="C177" s="257" t="s">
        <v>94</v>
      </c>
      <c r="D177" s="228" t="s">
        <v>225</v>
      </c>
      <c r="E177" s="228" t="s">
        <v>226</v>
      </c>
      <c r="F177" s="258" t="s">
        <v>227</v>
      </c>
      <c r="G177" s="258" t="s">
        <v>228</v>
      </c>
      <c r="H177" s="259" t="s">
        <v>229</v>
      </c>
      <c r="I177" s="259" t="s">
        <v>230</v>
      </c>
      <c r="J177" s="259" t="s">
        <v>231</v>
      </c>
    </row>
    <row r="178" spans="1:10" ht="20.149999999999999" customHeight="1" x14ac:dyDescent="0.35">
      <c r="A178" s="260" t="s">
        <v>213</v>
      </c>
      <c r="B178" s="272"/>
      <c r="C178" s="262">
        <v>1</v>
      </c>
      <c r="D178" s="297" t="s">
        <v>232</v>
      </c>
      <c r="E178" s="240">
        <v>1</v>
      </c>
      <c r="F178" s="240">
        <v>4.4000000000000004</v>
      </c>
      <c r="G178" s="263">
        <v>3</v>
      </c>
      <c r="H178" s="263">
        <v>0.15</v>
      </c>
      <c r="I178" s="261">
        <f>+E178*F178*G178*H178</f>
        <v>1.98</v>
      </c>
      <c r="J178" s="263">
        <f>+E178*F178*G178</f>
        <v>13.200000000000001</v>
      </c>
    </row>
    <row r="179" spans="1:10" ht="20.149999999999999" customHeight="1" x14ac:dyDescent="0.35">
      <c r="A179" s="260"/>
      <c r="B179" s="272"/>
      <c r="C179" s="262">
        <v>2</v>
      </c>
      <c r="D179" s="297" t="s">
        <v>233</v>
      </c>
      <c r="E179" s="240">
        <v>1</v>
      </c>
      <c r="F179" s="240">
        <v>1.95</v>
      </c>
      <c r="G179" s="263">
        <v>3</v>
      </c>
      <c r="H179" s="263">
        <v>0.15</v>
      </c>
      <c r="I179" s="261">
        <f t="shared" ref="I179:I225" si="21">+E179*F179*G179*H179</f>
        <v>0.87749999999999995</v>
      </c>
      <c r="J179" s="263">
        <f t="shared" ref="J179:J225" si="22">+E179*F179*G179</f>
        <v>5.85</v>
      </c>
    </row>
    <row r="180" spans="1:10" ht="20.149999999999999" customHeight="1" x14ac:dyDescent="0.35">
      <c r="A180" s="260"/>
      <c r="B180" s="272"/>
      <c r="C180" s="262">
        <v>3</v>
      </c>
      <c r="D180" s="297" t="s">
        <v>234</v>
      </c>
      <c r="E180" s="240">
        <v>1</v>
      </c>
      <c r="F180" s="240">
        <v>1.95</v>
      </c>
      <c r="G180" s="263">
        <v>3</v>
      </c>
      <c r="H180" s="263">
        <v>0.15</v>
      </c>
      <c r="I180" s="261">
        <f t="shared" si="21"/>
        <v>0.87749999999999995</v>
      </c>
      <c r="J180" s="263">
        <f t="shared" si="22"/>
        <v>5.85</v>
      </c>
    </row>
    <row r="181" spans="1:10" ht="20.149999999999999" customHeight="1" x14ac:dyDescent="0.35">
      <c r="A181" s="264"/>
      <c r="B181" s="272"/>
      <c r="C181" s="262">
        <v>4</v>
      </c>
      <c r="D181" s="297" t="s">
        <v>235</v>
      </c>
      <c r="E181" s="240">
        <v>1</v>
      </c>
      <c r="F181" s="240">
        <v>4.5</v>
      </c>
      <c r="G181" s="263">
        <v>3</v>
      </c>
      <c r="H181" s="263">
        <v>0.15</v>
      </c>
      <c r="I181" s="261">
        <f t="shared" si="21"/>
        <v>2.0249999999999999</v>
      </c>
      <c r="J181" s="263">
        <f t="shared" si="22"/>
        <v>13.5</v>
      </c>
    </row>
    <row r="182" spans="1:10" ht="20.149999999999999" customHeight="1" x14ac:dyDescent="0.35">
      <c r="A182" s="264"/>
      <c r="B182" s="272"/>
      <c r="C182" s="262">
        <v>5</v>
      </c>
      <c r="D182" s="297" t="s">
        <v>236</v>
      </c>
      <c r="E182" s="240">
        <v>1</v>
      </c>
      <c r="F182" s="240">
        <v>2</v>
      </c>
      <c r="G182" s="263">
        <v>3</v>
      </c>
      <c r="H182" s="263">
        <v>0.15</v>
      </c>
      <c r="I182" s="261">
        <f t="shared" si="21"/>
        <v>0.89999999999999991</v>
      </c>
      <c r="J182" s="263">
        <f t="shared" si="22"/>
        <v>6</v>
      </c>
    </row>
    <row r="183" spans="1:10" ht="20.149999999999999" customHeight="1" x14ac:dyDescent="0.35">
      <c r="A183" s="264"/>
      <c r="B183" s="272"/>
      <c r="C183" s="262">
        <v>6</v>
      </c>
      <c r="D183" s="297" t="s">
        <v>237</v>
      </c>
      <c r="E183" s="240">
        <v>1</v>
      </c>
      <c r="F183" s="298">
        <v>4.5</v>
      </c>
      <c r="G183" s="263">
        <v>3</v>
      </c>
      <c r="H183" s="263">
        <v>0.15</v>
      </c>
      <c r="I183" s="261">
        <f t="shared" si="21"/>
        <v>2.0249999999999999</v>
      </c>
      <c r="J183" s="263">
        <f t="shared" si="22"/>
        <v>13.5</v>
      </c>
    </row>
    <row r="184" spans="1:10" ht="20.149999999999999" customHeight="1" x14ac:dyDescent="0.35">
      <c r="A184" s="264"/>
      <c r="B184" s="272"/>
      <c r="C184" s="262">
        <v>7</v>
      </c>
      <c r="D184" s="297" t="s">
        <v>238</v>
      </c>
      <c r="E184" s="240">
        <v>1</v>
      </c>
      <c r="F184" s="298">
        <v>4.4000000000000004</v>
      </c>
      <c r="G184" s="282">
        <v>2.8</v>
      </c>
      <c r="H184" s="263">
        <v>0.15</v>
      </c>
      <c r="I184" s="261">
        <f t="shared" si="21"/>
        <v>1.8479999999999999</v>
      </c>
      <c r="J184" s="263">
        <f t="shared" si="22"/>
        <v>12.32</v>
      </c>
    </row>
    <row r="185" spans="1:10" ht="20.149999999999999" customHeight="1" x14ac:dyDescent="0.35">
      <c r="A185" s="264"/>
      <c r="B185" s="272"/>
      <c r="C185" s="262">
        <v>8</v>
      </c>
      <c r="D185" s="297" t="s">
        <v>239</v>
      </c>
      <c r="E185" s="240">
        <v>1</v>
      </c>
      <c r="F185" s="298">
        <v>1.95</v>
      </c>
      <c r="G185" s="282">
        <v>2.8</v>
      </c>
      <c r="H185" s="263">
        <v>0.15</v>
      </c>
      <c r="I185" s="261">
        <f t="shared" si="21"/>
        <v>0.81899999999999995</v>
      </c>
      <c r="J185" s="263">
        <f t="shared" si="22"/>
        <v>5.46</v>
      </c>
    </row>
    <row r="186" spans="1:10" ht="20.149999999999999" customHeight="1" x14ac:dyDescent="0.35">
      <c r="A186" s="264"/>
      <c r="B186" s="272"/>
      <c r="C186" s="262">
        <v>9</v>
      </c>
      <c r="D186" s="297" t="s">
        <v>240</v>
      </c>
      <c r="E186" s="240">
        <v>1</v>
      </c>
      <c r="F186" s="298">
        <v>1.95</v>
      </c>
      <c r="G186" s="282">
        <v>2.8</v>
      </c>
      <c r="H186" s="263">
        <v>0.15</v>
      </c>
      <c r="I186" s="261">
        <f t="shared" si="21"/>
        <v>0.81899999999999995</v>
      </c>
      <c r="J186" s="263">
        <f t="shared" si="22"/>
        <v>5.46</v>
      </c>
    </row>
    <row r="187" spans="1:10" ht="20.149999999999999" customHeight="1" x14ac:dyDescent="0.35">
      <c r="A187" s="264"/>
      <c r="B187" s="272"/>
      <c r="C187" s="262">
        <v>10</v>
      </c>
      <c r="D187" s="297" t="s">
        <v>241</v>
      </c>
      <c r="E187" s="240">
        <v>1</v>
      </c>
      <c r="F187" s="282">
        <v>4.5</v>
      </c>
      <c r="G187" s="282">
        <v>2.8</v>
      </c>
      <c r="H187" s="263">
        <v>0.15</v>
      </c>
      <c r="I187" s="261">
        <f t="shared" si="21"/>
        <v>1.89</v>
      </c>
      <c r="J187" s="263">
        <f t="shared" si="22"/>
        <v>12.6</v>
      </c>
    </row>
    <row r="188" spans="1:10" ht="20.149999999999999" customHeight="1" x14ac:dyDescent="0.35">
      <c r="A188" s="264"/>
      <c r="B188" s="272"/>
      <c r="C188" s="262">
        <v>11</v>
      </c>
      <c r="D188" s="297" t="s">
        <v>242</v>
      </c>
      <c r="E188" s="240">
        <v>1</v>
      </c>
      <c r="F188" s="298">
        <v>2</v>
      </c>
      <c r="G188" s="282">
        <v>1.5</v>
      </c>
      <c r="H188" s="263">
        <v>0.15</v>
      </c>
      <c r="I188" s="261">
        <f t="shared" si="21"/>
        <v>0.44999999999999996</v>
      </c>
      <c r="J188" s="263">
        <f t="shared" si="22"/>
        <v>3</v>
      </c>
    </row>
    <row r="189" spans="1:10" ht="20.149999999999999" customHeight="1" x14ac:dyDescent="0.35">
      <c r="A189" s="264"/>
      <c r="B189" s="272"/>
      <c r="C189" s="262">
        <v>12</v>
      </c>
      <c r="D189" s="297" t="s">
        <v>243</v>
      </c>
      <c r="E189" s="240">
        <v>1</v>
      </c>
      <c r="F189" s="298">
        <v>0.95</v>
      </c>
      <c r="G189" s="282">
        <v>1.1000000000000001</v>
      </c>
      <c r="H189" s="263">
        <v>0.15</v>
      </c>
      <c r="I189" s="261">
        <f t="shared" si="21"/>
        <v>0.15674999999999997</v>
      </c>
      <c r="J189" s="263">
        <f t="shared" si="22"/>
        <v>1.0449999999999999</v>
      </c>
    </row>
    <row r="190" spans="1:10" ht="20.149999999999999" customHeight="1" x14ac:dyDescent="0.35">
      <c r="A190" s="264"/>
      <c r="B190" s="272"/>
      <c r="C190" s="262">
        <v>13</v>
      </c>
      <c r="D190" s="297" t="s">
        <v>244</v>
      </c>
      <c r="E190" s="240">
        <v>1</v>
      </c>
      <c r="F190" s="298">
        <v>4.5</v>
      </c>
      <c r="G190" s="282">
        <v>2.8</v>
      </c>
      <c r="H190" s="263">
        <v>0.15</v>
      </c>
      <c r="I190" s="261">
        <f t="shared" si="21"/>
        <v>1.89</v>
      </c>
      <c r="J190" s="263">
        <f t="shared" si="22"/>
        <v>12.6</v>
      </c>
    </row>
    <row r="191" spans="1:10" ht="20.149999999999999" customHeight="1" x14ac:dyDescent="0.35">
      <c r="A191" s="264"/>
      <c r="B191" s="272"/>
      <c r="C191" s="262">
        <v>14</v>
      </c>
      <c r="D191" s="297" t="s">
        <v>245</v>
      </c>
      <c r="E191" s="240">
        <v>1</v>
      </c>
      <c r="F191" s="240">
        <v>1.8</v>
      </c>
      <c r="G191" s="263">
        <v>1.95</v>
      </c>
      <c r="H191" s="263">
        <v>0.15</v>
      </c>
      <c r="I191" s="261">
        <f t="shared" si="21"/>
        <v>0.52649999999999997</v>
      </c>
      <c r="J191" s="263">
        <f t="shared" si="22"/>
        <v>3.51</v>
      </c>
    </row>
    <row r="192" spans="1:10" ht="20.149999999999999" customHeight="1" x14ac:dyDescent="0.35">
      <c r="A192" s="264"/>
      <c r="B192" s="272"/>
      <c r="C192" s="262">
        <v>15</v>
      </c>
      <c r="D192" s="297" t="s">
        <v>246</v>
      </c>
      <c r="E192" s="240">
        <v>1</v>
      </c>
      <c r="F192" s="240">
        <v>1.45</v>
      </c>
      <c r="G192" s="263">
        <v>1.95</v>
      </c>
      <c r="H192" s="263">
        <v>0.15</v>
      </c>
      <c r="I192" s="261">
        <f t="shared" si="21"/>
        <v>0.42412499999999992</v>
      </c>
      <c r="J192" s="263">
        <f t="shared" si="22"/>
        <v>2.8274999999999997</v>
      </c>
    </row>
    <row r="193" spans="1:10" ht="20.149999999999999" customHeight="1" x14ac:dyDescent="0.35">
      <c r="A193" s="264"/>
      <c r="B193" s="272"/>
      <c r="C193" s="262">
        <v>16</v>
      </c>
      <c r="D193" s="297" t="s">
        <v>247</v>
      </c>
      <c r="E193" s="240">
        <v>1</v>
      </c>
      <c r="F193" s="240">
        <v>1.95</v>
      </c>
      <c r="G193" s="263">
        <v>1.95</v>
      </c>
      <c r="H193" s="263">
        <v>0.15</v>
      </c>
      <c r="I193" s="261">
        <f t="shared" si="21"/>
        <v>0.57037499999999997</v>
      </c>
      <c r="J193" s="263">
        <f t="shared" si="22"/>
        <v>3.8024999999999998</v>
      </c>
    </row>
    <row r="194" spans="1:10" ht="20.149999999999999" customHeight="1" x14ac:dyDescent="0.35">
      <c r="A194" s="264"/>
      <c r="B194" s="272"/>
      <c r="C194" s="262">
        <v>17</v>
      </c>
      <c r="D194" s="297" t="s">
        <v>248</v>
      </c>
      <c r="E194" s="240">
        <v>1</v>
      </c>
      <c r="F194" s="240">
        <v>6.55</v>
      </c>
      <c r="G194" s="263">
        <v>3.8</v>
      </c>
      <c r="H194" s="263">
        <v>0.15</v>
      </c>
      <c r="I194" s="261">
        <f t="shared" si="21"/>
        <v>3.7334999999999994</v>
      </c>
      <c r="J194" s="263">
        <f t="shared" si="22"/>
        <v>24.889999999999997</v>
      </c>
    </row>
    <row r="195" spans="1:10" ht="20.149999999999999" customHeight="1" x14ac:dyDescent="0.35">
      <c r="A195" s="264"/>
      <c r="B195" s="272"/>
      <c r="C195" s="262">
        <v>18</v>
      </c>
      <c r="D195" s="297" t="s">
        <v>249</v>
      </c>
      <c r="E195" s="240">
        <v>1</v>
      </c>
      <c r="F195" s="240">
        <v>4.45</v>
      </c>
      <c r="G195" s="263">
        <v>3</v>
      </c>
      <c r="H195" s="263">
        <v>0.15</v>
      </c>
      <c r="I195" s="261">
        <f t="shared" si="21"/>
        <v>2.0024999999999999</v>
      </c>
      <c r="J195" s="263">
        <f t="shared" si="22"/>
        <v>13.350000000000001</v>
      </c>
    </row>
    <row r="196" spans="1:10" ht="20.149999999999999" customHeight="1" x14ac:dyDescent="0.35">
      <c r="A196" s="264"/>
      <c r="B196" s="272"/>
      <c r="C196" s="262">
        <v>19</v>
      </c>
      <c r="D196" s="297" t="s">
        <v>250</v>
      </c>
      <c r="E196" s="240">
        <v>1</v>
      </c>
      <c r="F196" s="240">
        <v>1.95</v>
      </c>
      <c r="G196" s="263">
        <v>3</v>
      </c>
      <c r="H196" s="263">
        <v>0.15</v>
      </c>
      <c r="I196" s="261">
        <f t="shared" si="21"/>
        <v>0.87749999999999995</v>
      </c>
      <c r="J196" s="263">
        <f t="shared" si="22"/>
        <v>5.85</v>
      </c>
    </row>
    <row r="197" spans="1:10" ht="20.149999999999999" customHeight="1" x14ac:dyDescent="0.35">
      <c r="A197" s="264"/>
      <c r="B197" s="272"/>
      <c r="C197" s="262">
        <v>20</v>
      </c>
      <c r="D197" s="297" t="s">
        <v>251</v>
      </c>
      <c r="E197" s="240">
        <v>1</v>
      </c>
      <c r="F197" s="240">
        <v>1.95</v>
      </c>
      <c r="G197" s="263">
        <v>3</v>
      </c>
      <c r="H197" s="263">
        <v>0.15</v>
      </c>
      <c r="I197" s="261">
        <f t="shared" si="21"/>
        <v>0.87749999999999995</v>
      </c>
      <c r="J197" s="263">
        <f t="shared" si="22"/>
        <v>5.85</v>
      </c>
    </row>
    <row r="198" spans="1:10" ht="20.149999999999999" customHeight="1" x14ac:dyDescent="0.35">
      <c r="A198" s="264"/>
      <c r="B198" s="272"/>
      <c r="C198" s="262">
        <v>21</v>
      </c>
      <c r="D198" s="297" t="s">
        <v>252</v>
      </c>
      <c r="E198" s="240">
        <v>1</v>
      </c>
      <c r="F198" s="240">
        <v>4.4000000000000004</v>
      </c>
      <c r="G198" s="263">
        <v>3</v>
      </c>
      <c r="H198" s="263">
        <v>0.15</v>
      </c>
      <c r="I198" s="261">
        <f t="shared" si="21"/>
        <v>1.98</v>
      </c>
      <c r="J198" s="263">
        <f t="shared" si="22"/>
        <v>13.200000000000001</v>
      </c>
    </row>
    <row r="199" spans="1:10" ht="20.149999999999999" customHeight="1" x14ac:dyDescent="0.35">
      <c r="A199" s="264"/>
      <c r="B199" s="272"/>
      <c r="C199" s="262">
        <v>22</v>
      </c>
      <c r="D199" s="297" t="s">
        <v>253</v>
      </c>
      <c r="E199" s="240">
        <v>1</v>
      </c>
      <c r="F199" s="240">
        <v>4.45</v>
      </c>
      <c r="G199" s="263">
        <v>2.8</v>
      </c>
      <c r="H199" s="263">
        <v>0.15</v>
      </c>
      <c r="I199" s="261">
        <f t="shared" si="21"/>
        <v>1.8689999999999998</v>
      </c>
      <c r="J199" s="263">
        <f t="shared" si="22"/>
        <v>12.459999999999999</v>
      </c>
    </row>
    <row r="200" spans="1:10" ht="20.149999999999999" customHeight="1" x14ac:dyDescent="0.35">
      <c r="A200" s="264"/>
      <c r="B200" s="272"/>
      <c r="C200" s="262">
        <v>23</v>
      </c>
      <c r="D200" s="297" t="s">
        <v>254</v>
      </c>
      <c r="E200" s="240">
        <v>1</v>
      </c>
      <c r="F200" s="240">
        <v>1.95</v>
      </c>
      <c r="G200" s="263">
        <v>2.8</v>
      </c>
      <c r="H200" s="263">
        <v>0.15</v>
      </c>
      <c r="I200" s="261">
        <f t="shared" si="21"/>
        <v>0.81899999999999995</v>
      </c>
      <c r="J200" s="263">
        <f t="shared" si="22"/>
        <v>5.46</v>
      </c>
    </row>
    <row r="201" spans="1:10" ht="20.149999999999999" customHeight="1" x14ac:dyDescent="0.35">
      <c r="A201" s="264"/>
      <c r="B201" s="272"/>
      <c r="C201" s="262">
        <v>24</v>
      </c>
      <c r="D201" s="297" t="s">
        <v>255</v>
      </c>
      <c r="E201" s="240">
        <v>1</v>
      </c>
      <c r="F201" s="240">
        <v>1.95</v>
      </c>
      <c r="G201" s="263">
        <v>2.8</v>
      </c>
      <c r="H201" s="263">
        <v>0.15</v>
      </c>
      <c r="I201" s="261">
        <f t="shared" si="21"/>
        <v>0.81899999999999995</v>
      </c>
      <c r="J201" s="263">
        <f t="shared" si="22"/>
        <v>5.46</v>
      </c>
    </row>
    <row r="202" spans="1:10" ht="20.149999999999999" customHeight="1" x14ac:dyDescent="0.35">
      <c r="A202" s="264"/>
      <c r="B202" s="272"/>
      <c r="C202" s="262">
        <v>25</v>
      </c>
      <c r="D202" s="297" t="s">
        <v>256</v>
      </c>
      <c r="E202" s="240">
        <v>1</v>
      </c>
      <c r="F202" s="240">
        <v>4.4000000000000004</v>
      </c>
      <c r="G202" s="263">
        <v>2.8</v>
      </c>
      <c r="H202" s="263">
        <v>0.15</v>
      </c>
      <c r="I202" s="261">
        <f t="shared" si="21"/>
        <v>1.8479999999999999</v>
      </c>
      <c r="J202" s="263">
        <f t="shared" si="22"/>
        <v>12.32</v>
      </c>
    </row>
    <row r="203" spans="1:10" ht="20.149999999999999" customHeight="1" x14ac:dyDescent="0.35">
      <c r="A203" s="264"/>
      <c r="B203" s="272"/>
      <c r="C203" s="262">
        <v>26</v>
      </c>
      <c r="D203" s="297" t="s">
        <v>257</v>
      </c>
      <c r="E203" s="240">
        <v>1</v>
      </c>
      <c r="F203" s="240">
        <v>6.55</v>
      </c>
      <c r="G203" s="263">
        <v>1.802</v>
      </c>
      <c r="H203" s="263">
        <v>0.15</v>
      </c>
      <c r="I203" s="261">
        <f t="shared" si="21"/>
        <v>1.770465</v>
      </c>
      <c r="J203" s="263">
        <f t="shared" si="22"/>
        <v>11.803100000000001</v>
      </c>
    </row>
    <row r="204" spans="1:10" ht="20.149999999999999" customHeight="1" x14ac:dyDescent="0.35">
      <c r="A204" s="264"/>
      <c r="B204" s="272"/>
      <c r="C204" s="262">
        <v>27</v>
      </c>
      <c r="D204" s="297" t="s">
        <v>258</v>
      </c>
      <c r="E204" s="240">
        <v>1</v>
      </c>
      <c r="F204" s="240">
        <v>6.65</v>
      </c>
      <c r="G204" s="263">
        <v>1.802</v>
      </c>
      <c r="H204" s="263">
        <v>0.15</v>
      </c>
      <c r="I204" s="261">
        <f t="shared" si="21"/>
        <v>1.7974950000000003</v>
      </c>
      <c r="J204" s="263">
        <f t="shared" si="22"/>
        <v>11.983300000000002</v>
      </c>
    </row>
    <row r="205" spans="1:10" ht="20.149999999999999" customHeight="1" x14ac:dyDescent="0.35">
      <c r="A205" s="264"/>
      <c r="B205" s="272"/>
      <c r="C205" s="262">
        <v>28</v>
      </c>
      <c r="D205" s="297" t="s">
        <v>259</v>
      </c>
      <c r="E205" s="240">
        <v>1</v>
      </c>
      <c r="F205" s="240">
        <v>6.7</v>
      </c>
      <c r="G205" s="263">
        <v>1.802</v>
      </c>
      <c r="H205" s="263">
        <v>0.15</v>
      </c>
      <c r="I205" s="261">
        <f t="shared" si="21"/>
        <v>1.81101</v>
      </c>
      <c r="J205" s="263">
        <f t="shared" si="22"/>
        <v>12.073400000000001</v>
      </c>
    </row>
    <row r="206" spans="1:10" ht="20.149999999999999" customHeight="1" x14ac:dyDescent="0.35">
      <c r="A206" s="264"/>
      <c r="B206" s="272"/>
      <c r="C206" s="262">
        <v>29</v>
      </c>
      <c r="D206" s="297" t="s">
        <v>260</v>
      </c>
      <c r="E206" s="240">
        <v>1</v>
      </c>
      <c r="F206" s="240">
        <v>5.4749999999999996</v>
      </c>
      <c r="G206" s="263">
        <v>1.802</v>
      </c>
      <c r="H206" s="263">
        <v>0.15</v>
      </c>
      <c r="I206" s="261">
        <f t="shared" si="21"/>
        <v>1.4798924999999998</v>
      </c>
      <c r="J206" s="263">
        <f t="shared" si="22"/>
        <v>9.8659499999999998</v>
      </c>
    </row>
    <row r="207" spans="1:10" ht="20.149999999999999" customHeight="1" x14ac:dyDescent="0.35">
      <c r="A207" s="264"/>
      <c r="B207" s="272"/>
      <c r="C207" s="262">
        <v>30</v>
      </c>
      <c r="D207" s="297" t="s">
        <v>261</v>
      </c>
      <c r="E207" s="240">
        <v>1</v>
      </c>
      <c r="F207" s="240">
        <v>6.55</v>
      </c>
      <c r="G207" s="263">
        <v>1.802</v>
      </c>
      <c r="H207" s="263">
        <v>0.15</v>
      </c>
      <c r="I207" s="261">
        <f t="shared" si="21"/>
        <v>1.770465</v>
      </c>
      <c r="J207" s="263">
        <f t="shared" si="22"/>
        <v>11.803100000000001</v>
      </c>
    </row>
    <row r="208" spans="1:10" ht="20.149999999999999" customHeight="1" x14ac:dyDescent="0.35">
      <c r="A208" s="264"/>
      <c r="B208" s="272"/>
      <c r="C208" s="262">
        <v>31</v>
      </c>
      <c r="D208" s="297" t="s">
        <v>262</v>
      </c>
      <c r="E208" s="240">
        <v>1</v>
      </c>
      <c r="F208" s="240">
        <v>6.6</v>
      </c>
      <c r="G208" s="263">
        <v>1.802</v>
      </c>
      <c r="H208" s="263">
        <v>0.15</v>
      </c>
      <c r="I208" s="261">
        <f t="shared" si="21"/>
        <v>1.7839799999999999</v>
      </c>
      <c r="J208" s="263">
        <f t="shared" si="22"/>
        <v>11.8932</v>
      </c>
    </row>
    <row r="209" spans="1:10" ht="20.149999999999999" customHeight="1" x14ac:dyDescent="0.35">
      <c r="A209" s="264"/>
      <c r="B209" s="272"/>
      <c r="C209" s="262">
        <v>32</v>
      </c>
      <c r="D209" s="297" t="s">
        <v>263</v>
      </c>
      <c r="E209" s="240">
        <v>1</v>
      </c>
      <c r="F209" s="240">
        <v>6.55</v>
      </c>
      <c r="G209" s="263">
        <v>1.802</v>
      </c>
      <c r="H209" s="263">
        <v>0.15</v>
      </c>
      <c r="I209" s="261">
        <f t="shared" si="21"/>
        <v>1.770465</v>
      </c>
      <c r="J209" s="263">
        <f t="shared" si="22"/>
        <v>11.803100000000001</v>
      </c>
    </row>
    <row r="210" spans="1:10" ht="20.149999999999999" customHeight="1" x14ac:dyDescent="0.35">
      <c r="A210" s="264"/>
      <c r="B210" s="272"/>
      <c r="C210" s="262">
        <v>33</v>
      </c>
      <c r="D210" s="297" t="s">
        <v>264</v>
      </c>
      <c r="E210" s="240">
        <v>1</v>
      </c>
      <c r="F210" s="240">
        <v>4.4000000000000004</v>
      </c>
      <c r="G210" s="263">
        <v>2.3980000000000001</v>
      </c>
      <c r="H210" s="263">
        <v>0.15</v>
      </c>
      <c r="I210" s="261">
        <f t="shared" si="21"/>
        <v>1.5826800000000001</v>
      </c>
      <c r="J210" s="263">
        <f t="shared" si="22"/>
        <v>10.551200000000001</v>
      </c>
    </row>
    <row r="211" spans="1:10" ht="20.149999999999999" customHeight="1" x14ac:dyDescent="0.35">
      <c r="A211" s="264"/>
      <c r="B211" s="272"/>
      <c r="C211" s="262">
        <v>34</v>
      </c>
      <c r="D211" s="297" t="s">
        <v>265</v>
      </c>
      <c r="E211" s="240">
        <v>1</v>
      </c>
      <c r="F211" s="240">
        <v>1.95</v>
      </c>
      <c r="G211" s="263">
        <v>2.3980000000000001</v>
      </c>
      <c r="H211" s="263">
        <v>0.15</v>
      </c>
      <c r="I211" s="261">
        <f t="shared" si="21"/>
        <v>0.70141500000000001</v>
      </c>
      <c r="J211" s="263">
        <f t="shared" si="22"/>
        <v>4.6760999999999999</v>
      </c>
    </row>
    <row r="212" spans="1:10" ht="20.149999999999999" customHeight="1" x14ac:dyDescent="0.35">
      <c r="A212" s="264"/>
      <c r="B212" s="272"/>
      <c r="C212" s="262">
        <v>35</v>
      </c>
      <c r="D212" s="297" t="s">
        <v>266</v>
      </c>
      <c r="E212" s="240">
        <v>1</v>
      </c>
      <c r="F212" s="240">
        <v>1.95</v>
      </c>
      <c r="G212" s="263">
        <v>2.8980000000000001</v>
      </c>
      <c r="H212" s="263">
        <v>0.15</v>
      </c>
      <c r="I212" s="261">
        <f t="shared" si="21"/>
        <v>0.847665</v>
      </c>
      <c r="J212" s="263">
        <f t="shared" si="22"/>
        <v>5.6511000000000005</v>
      </c>
    </row>
    <row r="213" spans="1:10" ht="20.149999999999999" customHeight="1" x14ac:dyDescent="0.35">
      <c r="A213" s="264"/>
      <c r="B213" s="272"/>
      <c r="C213" s="262">
        <v>36</v>
      </c>
      <c r="D213" s="297" t="s">
        <v>267</v>
      </c>
      <c r="E213" s="240">
        <v>1</v>
      </c>
      <c r="F213" s="240">
        <v>4.5030000000000001</v>
      </c>
      <c r="G213" s="263">
        <v>2.8980000000000001</v>
      </c>
      <c r="H213" s="263">
        <v>0.15</v>
      </c>
      <c r="I213" s="261">
        <f t="shared" si="21"/>
        <v>1.9574541000000001</v>
      </c>
      <c r="J213" s="263">
        <f t="shared" si="22"/>
        <v>13.049694000000001</v>
      </c>
    </row>
    <row r="214" spans="1:10" ht="20.149999999999999" customHeight="1" x14ac:dyDescent="0.35">
      <c r="A214" s="264"/>
      <c r="B214" s="272"/>
      <c r="C214" s="262">
        <v>37</v>
      </c>
      <c r="D214" s="297" t="s">
        <v>268</v>
      </c>
      <c r="E214" s="240">
        <v>1</v>
      </c>
      <c r="F214" s="240">
        <v>6.55</v>
      </c>
      <c r="G214" s="263">
        <v>3.4</v>
      </c>
      <c r="H214" s="263">
        <v>0.15</v>
      </c>
      <c r="I214" s="261">
        <f t="shared" si="21"/>
        <v>3.3405</v>
      </c>
      <c r="J214" s="263">
        <f t="shared" si="22"/>
        <v>22.27</v>
      </c>
    </row>
    <row r="215" spans="1:10" ht="20.149999999999999" customHeight="1" x14ac:dyDescent="0.35">
      <c r="A215" s="264"/>
      <c r="B215" s="272"/>
      <c r="C215" s="262">
        <v>38</v>
      </c>
      <c r="D215" s="297" t="s">
        <v>269</v>
      </c>
      <c r="E215" s="240">
        <v>1</v>
      </c>
      <c r="F215" s="240">
        <v>1.95</v>
      </c>
      <c r="G215" s="263">
        <v>2.9</v>
      </c>
      <c r="H215" s="263">
        <v>0.15</v>
      </c>
      <c r="I215" s="261">
        <f t="shared" si="21"/>
        <v>0.84824999999999984</v>
      </c>
      <c r="J215" s="263">
        <f t="shared" si="22"/>
        <v>5.6549999999999994</v>
      </c>
    </row>
    <row r="216" spans="1:10" ht="20.149999999999999" customHeight="1" x14ac:dyDescent="0.35">
      <c r="A216" s="264"/>
      <c r="B216" s="272"/>
      <c r="C216" s="262">
        <v>39</v>
      </c>
      <c r="D216" s="297" t="s">
        <v>270</v>
      </c>
      <c r="E216" s="240">
        <v>1</v>
      </c>
      <c r="F216" s="240">
        <v>4.5030000000000001</v>
      </c>
      <c r="G216" s="263">
        <v>2.9</v>
      </c>
      <c r="H216" s="263">
        <v>0.15</v>
      </c>
      <c r="I216" s="261">
        <f t="shared" si="21"/>
        <v>1.9588049999999999</v>
      </c>
      <c r="J216" s="263">
        <f t="shared" si="22"/>
        <v>13.0587</v>
      </c>
    </row>
    <row r="217" spans="1:10" ht="20.149999999999999" customHeight="1" x14ac:dyDescent="0.35">
      <c r="A217" s="264"/>
      <c r="B217" s="272"/>
      <c r="C217" s="262">
        <v>40</v>
      </c>
      <c r="D217" s="297" t="s">
        <v>271</v>
      </c>
      <c r="E217" s="240">
        <v>1</v>
      </c>
      <c r="F217" s="240">
        <v>1.45</v>
      </c>
      <c r="G217" s="263">
        <v>0.64800000000000002</v>
      </c>
      <c r="H217" s="263">
        <v>0.15</v>
      </c>
      <c r="I217" s="261">
        <f t="shared" si="21"/>
        <v>0.14093999999999998</v>
      </c>
      <c r="J217" s="263">
        <f t="shared" si="22"/>
        <v>0.93959999999999999</v>
      </c>
    </row>
    <row r="218" spans="1:10" ht="20.149999999999999" customHeight="1" x14ac:dyDescent="0.35">
      <c r="A218" s="264"/>
      <c r="B218" s="272"/>
      <c r="C218" s="262">
        <v>41</v>
      </c>
      <c r="D218" s="297" t="s">
        <v>272</v>
      </c>
      <c r="E218" s="240">
        <v>1</v>
      </c>
      <c r="F218" s="240">
        <v>2.1</v>
      </c>
      <c r="G218" s="263">
        <v>1.748</v>
      </c>
      <c r="H218" s="263">
        <v>0.15</v>
      </c>
      <c r="I218" s="261">
        <f t="shared" si="21"/>
        <v>0.55062</v>
      </c>
      <c r="J218" s="263">
        <f t="shared" si="22"/>
        <v>3.6708000000000003</v>
      </c>
    </row>
    <row r="219" spans="1:10" ht="20.149999999999999" customHeight="1" x14ac:dyDescent="0.35">
      <c r="A219" s="264"/>
      <c r="B219" s="272"/>
      <c r="C219" s="262">
        <v>42</v>
      </c>
      <c r="D219" s="297" t="s">
        <v>273</v>
      </c>
      <c r="E219" s="240">
        <v>1</v>
      </c>
      <c r="F219" s="240">
        <v>5.4749999999999996</v>
      </c>
      <c r="G219" s="263">
        <v>5.0039999999999996</v>
      </c>
      <c r="H219" s="263">
        <v>0.15</v>
      </c>
      <c r="I219" s="261">
        <f t="shared" si="21"/>
        <v>4.1095349999999993</v>
      </c>
      <c r="J219" s="263">
        <f t="shared" si="22"/>
        <v>27.396899999999995</v>
      </c>
    </row>
    <row r="220" spans="1:10" ht="20.149999999999999" customHeight="1" x14ac:dyDescent="0.35">
      <c r="A220" s="264"/>
      <c r="B220" s="272"/>
      <c r="C220" s="262">
        <v>43</v>
      </c>
      <c r="D220" s="297" t="s">
        <v>274</v>
      </c>
      <c r="E220" s="240">
        <v>1</v>
      </c>
      <c r="F220" s="240">
        <v>1.9</v>
      </c>
      <c r="G220" s="263">
        <v>2.798</v>
      </c>
      <c r="H220" s="263">
        <v>0.15</v>
      </c>
      <c r="I220" s="261">
        <f t="shared" si="21"/>
        <v>0.79742999999999997</v>
      </c>
      <c r="J220" s="263">
        <f t="shared" si="22"/>
        <v>5.3162000000000003</v>
      </c>
    </row>
    <row r="221" spans="1:10" ht="20.149999999999999" customHeight="1" x14ac:dyDescent="0.35">
      <c r="A221" s="264"/>
      <c r="B221" s="272"/>
      <c r="C221" s="262">
        <v>44</v>
      </c>
      <c r="D221" s="297" t="s">
        <v>275</v>
      </c>
      <c r="E221" s="240">
        <v>1</v>
      </c>
      <c r="F221" s="240">
        <v>2.8</v>
      </c>
      <c r="G221" s="263">
        <v>2.798</v>
      </c>
      <c r="H221" s="263">
        <v>0.15</v>
      </c>
      <c r="I221" s="261">
        <f t="shared" si="21"/>
        <v>1.17516</v>
      </c>
      <c r="J221" s="263">
        <f t="shared" si="22"/>
        <v>7.8343999999999996</v>
      </c>
    </row>
    <row r="222" spans="1:10" ht="20.149999999999999" customHeight="1" x14ac:dyDescent="0.35">
      <c r="A222" s="264"/>
      <c r="B222" s="272"/>
      <c r="C222" s="262">
        <v>45</v>
      </c>
      <c r="D222" s="297" t="s">
        <v>276</v>
      </c>
      <c r="E222" s="240">
        <v>1</v>
      </c>
      <c r="F222" s="240">
        <v>1.45</v>
      </c>
      <c r="G222" s="263">
        <v>2.798</v>
      </c>
      <c r="H222" s="263">
        <v>0.15</v>
      </c>
      <c r="I222" s="261">
        <f t="shared" si="21"/>
        <v>0.60856500000000002</v>
      </c>
      <c r="J222" s="263">
        <f t="shared" si="22"/>
        <v>4.0571000000000002</v>
      </c>
    </row>
    <row r="223" spans="1:10" ht="20.149999999999999" customHeight="1" x14ac:dyDescent="0.35">
      <c r="A223" s="264"/>
      <c r="B223" s="272"/>
      <c r="C223" s="262">
        <v>46</v>
      </c>
      <c r="D223" s="297" t="s">
        <v>277</v>
      </c>
      <c r="E223" s="240">
        <v>1</v>
      </c>
      <c r="F223" s="240">
        <v>4.4450000000000003</v>
      </c>
      <c r="G223" s="263">
        <v>2.798</v>
      </c>
      <c r="H223" s="263">
        <v>0.15</v>
      </c>
      <c r="I223" s="261">
        <f t="shared" si="21"/>
        <v>1.8655664999999999</v>
      </c>
      <c r="J223" s="263">
        <f t="shared" si="22"/>
        <v>12.437110000000001</v>
      </c>
    </row>
    <row r="224" spans="1:10" ht="20.149999999999999" customHeight="1" x14ac:dyDescent="0.35">
      <c r="A224" s="264"/>
      <c r="B224" s="272"/>
      <c r="C224" s="262">
        <v>47</v>
      </c>
      <c r="D224" s="297" t="s">
        <v>278</v>
      </c>
      <c r="E224" s="240">
        <v>1</v>
      </c>
      <c r="F224" s="240">
        <v>1.95</v>
      </c>
      <c r="G224" s="263">
        <v>2.798</v>
      </c>
      <c r="H224" s="263">
        <v>0.15</v>
      </c>
      <c r="I224" s="261">
        <f t="shared" si="21"/>
        <v>0.818415</v>
      </c>
      <c r="J224" s="263">
        <f t="shared" si="22"/>
        <v>5.4561000000000002</v>
      </c>
    </row>
    <row r="225" spans="1:10" ht="20.149999999999999" customHeight="1" x14ac:dyDescent="0.35">
      <c r="A225" s="264"/>
      <c r="B225" s="272"/>
      <c r="C225" s="262">
        <v>48</v>
      </c>
      <c r="D225" s="297" t="s">
        <v>279</v>
      </c>
      <c r="E225" s="240">
        <v>1</v>
      </c>
      <c r="F225" s="240">
        <v>1.9</v>
      </c>
      <c r="G225" s="263">
        <v>3</v>
      </c>
      <c r="H225" s="263">
        <v>0.15</v>
      </c>
      <c r="I225" s="261">
        <f t="shared" si="21"/>
        <v>0.85499999999999987</v>
      </c>
      <c r="J225" s="263">
        <f t="shared" si="22"/>
        <v>5.6999999999999993</v>
      </c>
    </row>
    <row r="226" spans="1:10" ht="20.149999999999999" customHeight="1" x14ac:dyDescent="0.35">
      <c r="A226" s="264"/>
      <c r="B226" s="272"/>
      <c r="C226" s="262">
        <v>49</v>
      </c>
      <c r="D226" s="297" t="s">
        <v>280</v>
      </c>
      <c r="E226" s="240">
        <v>1</v>
      </c>
      <c r="F226" s="240">
        <v>2.8</v>
      </c>
      <c r="G226" s="263">
        <v>3</v>
      </c>
      <c r="H226" s="263">
        <v>0.15</v>
      </c>
      <c r="I226" s="261">
        <f t="shared" ref="I226:I243" si="23">+E226*F226*G226*H226</f>
        <v>1.2599999999999998</v>
      </c>
      <c r="J226" s="263">
        <f t="shared" ref="J226:J243" si="24">+E226*F226*G226</f>
        <v>8.3999999999999986</v>
      </c>
    </row>
    <row r="227" spans="1:10" ht="20.149999999999999" customHeight="1" x14ac:dyDescent="0.35">
      <c r="A227" s="264"/>
      <c r="B227" s="272"/>
      <c r="C227" s="262">
        <v>50</v>
      </c>
      <c r="D227" s="297" t="s">
        <v>281</v>
      </c>
      <c r="E227" s="240">
        <v>1</v>
      </c>
      <c r="F227" s="240">
        <v>1.45</v>
      </c>
      <c r="G227" s="263">
        <v>3</v>
      </c>
      <c r="H227" s="263">
        <v>0.15</v>
      </c>
      <c r="I227" s="261">
        <f t="shared" si="23"/>
        <v>0.65249999999999997</v>
      </c>
      <c r="J227" s="263">
        <f t="shared" si="24"/>
        <v>4.3499999999999996</v>
      </c>
    </row>
    <row r="228" spans="1:10" ht="20.149999999999999" customHeight="1" x14ac:dyDescent="0.35">
      <c r="A228" s="264"/>
      <c r="B228" s="272"/>
      <c r="C228" s="262">
        <v>51</v>
      </c>
      <c r="D228" s="297" t="s">
        <v>282</v>
      </c>
      <c r="E228" s="240">
        <v>1</v>
      </c>
      <c r="F228" s="240">
        <v>4.4450000000000003</v>
      </c>
      <c r="G228" s="263">
        <v>3</v>
      </c>
      <c r="H228" s="263">
        <v>0.15</v>
      </c>
      <c r="I228" s="261">
        <f t="shared" si="23"/>
        <v>2.0002499999999999</v>
      </c>
      <c r="J228" s="263">
        <f t="shared" si="24"/>
        <v>13.335000000000001</v>
      </c>
    </row>
    <row r="229" spans="1:10" ht="20.149999999999999" customHeight="1" x14ac:dyDescent="0.35">
      <c r="A229" s="264"/>
      <c r="B229" s="272"/>
      <c r="C229" s="262">
        <v>52</v>
      </c>
      <c r="D229" s="297" t="s">
        <v>283</v>
      </c>
      <c r="E229" s="240">
        <v>1</v>
      </c>
      <c r="F229" s="240">
        <v>1.95</v>
      </c>
      <c r="G229" s="263">
        <v>3</v>
      </c>
      <c r="H229" s="263">
        <v>0.15</v>
      </c>
      <c r="I229" s="261">
        <f t="shared" si="23"/>
        <v>0.87749999999999995</v>
      </c>
      <c r="J229" s="263">
        <f t="shared" si="24"/>
        <v>5.85</v>
      </c>
    </row>
    <row r="230" spans="1:10" ht="20.149999999999999" customHeight="1" x14ac:dyDescent="0.35">
      <c r="A230" s="264"/>
      <c r="B230" s="272"/>
      <c r="C230" s="262">
        <v>53</v>
      </c>
      <c r="D230" s="297" t="s">
        <v>337</v>
      </c>
      <c r="E230" s="240">
        <v>1</v>
      </c>
      <c r="F230" s="240">
        <v>18.2952564</v>
      </c>
      <c r="G230" s="263">
        <v>18.3956859</v>
      </c>
      <c r="H230" s="263">
        <v>0.15</v>
      </c>
      <c r="I230" s="282">
        <f>+E230*F230*H230</f>
        <v>2.7442884599999999</v>
      </c>
      <c r="J230" s="282">
        <f>+E230*G230</f>
        <v>18.3956859</v>
      </c>
    </row>
    <row r="231" spans="1:10" ht="20.149999999999999" customHeight="1" x14ac:dyDescent="0.35">
      <c r="A231" s="264"/>
      <c r="B231" s="272"/>
      <c r="C231" s="262">
        <v>54</v>
      </c>
      <c r="D231" s="297" t="s">
        <v>323</v>
      </c>
      <c r="E231" s="240">
        <v>1</v>
      </c>
      <c r="F231" s="240">
        <v>3.15</v>
      </c>
      <c r="G231" s="263">
        <v>5.9980000000000002</v>
      </c>
      <c r="H231" s="263">
        <v>0.15</v>
      </c>
      <c r="I231" s="261">
        <f t="shared" si="23"/>
        <v>2.8340549999999998</v>
      </c>
      <c r="J231" s="263">
        <f t="shared" si="24"/>
        <v>18.893699999999999</v>
      </c>
    </row>
    <row r="232" spans="1:10" ht="20.149999999999999" customHeight="1" x14ac:dyDescent="0.35">
      <c r="A232" s="264"/>
      <c r="B232" s="272"/>
      <c r="C232" s="262">
        <v>55</v>
      </c>
      <c r="D232" s="297" t="s">
        <v>324</v>
      </c>
      <c r="E232" s="240">
        <v>1</v>
      </c>
      <c r="F232" s="240">
        <v>1.4</v>
      </c>
      <c r="G232" s="263">
        <v>0.8</v>
      </c>
      <c r="H232" s="263">
        <v>0.15</v>
      </c>
      <c r="I232" s="261">
        <f t="shared" si="23"/>
        <v>0.16799999999999998</v>
      </c>
      <c r="J232" s="263">
        <f t="shared" si="24"/>
        <v>1.1199999999999999</v>
      </c>
    </row>
    <row r="233" spans="1:10" ht="20.149999999999999" customHeight="1" x14ac:dyDescent="0.35">
      <c r="A233" s="264"/>
      <c r="B233" s="272"/>
      <c r="C233" s="262">
        <v>56</v>
      </c>
      <c r="D233" s="297" t="s">
        <v>325</v>
      </c>
      <c r="E233" s="240">
        <v>1</v>
      </c>
      <c r="F233" s="240">
        <v>1.5</v>
      </c>
      <c r="G233" s="263">
        <v>0.8</v>
      </c>
      <c r="H233" s="263">
        <v>0.15</v>
      </c>
      <c r="I233" s="261">
        <f t="shared" si="23"/>
        <v>0.18000000000000002</v>
      </c>
      <c r="J233" s="263">
        <f t="shared" si="24"/>
        <v>1.2000000000000002</v>
      </c>
    </row>
    <row r="234" spans="1:10" ht="20.149999999999999" customHeight="1" x14ac:dyDescent="0.35">
      <c r="A234" s="264"/>
      <c r="B234" s="272"/>
      <c r="C234" s="262">
        <v>57</v>
      </c>
      <c r="D234" s="297" t="s">
        <v>326</v>
      </c>
      <c r="E234" s="240">
        <v>1</v>
      </c>
      <c r="F234" s="240">
        <v>1.5</v>
      </c>
      <c r="G234" s="263">
        <v>0.8</v>
      </c>
      <c r="H234" s="263">
        <v>0.15</v>
      </c>
      <c r="I234" s="261">
        <f t="shared" si="23"/>
        <v>0.18000000000000002</v>
      </c>
      <c r="J234" s="263">
        <f t="shared" si="24"/>
        <v>1.2000000000000002</v>
      </c>
    </row>
    <row r="235" spans="1:10" ht="20.149999999999999" customHeight="1" x14ac:dyDescent="0.35">
      <c r="A235" s="264"/>
      <c r="B235" s="272"/>
      <c r="C235" s="262">
        <v>58</v>
      </c>
      <c r="D235" s="297" t="s">
        <v>327</v>
      </c>
      <c r="E235" s="240">
        <v>1</v>
      </c>
      <c r="F235" s="240">
        <v>1.45</v>
      </c>
      <c r="G235" s="263">
        <v>0.8</v>
      </c>
      <c r="H235" s="263">
        <v>0.15</v>
      </c>
      <c r="I235" s="261">
        <f t="shared" si="23"/>
        <v>0.17399999999999999</v>
      </c>
      <c r="J235" s="263">
        <f t="shared" si="24"/>
        <v>1.1599999999999999</v>
      </c>
    </row>
    <row r="236" spans="1:10" ht="20.149999999999999" customHeight="1" x14ac:dyDescent="0.35">
      <c r="A236" s="264"/>
      <c r="B236" s="272"/>
      <c r="C236" s="262">
        <v>59</v>
      </c>
      <c r="D236" s="297" t="s">
        <v>328</v>
      </c>
      <c r="E236" s="240">
        <v>1</v>
      </c>
      <c r="F236" s="240">
        <v>1.45</v>
      </c>
      <c r="G236" s="263">
        <v>0.8</v>
      </c>
      <c r="H236" s="263">
        <v>0.15</v>
      </c>
      <c r="I236" s="261">
        <f t="shared" si="23"/>
        <v>0.17399999999999999</v>
      </c>
      <c r="J236" s="263">
        <f t="shared" si="24"/>
        <v>1.1599999999999999</v>
      </c>
    </row>
    <row r="237" spans="1:10" ht="20.149999999999999" customHeight="1" x14ac:dyDescent="0.35">
      <c r="A237" s="264"/>
      <c r="B237" s="272"/>
      <c r="C237" s="262">
        <v>60</v>
      </c>
      <c r="D237" s="297" t="s">
        <v>329</v>
      </c>
      <c r="E237" s="240">
        <v>1</v>
      </c>
      <c r="F237" s="240">
        <v>1.5</v>
      </c>
      <c r="G237" s="263">
        <v>0.8</v>
      </c>
      <c r="H237" s="263">
        <v>0.15</v>
      </c>
      <c r="I237" s="261">
        <f t="shared" si="23"/>
        <v>0.18000000000000002</v>
      </c>
      <c r="J237" s="263">
        <f t="shared" si="24"/>
        <v>1.2000000000000002</v>
      </c>
    </row>
    <row r="238" spans="1:10" ht="20.149999999999999" customHeight="1" x14ac:dyDescent="0.35">
      <c r="A238" s="264"/>
      <c r="B238" s="272"/>
      <c r="C238" s="262">
        <v>61</v>
      </c>
      <c r="D238" s="297" t="s">
        <v>330</v>
      </c>
      <c r="E238" s="240">
        <v>1</v>
      </c>
      <c r="F238" s="240">
        <v>1.0109999999999999</v>
      </c>
      <c r="G238" s="263">
        <v>1</v>
      </c>
      <c r="H238" s="263">
        <v>0.15</v>
      </c>
      <c r="I238" s="261">
        <f t="shared" si="23"/>
        <v>0.15164999999999998</v>
      </c>
      <c r="J238" s="263">
        <f t="shared" si="24"/>
        <v>1.0109999999999999</v>
      </c>
    </row>
    <row r="239" spans="1:10" ht="20.149999999999999" customHeight="1" x14ac:dyDescent="0.35">
      <c r="A239" s="264"/>
      <c r="B239" s="272"/>
      <c r="C239" s="262">
        <v>62</v>
      </c>
      <c r="D239" s="297" t="s">
        <v>331</v>
      </c>
      <c r="E239" s="240">
        <v>1</v>
      </c>
      <c r="F239" s="240">
        <v>2.5249999999999999</v>
      </c>
      <c r="G239" s="263">
        <v>0.8</v>
      </c>
      <c r="H239" s="263">
        <v>0.15</v>
      </c>
      <c r="I239" s="261">
        <f t="shared" si="23"/>
        <v>0.30299999999999999</v>
      </c>
      <c r="J239" s="263">
        <f t="shared" si="24"/>
        <v>2.02</v>
      </c>
    </row>
    <row r="240" spans="1:10" ht="20.149999999999999" customHeight="1" x14ac:dyDescent="0.35">
      <c r="A240" s="264"/>
      <c r="B240" s="272"/>
      <c r="C240" s="262">
        <v>63</v>
      </c>
      <c r="D240" s="297" t="s">
        <v>332</v>
      </c>
      <c r="E240" s="240">
        <v>1</v>
      </c>
      <c r="F240" s="240">
        <v>1.5</v>
      </c>
      <c r="G240" s="263">
        <v>0.8</v>
      </c>
      <c r="H240" s="263">
        <v>0.15</v>
      </c>
      <c r="I240" s="261">
        <f t="shared" si="23"/>
        <v>0.18000000000000002</v>
      </c>
      <c r="J240" s="263">
        <f t="shared" si="24"/>
        <v>1.2000000000000002</v>
      </c>
    </row>
    <row r="241" spans="1:10" ht="20.149999999999999" customHeight="1" x14ac:dyDescent="0.35">
      <c r="A241" s="264"/>
      <c r="B241" s="272"/>
      <c r="C241" s="262">
        <v>64</v>
      </c>
      <c r="D241" s="297" t="s">
        <v>333</v>
      </c>
      <c r="E241" s="240">
        <v>1</v>
      </c>
      <c r="F241" s="240">
        <v>1.5</v>
      </c>
      <c r="G241" s="263">
        <v>0.8</v>
      </c>
      <c r="H241" s="263">
        <v>0.15</v>
      </c>
      <c r="I241" s="261">
        <f t="shared" si="23"/>
        <v>0.18000000000000002</v>
      </c>
      <c r="J241" s="263">
        <f t="shared" si="24"/>
        <v>1.2000000000000002</v>
      </c>
    </row>
    <row r="242" spans="1:10" ht="20.149999999999999" customHeight="1" x14ac:dyDescent="0.35">
      <c r="A242" s="264"/>
      <c r="B242" s="272"/>
      <c r="C242" s="262">
        <v>65</v>
      </c>
      <c r="D242" s="297" t="s">
        <v>334</v>
      </c>
      <c r="E242" s="240">
        <v>1</v>
      </c>
      <c r="F242" s="240">
        <v>1.0129999999999999</v>
      </c>
      <c r="G242" s="263">
        <v>0.8</v>
      </c>
      <c r="H242" s="263">
        <v>0.15</v>
      </c>
      <c r="I242" s="261">
        <f t="shared" si="23"/>
        <v>0.12156</v>
      </c>
      <c r="J242" s="263">
        <f t="shared" si="24"/>
        <v>0.81040000000000001</v>
      </c>
    </row>
    <row r="243" spans="1:10" ht="20.149999999999999" customHeight="1" thickBot="1" x14ac:dyDescent="0.4">
      <c r="A243" s="264"/>
      <c r="B243" s="272"/>
      <c r="C243" s="262">
        <v>66</v>
      </c>
      <c r="D243" s="297" t="s">
        <v>335</v>
      </c>
      <c r="E243" s="240">
        <v>1</v>
      </c>
      <c r="F243" s="240">
        <v>1.008</v>
      </c>
      <c r="G243" s="263">
        <v>1.004</v>
      </c>
      <c r="H243" s="263">
        <v>0.15</v>
      </c>
      <c r="I243" s="261">
        <f t="shared" si="23"/>
        <v>0.15180479999999999</v>
      </c>
      <c r="J243" s="263">
        <f t="shared" si="24"/>
        <v>1.012032</v>
      </c>
    </row>
    <row r="244" spans="1:10" ht="20.149999999999999" customHeight="1" thickBot="1" x14ac:dyDescent="0.4">
      <c r="A244" s="265"/>
      <c r="B244" s="266"/>
      <c r="C244" s="267"/>
      <c r="D244" s="215" t="s">
        <v>26</v>
      </c>
      <c r="E244" s="266">
        <f>SUM(E178:E225)</f>
        <v>48</v>
      </c>
      <c r="F244" s="266"/>
      <c r="G244" s="266"/>
      <c r="H244" s="268"/>
      <c r="I244" s="269">
        <f>+SUM(I178:I243)</f>
        <v>79.759131360000069</v>
      </c>
      <c r="J244" s="269">
        <f>+SUM(J178:J243)</f>
        <v>531.82797189999985</v>
      </c>
    </row>
    <row r="245" spans="1:10" s="90" customFormat="1" ht="20.149999999999999" customHeight="1" x14ac:dyDescent="0.35">
      <c r="A245" s="97"/>
      <c r="B245" s="97"/>
      <c r="C245" s="273"/>
      <c r="D245" s="274"/>
      <c r="E245" s="97"/>
      <c r="F245" s="97"/>
      <c r="G245" s="97"/>
      <c r="H245" s="275"/>
      <c r="I245" s="275"/>
      <c r="J245" s="275"/>
    </row>
    <row r="246" spans="1:10" ht="20.149999999999999" customHeight="1" x14ac:dyDescent="0.35">
      <c r="D246" s="256" t="s">
        <v>1074</v>
      </c>
    </row>
    <row r="247" spans="1:10" ht="37.5" customHeight="1" x14ac:dyDescent="0.35">
      <c r="A247" s="228" t="s">
        <v>224</v>
      </c>
      <c r="B247" s="228"/>
      <c r="C247" s="257" t="s">
        <v>94</v>
      </c>
      <c r="D247" s="228" t="s">
        <v>225</v>
      </c>
      <c r="E247" s="228" t="s">
        <v>226</v>
      </c>
      <c r="F247" s="258" t="s">
        <v>227</v>
      </c>
      <c r="G247" s="258" t="s">
        <v>228</v>
      </c>
      <c r="H247" s="259" t="s">
        <v>229</v>
      </c>
      <c r="I247" s="259" t="s">
        <v>230</v>
      </c>
      <c r="J247" s="259" t="s">
        <v>231</v>
      </c>
    </row>
    <row r="248" spans="1:10" ht="20.149999999999999" customHeight="1" x14ac:dyDescent="0.35">
      <c r="A248" s="260" t="s">
        <v>213</v>
      </c>
      <c r="B248" s="272"/>
      <c r="C248" s="262">
        <v>1</v>
      </c>
      <c r="D248" s="297" t="s">
        <v>232</v>
      </c>
      <c r="E248" s="240">
        <v>1</v>
      </c>
      <c r="F248" s="240">
        <v>3.7</v>
      </c>
      <c r="G248" s="263">
        <v>1</v>
      </c>
      <c r="H248" s="263">
        <v>7.4999999999999997E-2</v>
      </c>
      <c r="I248" s="261">
        <f>+E248*F248*G248*H248</f>
        <v>0.27750000000000002</v>
      </c>
      <c r="J248" s="263">
        <f>+E248*F248*G248</f>
        <v>3.7</v>
      </c>
    </row>
    <row r="249" spans="1:10" ht="20.149999999999999" customHeight="1" x14ac:dyDescent="0.35">
      <c r="A249" s="260"/>
      <c r="B249" s="272"/>
      <c r="C249" s="262">
        <v>2</v>
      </c>
      <c r="D249" s="297" t="s">
        <v>233</v>
      </c>
      <c r="E249" s="240">
        <v>1</v>
      </c>
      <c r="F249" s="240">
        <v>3.8</v>
      </c>
      <c r="G249" s="263">
        <v>1</v>
      </c>
      <c r="H249" s="263">
        <v>7.4999999999999997E-2</v>
      </c>
      <c r="I249" s="261">
        <f t="shared" ref="I249:I260" si="25">+E249*F249*G249*H249</f>
        <v>0.28499999999999998</v>
      </c>
      <c r="J249" s="263">
        <f t="shared" ref="J249:J260" si="26">+E249*F249*G249</f>
        <v>3.8</v>
      </c>
    </row>
    <row r="250" spans="1:10" ht="20.149999999999999" customHeight="1" x14ac:dyDescent="0.35">
      <c r="A250" s="260"/>
      <c r="B250" s="272"/>
      <c r="C250" s="262">
        <v>3</v>
      </c>
      <c r="D250" s="297" t="s">
        <v>234</v>
      </c>
      <c r="E250" s="240">
        <v>1</v>
      </c>
      <c r="F250" s="240">
        <v>3.8</v>
      </c>
      <c r="G250" s="263">
        <v>1</v>
      </c>
      <c r="H250" s="263">
        <v>7.4999999999999997E-2</v>
      </c>
      <c r="I250" s="261">
        <f t="shared" si="25"/>
        <v>0.28499999999999998</v>
      </c>
      <c r="J250" s="263">
        <f t="shared" si="26"/>
        <v>3.8</v>
      </c>
    </row>
    <row r="251" spans="1:10" ht="20.149999999999999" customHeight="1" x14ac:dyDescent="0.35">
      <c r="A251" s="264"/>
      <c r="B251" s="272"/>
      <c r="C251" s="262">
        <v>4</v>
      </c>
      <c r="D251" s="297" t="s">
        <v>235</v>
      </c>
      <c r="E251" s="240">
        <v>1</v>
      </c>
      <c r="F251" s="240">
        <v>3.55</v>
      </c>
      <c r="G251" s="263">
        <v>1</v>
      </c>
      <c r="H251" s="263">
        <v>7.4999999999999997E-2</v>
      </c>
      <c r="I251" s="261">
        <f t="shared" si="25"/>
        <v>0.26624999999999999</v>
      </c>
      <c r="J251" s="263">
        <f t="shared" si="26"/>
        <v>3.55</v>
      </c>
    </row>
    <row r="252" spans="1:10" ht="20.149999999999999" customHeight="1" x14ac:dyDescent="0.35">
      <c r="A252" s="264"/>
      <c r="B252" s="272"/>
      <c r="C252" s="262">
        <v>5</v>
      </c>
      <c r="D252" s="297" t="s">
        <v>236</v>
      </c>
      <c r="E252" s="240">
        <v>1</v>
      </c>
      <c r="F252" s="240">
        <v>3.75</v>
      </c>
      <c r="G252" s="263">
        <v>1</v>
      </c>
      <c r="H252" s="263">
        <v>7.4999999999999997E-2</v>
      </c>
      <c r="I252" s="261">
        <f t="shared" si="25"/>
        <v>0.28125</v>
      </c>
      <c r="J252" s="263">
        <f t="shared" si="26"/>
        <v>3.75</v>
      </c>
    </row>
    <row r="253" spans="1:10" ht="20.149999999999999" customHeight="1" x14ac:dyDescent="0.35">
      <c r="A253" s="264"/>
      <c r="B253" s="272"/>
      <c r="C253" s="262">
        <v>6</v>
      </c>
      <c r="D253" s="297" t="s">
        <v>237</v>
      </c>
      <c r="E253" s="240">
        <v>1</v>
      </c>
      <c r="F253" s="298">
        <v>3.7</v>
      </c>
      <c r="G253" s="263">
        <v>1</v>
      </c>
      <c r="H253" s="263">
        <v>7.4999999999999997E-2</v>
      </c>
      <c r="I253" s="261">
        <f t="shared" si="25"/>
        <v>0.27750000000000002</v>
      </c>
      <c r="J253" s="263">
        <f t="shared" si="26"/>
        <v>3.7</v>
      </c>
    </row>
    <row r="254" spans="1:10" ht="20.149999999999999" customHeight="1" x14ac:dyDescent="0.35">
      <c r="A254" s="264"/>
      <c r="B254" s="272"/>
      <c r="C254" s="262">
        <v>7</v>
      </c>
      <c r="D254" s="297" t="s">
        <v>238</v>
      </c>
      <c r="E254" s="240">
        <v>1</v>
      </c>
      <c r="F254" s="298">
        <v>5.2</v>
      </c>
      <c r="G254" s="282">
        <v>0.85</v>
      </c>
      <c r="H254" s="263">
        <v>7.4999999999999997E-2</v>
      </c>
      <c r="I254" s="261">
        <f t="shared" si="25"/>
        <v>0.33149999999999996</v>
      </c>
      <c r="J254" s="263">
        <f t="shared" si="26"/>
        <v>4.42</v>
      </c>
    </row>
    <row r="255" spans="1:10" ht="20.149999999999999" customHeight="1" x14ac:dyDescent="0.35">
      <c r="A255" s="264"/>
      <c r="B255" s="272"/>
      <c r="C255" s="262">
        <v>8</v>
      </c>
      <c r="D255" s="297" t="s">
        <v>239</v>
      </c>
      <c r="E255" s="240">
        <v>1</v>
      </c>
      <c r="F255" s="298">
        <v>4.0999999999999996</v>
      </c>
      <c r="G255" s="282">
        <v>1</v>
      </c>
      <c r="H255" s="263">
        <v>7.4999999999999997E-2</v>
      </c>
      <c r="I255" s="261">
        <f t="shared" si="25"/>
        <v>0.30749999999999994</v>
      </c>
      <c r="J255" s="263">
        <f t="shared" si="26"/>
        <v>4.0999999999999996</v>
      </c>
    </row>
    <row r="256" spans="1:10" ht="20.149999999999999" customHeight="1" x14ac:dyDescent="0.35">
      <c r="A256" s="264"/>
      <c r="B256" s="272"/>
      <c r="C256" s="262">
        <v>9</v>
      </c>
      <c r="D256" s="297" t="s">
        <v>240</v>
      </c>
      <c r="E256" s="240">
        <v>1</v>
      </c>
      <c r="F256" s="298">
        <v>3.75</v>
      </c>
      <c r="G256" s="282">
        <v>1</v>
      </c>
      <c r="H256" s="263">
        <v>7.4999999999999997E-2</v>
      </c>
      <c r="I256" s="261">
        <f t="shared" si="25"/>
        <v>0.28125</v>
      </c>
      <c r="J256" s="263">
        <f t="shared" si="26"/>
        <v>3.75</v>
      </c>
    </row>
    <row r="257" spans="1:10" ht="20.149999999999999" customHeight="1" x14ac:dyDescent="0.35">
      <c r="A257" s="264"/>
      <c r="B257" s="272"/>
      <c r="C257" s="262">
        <v>10</v>
      </c>
      <c r="D257" s="297" t="s">
        <v>241</v>
      </c>
      <c r="E257" s="240">
        <v>1</v>
      </c>
      <c r="F257" s="282">
        <v>2.7749999999999999</v>
      </c>
      <c r="G257" s="282">
        <v>1</v>
      </c>
      <c r="H257" s="263">
        <v>7.4999999999999997E-2</v>
      </c>
      <c r="I257" s="261">
        <f t="shared" si="25"/>
        <v>0.20812499999999998</v>
      </c>
      <c r="J257" s="263">
        <f t="shared" si="26"/>
        <v>2.7749999999999999</v>
      </c>
    </row>
    <row r="258" spans="1:10" ht="20.149999999999999" customHeight="1" x14ac:dyDescent="0.35">
      <c r="A258" s="264"/>
      <c r="B258" s="272"/>
      <c r="C258" s="262">
        <v>11</v>
      </c>
      <c r="D258" s="297" t="s">
        <v>242</v>
      </c>
      <c r="E258" s="240">
        <v>1</v>
      </c>
      <c r="F258" s="298">
        <v>3.93</v>
      </c>
      <c r="G258" s="282">
        <v>1</v>
      </c>
      <c r="H258" s="263">
        <v>7.4999999999999997E-2</v>
      </c>
      <c r="I258" s="261">
        <f t="shared" si="25"/>
        <v>0.29475000000000001</v>
      </c>
      <c r="J258" s="263">
        <f t="shared" si="26"/>
        <v>3.93</v>
      </c>
    </row>
    <row r="259" spans="1:10" ht="20.149999999999999" customHeight="1" x14ac:dyDescent="0.35">
      <c r="A259" s="264"/>
      <c r="B259" s="272"/>
      <c r="C259" s="262">
        <v>12</v>
      </c>
      <c r="D259" s="297" t="s">
        <v>243</v>
      </c>
      <c r="E259" s="240">
        <v>1</v>
      </c>
      <c r="F259" s="298">
        <v>3.91</v>
      </c>
      <c r="G259" s="282">
        <v>0.65</v>
      </c>
      <c r="H259" s="263">
        <v>7.4999999999999997E-2</v>
      </c>
      <c r="I259" s="261">
        <f t="shared" si="25"/>
        <v>0.19061249999999999</v>
      </c>
      <c r="J259" s="263">
        <f t="shared" si="26"/>
        <v>2.5415000000000001</v>
      </c>
    </row>
    <row r="260" spans="1:10" ht="20.149999999999999" customHeight="1" thickBot="1" x14ac:dyDescent="0.4">
      <c r="A260" s="264"/>
      <c r="B260" s="272"/>
      <c r="C260" s="262">
        <v>13</v>
      </c>
      <c r="D260" s="297" t="s">
        <v>244</v>
      </c>
      <c r="E260" s="240">
        <v>1</v>
      </c>
      <c r="F260" s="298">
        <v>9.3000000000000007</v>
      </c>
      <c r="G260" s="282">
        <v>0.65</v>
      </c>
      <c r="H260" s="263">
        <v>7.4999999999999997E-2</v>
      </c>
      <c r="I260" s="261">
        <f t="shared" si="25"/>
        <v>0.45337500000000003</v>
      </c>
      <c r="J260" s="263">
        <f t="shared" si="26"/>
        <v>6.0450000000000008</v>
      </c>
    </row>
    <row r="261" spans="1:10" ht="20.149999999999999" customHeight="1" thickBot="1" x14ac:dyDescent="0.4">
      <c r="A261" s="265"/>
      <c r="B261" s="266"/>
      <c r="C261" s="267"/>
      <c r="D261" s="215" t="s">
        <v>26</v>
      </c>
      <c r="E261" s="266">
        <f>SUM(E248:E260)</f>
        <v>13</v>
      </c>
      <c r="F261" s="266"/>
      <c r="G261" s="266"/>
      <c r="H261" s="268"/>
      <c r="I261" s="269">
        <f>+SUM(I248:I260)</f>
        <v>3.7396124999999998</v>
      </c>
      <c r="J261" s="269">
        <f>+SUM(J248:J260)</f>
        <v>49.861499999999999</v>
      </c>
    </row>
    <row r="262" spans="1:10" s="90" customFormat="1" ht="20.149999999999999" customHeight="1" x14ac:dyDescent="0.35">
      <c r="A262" s="97"/>
      <c r="B262" s="97"/>
      <c r="C262" s="273"/>
      <c r="D262" s="274"/>
      <c r="E262" s="97"/>
      <c r="F262" s="97"/>
      <c r="G262" s="97"/>
      <c r="H262" s="275"/>
      <c r="I262" s="275"/>
      <c r="J262" s="275"/>
    </row>
    <row r="265" spans="1:10" ht="20.149999999999999" customHeight="1" x14ac:dyDescent="0.35">
      <c r="D265" s="256" t="s">
        <v>338</v>
      </c>
    </row>
    <row r="266" spans="1:10" ht="37.5" customHeight="1" x14ac:dyDescent="0.35">
      <c r="A266" s="228" t="s">
        <v>224</v>
      </c>
      <c r="B266" s="228"/>
      <c r="C266" s="257" t="s">
        <v>94</v>
      </c>
      <c r="D266" s="228" t="s">
        <v>225</v>
      </c>
      <c r="E266" s="228" t="s">
        <v>226</v>
      </c>
      <c r="F266" s="258" t="s">
        <v>227</v>
      </c>
      <c r="G266" s="258" t="s">
        <v>228</v>
      </c>
      <c r="H266" s="259" t="s">
        <v>229</v>
      </c>
      <c r="I266" s="259" t="s">
        <v>230</v>
      </c>
      <c r="J266" s="259" t="s">
        <v>231</v>
      </c>
    </row>
    <row r="267" spans="1:10" ht="20.149999999999999" customHeight="1" x14ac:dyDescent="0.35">
      <c r="A267" s="260" t="s">
        <v>215</v>
      </c>
      <c r="B267" s="272"/>
      <c r="C267" s="262">
        <v>1</v>
      </c>
      <c r="D267" s="297" t="s">
        <v>232</v>
      </c>
      <c r="E267" s="240">
        <v>1</v>
      </c>
      <c r="F267" s="240">
        <v>4.3</v>
      </c>
      <c r="G267" s="263">
        <v>1.798</v>
      </c>
      <c r="H267" s="263">
        <v>0.15</v>
      </c>
      <c r="I267" s="261">
        <f>+E267*F267*G267*H267</f>
        <v>1.15971</v>
      </c>
      <c r="J267" s="263">
        <f>+E267*F267*G267</f>
        <v>7.7313999999999998</v>
      </c>
    </row>
    <row r="268" spans="1:10" ht="20.149999999999999" customHeight="1" x14ac:dyDescent="0.35">
      <c r="A268" s="260"/>
      <c r="B268" s="272"/>
      <c r="C268" s="262">
        <v>2</v>
      </c>
      <c r="D268" s="297" t="s">
        <v>233</v>
      </c>
      <c r="E268" s="240">
        <v>1</v>
      </c>
      <c r="F268" s="240">
        <v>2.1</v>
      </c>
      <c r="G268" s="263">
        <v>1.798</v>
      </c>
      <c r="H268" s="263">
        <v>0.15</v>
      </c>
      <c r="I268" s="261">
        <f t="shared" ref="I268:I271" si="27">+E268*F268*G268*H268</f>
        <v>0.56637000000000004</v>
      </c>
      <c r="J268" s="263">
        <f t="shared" ref="J268:J271" si="28">+E268*F268*G268</f>
        <v>3.7758000000000003</v>
      </c>
    </row>
    <row r="269" spans="1:10" ht="20.149999999999999" customHeight="1" x14ac:dyDescent="0.35">
      <c r="A269" s="260"/>
      <c r="B269" s="272"/>
      <c r="C269" s="262">
        <v>3</v>
      </c>
      <c r="D269" s="297" t="s">
        <v>234</v>
      </c>
      <c r="E269" s="240">
        <v>1</v>
      </c>
      <c r="F269" s="240">
        <v>4.3</v>
      </c>
      <c r="G269" s="263">
        <v>3.9</v>
      </c>
      <c r="H269" s="263">
        <v>0.15</v>
      </c>
      <c r="I269" s="261">
        <f t="shared" si="27"/>
        <v>2.5154999999999998</v>
      </c>
      <c r="J269" s="263">
        <f t="shared" si="28"/>
        <v>16.77</v>
      </c>
    </row>
    <row r="270" spans="1:10" ht="20.149999999999999" customHeight="1" x14ac:dyDescent="0.35">
      <c r="A270" s="264"/>
      <c r="B270" s="272"/>
      <c r="C270" s="262">
        <v>4</v>
      </c>
      <c r="D270" s="297" t="s">
        <v>235</v>
      </c>
      <c r="E270" s="240">
        <v>1</v>
      </c>
      <c r="F270" s="240">
        <v>2.1</v>
      </c>
      <c r="G270" s="263">
        <v>3.0059999999999998</v>
      </c>
      <c r="H270" s="263">
        <v>0.15</v>
      </c>
      <c r="I270" s="261">
        <f t="shared" si="27"/>
        <v>0.9468899999999999</v>
      </c>
      <c r="J270" s="263">
        <f t="shared" si="28"/>
        <v>6.3125999999999998</v>
      </c>
    </row>
    <row r="271" spans="1:10" ht="20.149999999999999" customHeight="1" thickBot="1" x14ac:dyDescent="0.4">
      <c r="A271" s="264"/>
      <c r="B271" s="272"/>
      <c r="C271" s="262">
        <v>5</v>
      </c>
      <c r="D271" s="297" t="s">
        <v>236</v>
      </c>
      <c r="E271" s="240">
        <v>1</v>
      </c>
      <c r="F271" s="240">
        <v>3.1</v>
      </c>
      <c r="G271" s="263">
        <v>5.8019999999999996</v>
      </c>
      <c r="H271" s="263">
        <v>0.15</v>
      </c>
      <c r="I271" s="261">
        <f t="shared" si="27"/>
        <v>2.6979299999999999</v>
      </c>
      <c r="J271" s="263">
        <f t="shared" si="28"/>
        <v>17.9862</v>
      </c>
    </row>
    <row r="272" spans="1:10" ht="20.149999999999999" customHeight="1" thickBot="1" x14ac:dyDescent="0.4">
      <c r="A272" s="265"/>
      <c r="B272" s="266"/>
      <c r="C272" s="267"/>
      <c r="D272" s="215" t="s">
        <v>26</v>
      </c>
      <c r="E272" s="266"/>
      <c r="F272" s="266"/>
      <c r="G272" s="266"/>
      <c r="H272" s="268"/>
      <c r="I272" s="269">
        <f>+SUM(I267:I271)</f>
        <v>7.8864000000000001</v>
      </c>
      <c r="J272" s="269">
        <f>+SUM(J267:J271)</f>
        <v>52.575999999999993</v>
      </c>
    </row>
    <row r="274" spans="2:9" ht="20.149999999999999" customHeight="1" x14ac:dyDescent="0.35">
      <c r="D274" s="223" t="s">
        <v>284</v>
      </c>
      <c r="E274" s="223">
        <v>0.6</v>
      </c>
    </row>
    <row r="275" spans="2:9" ht="20.149999999999999" customHeight="1" x14ac:dyDescent="0.35">
      <c r="D275" s="223" t="s">
        <v>285</v>
      </c>
      <c r="E275" s="223">
        <v>0.12</v>
      </c>
    </row>
    <row r="276" spans="2:9" ht="20.149999999999999" customHeight="1" x14ac:dyDescent="0.35">
      <c r="D276" s="223" t="s">
        <v>286</v>
      </c>
      <c r="E276" s="223">
        <v>0.2</v>
      </c>
    </row>
    <row r="278" spans="2:9" ht="20.149999999999999" customHeight="1" x14ac:dyDescent="0.35">
      <c r="D278" s="276" t="s">
        <v>287</v>
      </c>
    </row>
    <row r="279" spans="2:9" s="270" customFormat="1" ht="20.149999999999999" customHeight="1" x14ac:dyDescent="0.25">
      <c r="B279" s="277"/>
      <c r="C279" s="620" t="s">
        <v>288</v>
      </c>
      <c r="D279" s="621"/>
      <c r="E279" s="277"/>
      <c r="F279" s="277"/>
      <c r="G279" s="278"/>
      <c r="H279" s="277"/>
      <c r="I279" s="277"/>
    </row>
    <row r="280" spans="2:9" s="270" customFormat="1" ht="20.149999999999999" customHeight="1" x14ac:dyDescent="0.25">
      <c r="B280" s="279" t="s">
        <v>74</v>
      </c>
      <c r="C280" s="279" t="s">
        <v>289</v>
      </c>
      <c r="D280" s="279" t="s">
        <v>90</v>
      </c>
      <c r="E280" s="279" t="s">
        <v>290</v>
      </c>
      <c r="F280" s="279" t="s">
        <v>291</v>
      </c>
      <c r="G280" s="279" t="s">
        <v>292</v>
      </c>
      <c r="H280" s="279" t="s">
        <v>80</v>
      </c>
      <c r="I280" s="279" t="s">
        <v>81</v>
      </c>
    </row>
    <row r="281" spans="2:9" s="270" customFormat="1" ht="20.149999999999999" customHeight="1" x14ac:dyDescent="0.25">
      <c r="B281" s="280">
        <v>1</v>
      </c>
      <c r="C281" s="280" t="s">
        <v>293</v>
      </c>
      <c r="D281" s="280">
        <v>11</v>
      </c>
      <c r="E281" s="280">
        <v>2.0299999999999998</v>
      </c>
      <c r="F281" s="280">
        <v>0.6</v>
      </c>
      <c r="G281" s="280">
        <f>D281*(E281+2*$E$276)*F281</f>
        <v>16.037999999999997</v>
      </c>
      <c r="H281" s="280">
        <f>G281*$E$275</f>
        <v>1.9245599999999996</v>
      </c>
      <c r="I281" s="280">
        <f>D281*((E281+(2*$E$276+2*$E$275))*($E$274+$E$275))</f>
        <v>21.1464</v>
      </c>
    </row>
    <row r="282" spans="2:9" s="270" customFormat="1" ht="20.149999999999999" customHeight="1" x14ac:dyDescent="0.25">
      <c r="B282" s="280">
        <f>B281+1</f>
        <v>2</v>
      </c>
      <c r="C282" s="280" t="s">
        <v>294</v>
      </c>
      <c r="D282" s="280">
        <v>4</v>
      </c>
      <c r="E282" s="280">
        <v>1.63</v>
      </c>
      <c r="F282" s="280">
        <v>0.6</v>
      </c>
      <c r="G282" s="280">
        <f t="shared" ref="G282:G285" si="29">D282*(E282+2*$E$276)*F282</f>
        <v>4.871999999999999</v>
      </c>
      <c r="H282" s="280">
        <f>G282*$E$275</f>
        <v>0.58463999999999983</v>
      </c>
      <c r="I282" s="280">
        <f t="shared" ref="I282:I285" si="30">D282*((E282+(2*$E$276+2*$E$275))*($E$274+$E$275))</f>
        <v>6.5375999999999994</v>
      </c>
    </row>
    <row r="283" spans="2:9" s="270" customFormat="1" ht="20.149999999999999" customHeight="1" x14ac:dyDescent="0.25">
      <c r="B283" s="280">
        <f t="shared" ref="B283:B285" si="31">B282+1</f>
        <v>3</v>
      </c>
      <c r="C283" s="280" t="s">
        <v>295</v>
      </c>
      <c r="D283" s="280">
        <v>1</v>
      </c>
      <c r="E283" s="280">
        <v>1.53</v>
      </c>
      <c r="F283" s="280">
        <v>0.6</v>
      </c>
      <c r="G283" s="280">
        <f t="shared" si="29"/>
        <v>1.1580000000000001</v>
      </c>
      <c r="H283" s="280">
        <f t="shared" ref="H283:H285" si="32">G283*$E$275</f>
        <v>0.13896</v>
      </c>
      <c r="I283" s="280">
        <f t="shared" si="30"/>
        <v>1.5623999999999998</v>
      </c>
    </row>
    <row r="284" spans="2:9" s="270" customFormat="1" ht="20.149999999999999" customHeight="1" x14ac:dyDescent="0.25">
      <c r="B284" s="280">
        <f t="shared" si="31"/>
        <v>4</v>
      </c>
      <c r="C284" s="280" t="s">
        <v>296</v>
      </c>
      <c r="D284" s="280">
        <v>1</v>
      </c>
      <c r="E284" s="280">
        <v>1.33</v>
      </c>
      <c r="F284" s="280">
        <v>0.6</v>
      </c>
      <c r="G284" s="280">
        <f t="shared" si="29"/>
        <v>1.038</v>
      </c>
      <c r="H284" s="280">
        <f t="shared" si="32"/>
        <v>0.12456</v>
      </c>
      <c r="I284" s="280">
        <f t="shared" si="30"/>
        <v>1.4184000000000001</v>
      </c>
    </row>
    <row r="285" spans="2:9" s="270" customFormat="1" ht="20.149999999999999" customHeight="1" x14ac:dyDescent="0.25">
      <c r="B285" s="280">
        <f t="shared" si="31"/>
        <v>5</v>
      </c>
      <c r="C285" s="280" t="s">
        <v>297</v>
      </c>
      <c r="D285" s="280">
        <v>2</v>
      </c>
      <c r="E285" s="280">
        <v>0.93</v>
      </c>
      <c r="F285" s="280">
        <v>0.6</v>
      </c>
      <c r="G285" s="280">
        <f t="shared" si="29"/>
        <v>1.5960000000000001</v>
      </c>
      <c r="H285" s="280">
        <f t="shared" si="32"/>
        <v>0.19152</v>
      </c>
      <c r="I285" s="280">
        <f t="shared" si="30"/>
        <v>2.2608000000000001</v>
      </c>
    </row>
    <row r="286" spans="2:9" ht="20.149999999999999" customHeight="1" x14ac:dyDescent="0.35">
      <c r="B286" s="240"/>
      <c r="C286" s="240"/>
      <c r="D286" s="240"/>
      <c r="E286" s="240"/>
      <c r="F286" s="240"/>
      <c r="G286" s="240"/>
      <c r="H286" s="247">
        <f>SUM(H281:H285)</f>
        <v>2.9642399999999998</v>
      </c>
      <c r="I286" s="247">
        <f>SUM(I281:I285)</f>
        <v>32.925600000000003</v>
      </c>
    </row>
    <row r="287" spans="2:9" s="270" customFormat="1" ht="20.149999999999999" customHeight="1" x14ac:dyDescent="0.25">
      <c r="C287" s="271"/>
    </row>
    <row r="288" spans="2:9" s="270" customFormat="1" ht="20.149999999999999" customHeight="1" x14ac:dyDescent="0.25">
      <c r="B288" s="277"/>
      <c r="C288" s="277"/>
      <c r="D288" s="281" t="s">
        <v>298</v>
      </c>
      <c r="E288" s="277"/>
      <c r="F288" s="277"/>
      <c r="G288" s="278"/>
      <c r="H288" s="277"/>
      <c r="I288" s="277"/>
    </row>
    <row r="289" spans="2:9" s="270" customFormat="1" ht="20.149999999999999" customHeight="1" x14ac:dyDescent="0.25">
      <c r="B289" s="279" t="s">
        <v>74</v>
      </c>
      <c r="C289" s="279" t="s">
        <v>289</v>
      </c>
      <c r="D289" s="279" t="s">
        <v>90</v>
      </c>
      <c r="E289" s="279" t="s">
        <v>290</v>
      </c>
      <c r="F289" s="279" t="s">
        <v>291</v>
      </c>
      <c r="G289" s="279" t="s">
        <v>292</v>
      </c>
      <c r="H289" s="279" t="s">
        <v>80</v>
      </c>
      <c r="I289" s="279" t="s">
        <v>81</v>
      </c>
    </row>
    <row r="290" spans="2:9" s="270" customFormat="1" ht="20.149999999999999" customHeight="1" x14ac:dyDescent="0.25">
      <c r="B290" s="280">
        <v>1</v>
      </c>
      <c r="C290" s="280" t="s">
        <v>293</v>
      </c>
      <c r="D290" s="280">
        <v>15</v>
      </c>
      <c r="E290" s="280">
        <v>2.0299999999999998</v>
      </c>
      <c r="F290" s="280">
        <v>0.6</v>
      </c>
      <c r="G290" s="280">
        <f>D290*(E290+2*$E$276)*F290</f>
        <v>21.869999999999997</v>
      </c>
      <c r="H290" s="280">
        <f>G290*$E$275</f>
        <v>2.6243999999999996</v>
      </c>
      <c r="I290" s="280">
        <f>D290*((E290+(2*$E$276+2*$E$275))*($E$274+$E$275))</f>
        <v>28.835999999999999</v>
      </c>
    </row>
    <row r="291" spans="2:9" s="270" customFormat="1" ht="20.149999999999999" customHeight="1" x14ac:dyDescent="0.25">
      <c r="B291" s="280">
        <f>B290+1</f>
        <v>2</v>
      </c>
      <c r="C291" s="280" t="s">
        <v>294</v>
      </c>
      <c r="D291" s="280">
        <v>2</v>
      </c>
      <c r="E291" s="280">
        <v>1.63</v>
      </c>
      <c r="F291" s="280">
        <v>0.6</v>
      </c>
      <c r="G291" s="280">
        <f t="shared" ref="G291:G294" si="33">D291*(E291+2*$E$276)*F291</f>
        <v>2.4359999999999995</v>
      </c>
      <c r="H291" s="280">
        <f t="shared" ref="H291:H294" si="34">G291*$E$275</f>
        <v>0.29231999999999991</v>
      </c>
      <c r="I291" s="280">
        <f t="shared" ref="I291:I294" si="35">D291*((E291+(2*$E$276+2*$E$275))*($E$274+$E$275))</f>
        <v>3.2687999999999997</v>
      </c>
    </row>
    <row r="292" spans="2:9" s="270" customFormat="1" ht="20.149999999999999" customHeight="1" x14ac:dyDescent="0.25">
      <c r="B292" s="280">
        <f t="shared" ref="B292:B294" si="36">B291+1</f>
        <v>3</v>
      </c>
      <c r="C292" s="280" t="s">
        <v>295</v>
      </c>
      <c r="D292" s="280">
        <v>1</v>
      </c>
      <c r="E292" s="280">
        <v>1.53</v>
      </c>
      <c r="F292" s="280">
        <v>0.6</v>
      </c>
      <c r="G292" s="280">
        <f t="shared" si="33"/>
        <v>1.1580000000000001</v>
      </c>
      <c r="H292" s="280">
        <f t="shared" si="34"/>
        <v>0.13896</v>
      </c>
      <c r="I292" s="280">
        <f t="shared" si="35"/>
        <v>1.5623999999999998</v>
      </c>
    </row>
    <row r="293" spans="2:9" s="270" customFormat="1" ht="20.149999999999999" customHeight="1" x14ac:dyDescent="0.25">
      <c r="B293" s="280">
        <f t="shared" si="36"/>
        <v>4</v>
      </c>
      <c r="C293" s="280" t="s">
        <v>296</v>
      </c>
      <c r="D293" s="280">
        <v>0</v>
      </c>
      <c r="E293" s="280">
        <v>1.33</v>
      </c>
      <c r="F293" s="280">
        <v>0.6</v>
      </c>
      <c r="G293" s="280">
        <f t="shared" si="33"/>
        <v>0</v>
      </c>
      <c r="H293" s="280">
        <f t="shared" si="34"/>
        <v>0</v>
      </c>
      <c r="I293" s="280">
        <f t="shared" si="35"/>
        <v>0</v>
      </c>
    </row>
    <row r="294" spans="2:9" s="270" customFormat="1" ht="20.149999999999999" customHeight="1" x14ac:dyDescent="0.25">
      <c r="B294" s="280">
        <f t="shared" si="36"/>
        <v>5</v>
      </c>
      <c r="C294" s="280" t="s">
        <v>297</v>
      </c>
      <c r="D294" s="280">
        <v>4</v>
      </c>
      <c r="E294" s="280">
        <v>0.93</v>
      </c>
      <c r="F294" s="280">
        <v>0.6</v>
      </c>
      <c r="G294" s="280">
        <f t="shared" si="33"/>
        <v>3.1920000000000002</v>
      </c>
      <c r="H294" s="280">
        <f t="shared" si="34"/>
        <v>0.38303999999999999</v>
      </c>
      <c r="I294" s="280">
        <f t="shared" si="35"/>
        <v>4.5216000000000003</v>
      </c>
    </row>
    <row r="295" spans="2:9" ht="20.149999999999999" customHeight="1" x14ac:dyDescent="0.35">
      <c r="B295" s="240"/>
      <c r="C295" s="240"/>
      <c r="D295" s="240"/>
      <c r="E295" s="240"/>
      <c r="F295" s="240"/>
      <c r="G295" s="240"/>
      <c r="H295" s="247">
        <f>SUM(H290:H294)</f>
        <v>3.4387199999999996</v>
      </c>
      <c r="I295" s="247">
        <f>SUM(I290:I294)</f>
        <v>38.188799999999993</v>
      </c>
    </row>
    <row r="296" spans="2:9" s="270" customFormat="1" ht="20.149999999999999" customHeight="1" x14ac:dyDescent="0.25">
      <c r="C296" s="271"/>
    </row>
    <row r="297" spans="2:9" s="270" customFormat="1" ht="20.149999999999999" customHeight="1" x14ac:dyDescent="0.25">
      <c r="B297" s="277"/>
      <c r="C297" s="277"/>
      <c r="D297" s="281" t="s">
        <v>299</v>
      </c>
      <c r="E297" s="277"/>
      <c r="F297" s="277"/>
      <c r="G297" s="278"/>
      <c r="H297" s="277"/>
      <c r="I297" s="277"/>
    </row>
    <row r="298" spans="2:9" s="270" customFormat="1" ht="20.149999999999999" customHeight="1" x14ac:dyDescent="0.25">
      <c r="B298" s="279" t="s">
        <v>74</v>
      </c>
      <c r="C298" s="279" t="s">
        <v>289</v>
      </c>
      <c r="D298" s="279" t="s">
        <v>90</v>
      </c>
      <c r="E298" s="279" t="s">
        <v>290</v>
      </c>
      <c r="F298" s="279" t="s">
        <v>291</v>
      </c>
      <c r="G298" s="279" t="s">
        <v>292</v>
      </c>
      <c r="H298" s="279" t="s">
        <v>80</v>
      </c>
      <c r="I298" s="279" t="s">
        <v>81</v>
      </c>
    </row>
    <row r="299" spans="2:9" s="270" customFormat="1" ht="20.149999999999999" customHeight="1" x14ac:dyDescent="0.25">
      <c r="B299" s="280">
        <v>1</v>
      </c>
      <c r="C299" s="280" t="s">
        <v>293</v>
      </c>
      <c r="D299" s="280">
        <v>12</v>
      </c>
      <c r="E299" s="280">
        <v>2.0299999999999998</v>
      </c>
      <c r="F299" s="280">
        <v>0.6</v>
      </c>
      <c r="G299" s="280">
        <f>D299*(E299+2*$E$276)*F299</f>
        <v>17.495999999999999</v>
      </c>
      <c r="H299" s="280">
        <f>G299*$E$275</f>
        <v>2.0995199999999996</v>
      </c>
      <c r="I299" s="280">
        <f>D299*((E299+(2*$E$276+2*$E$275))*($E$274+$E$275))</f>
        <v>23.0688</v>
      </c>
    </row>
    <row r="300" spans="2:9" s="270" customFormat="1" ht="20.149999999999999" customHeight="1" x14ac:dyDescent="0.25">
      <c r="B300" s="280">
        <f>B299+1</f>
        <v>2</v>
      </c>
      <c r="C300" s="280" t="s">
        <v>294</v>
      </c>
      <c r="D300" s="280">
        <v>5</v>
      </c>
      <c r="E300" s="280">
        <v>1.63</v>
      </c>
      <c r="F300" s="280">
        <v>0.6</v>
      </c>
      <c r="G300" s="280">
        <f t="shared" ref="G300:G303" si="37">D300*(E300+2*$E$276)*F300</f>
        <v>6.089999999999999</v>
      </c>
      <c r="H300" s="280">
        <f t="shared" ref="H300:H303" si="38">G300*$E$275</f>
        <v>0.73079999999999989</v>
      </c>
      <c r="I300" s="280">
        <f t="shared" ref="I300:I303" si="39">D300*((E300+(2*$E$276+2*$E$275))*($E$274+$E$275))</f>
        <v>8.1719999999999988</v>
      </c>
    </row>
    <row r="301" spans="2:9" s="270" customFormat="1" ht="20.149999999999999" customHeight="1" x14ac:dyDescent="0.25">
      <c r="B301" s="280">
        <f t="shared" ref="B301:B303" si="40">B300+1</f>
        <v>3</v>
      </c>
      <c r="C301" s="280" t="s">
        <v>295</v>
      </c>
      <c r="D301" s="280">
        <v>1</v>
      </c>
      <c r="E301" s="280">
        <v>1.53</v>
      </c>
      <c r="F301" s="280">
        <v>0.6</v>
      </c>
      <c r="G301" s="280">
        <f t="shared" si="37"/>
        <v>1.1580000000000001</v>
      </c>
      <c r="H301" s="280">
        <f t="shared" si="38"/>
        <v>0.13896</v>
      </c>
      <c r="I301" s="280">
        <f t="shared" si="39"/>
        <v>1.5623999999999998</v>
      </c>
    </row>
    <row r="302" spans="2:9" s="270" customFormat="1" ht="20.149999999999999" customHeight="1" x14ac:dyDescent="0.25">
      <c r="B302" s="280">
        <f t="shared" si="40"/>
        <v>4</v>
      </c>
      <c r="C302" s="280" t="s">
        <v>296</v>
      </c>
      <c r="D302" s="280">
        <v>0</v>
      </c>
      <c r="E302" s="280">
        <v>1.33</v>
      </c>
      <c r="F302" s="280">
        <v>0.6</v>
      </c>
      <c r="G302" s="280">
        <f t="shared" si="37"/>
        <v>0</v>
      </c>
      <c r="H302" s="280">
        <f t="shared" si="38"/>
        <v>0</v>
      </c>
      <c r="I302" s="280">
        <f t="shared" si="39"/>
        <v>0</v>
      </c>
    </row>
    <row r="303" spans="2:9" s="270" customFormat="1" ht="20.149999999999999" customHeight="1" x14ac:dyDescent="0.25">
      <c r="B303" s="280">
        <f t="shared" si="40"/>
        <v>5</v>
      </c>
      <c r="C303" s="280" t="s">
        <v>297</v>
      </c>
      <c r="D303" s="280">
        <v>3</v>
      </c>
      <c r="E303" s="280">
        <v>0.93</v>
      </c>
      <c r="F303" s="280">
        <v>0.6</v>
      </c>
      <c r="G303" s="280">
        <f t="shared" si="37"/>
        <v>2.3940000000000001</v>
      </c>
      <c r="H303" s="280">
        <f t="shared" si="38"/>
        <v>0.28727999999999998</v>
      </c>
      <c r="I303" s="280">
        <f t="shared" si="39"/>
        <v>3.3912000000000004</v>
      </c>
    </row>
    <row r="304" spans="2:9" ht="20.149999999999999" customHeight="1" x14ac:dyDescent="0.35">
      <c r="B304" s="240"/>
      <c r="C304" s="240"/>
      <c r="D304" s="240"/>
      <c r="E304" s="240"/>
      <c r="F304" s="240"/>
      <c r="G304" s="240"/>
      <c r="H304" s="247">
        <f>SUM(H299:H303)</f>
        <v>3.2565599999999995</v>
      </c>
      <c r="I304" s="247">
        <f>SUM(I299:I303)</f>
        <v>36.194399999999995</v>
      </c>
    </row>
    <row r="306" spans="2:9" s="270" customFormat="1" ht="20.149999999999999" customHeight="1" x14ac:dyDescent="0.25">
      <c r="B306" s="277"/>
      <c r="C306" s="277"/>
      <c r="D306" s="281" t="s">
        <v>300</v>
      </c>
      <c r="E306" s="277"/>
      <c r="F306" s="277"/>
      <c r="G306" s="278"/>
      <c r="H306" s="277"/>
      <c r="I306" s="277"/>
    </row>
    <row r="307" spans="2:9" s="270" customFormat="1" ht="20.149999999999999" customHeight="1" x14ac:dyDescent="0.25">
      <c r="B307" s="279" t="s">
        <v>74</v>
      </c>
      <c r="C307" s="279" t="s">
        <v>289</v>
      </c>
      <c r="D307" s="279" t="s">
        <v>90</v>
      </c>
      <c r="E307" s="279" t="s">
        <v>290</v>
      </c>
      <c r="F307" s="279" t="s">
        <v>291</v>
      </c>
      <c r="G307" s="279" t="s">
        <v>292</v>
      </c>
      <c r="H307" s="279" t="s">
        <v>80</v>
      </c>
      <c r="I307" s="279" t="s">
        <v>81</v>
      </c>
    </row>
    <row r="308" spans="2:9" s="270" customFormat="1" ht="20.149999999999999" customHeight="1" x14ac:dyDescent="0.25">
      <c r="B308" s="280">
        <v>1</v>
      </c>
      <c r="C308" s="280" t="s">
        <v>293</v>
      </c>
      <c r="D308" s="280">
        <v>16</v>
      </c>
      <c r="E308" s="280">
        <v>2.0299999999999998</v>
      </c>
      <c r="F308" s="280">
        <v>0.6</v>
      </c>
      <c r="G308" s="280">
        <f>D308*(E308+2*$E$276)*F308</f>
        <v>23.327999999999996</v>
      </c>
      <c r="H308" s="280">
        <f>G308*$E$275</f>
        <v>2.7993599999999992</v>
      </c>
      <c r="I308" s="280">
        <f>D308*((E308+(2*$E$276+2*$E$275))*($E$274+$E$275))</f>
        <v>30.758399999999998</v>
      </c>
    </row>
    <row r="309" spans="2:9" s="270" customFormat="1" ht="20.149999999999999" customHeight="1" x14ac:dyDescent="0.25">
      <c r="B309" s="280">
        <f>B308+1</f>
        <v>2</v>
      </c>
      <c r="C309" s="280" t="s">
        <v>294</v>
      </c>
      <c r="D309" s="280">
        <v>1</v>
      </c>
      <c r="E309" s="280">
        <v>1.63</v>
      </c>
      <c r="F309" s="280">
        <v>0.6</v>
      </c>
      <c r="G309" s="280">
        <f t="shared" ref="G309:G312" si="41">D309*(E309+2*$E$276)*F309</f>
        <v>1.2179999999999997</v>
      </c>
      <c r="H309" s="280">
        <f t="shared" ref="H309:H312" si="42">G309*$E$275</f>
        <v>0.14615999999999996</v>
      </c>
      <c r="I309" s="280">
        <f t="shared" ref="I309:I312" si="43">D309*((E309+(2*$E$276+2*$E$275))*($E$274+$E$275))</f>
        <v>1.6343999999999999</v>
      </c>
    </row>
    <row r="310" spans="2:9" s="270" customFormat="1" ht="20.149999999999999" customHeight="1" x14ac:dyDescent="0.25">
      <c r="B310" s="280">
        <f t="shared" ref="B310:B312" si="44">B309+1</f>
        <v>3</v>
      </c>
      <c r="C310" s="280" t="s">
        <v>295</v>
      </c>
      <c r="D310" s="280">
        <v>1</v>
      </c>
      <c r="E310" s="280">
        <v>1.53</v>
      </c>
      <c r="F310" s="280">
        <v>0.6</v>
      </c>
      <c r="G310" s="280">
        <f t="shared" si="41"/>
        <v>1.1580000000000001</v>
      </c>
      <c r="H310" s="280">
        <f t="shared" si="42"/>
        <v>0.13896</v>
      </c>
      <c r="I310" s="280">
        <f t="shared" si="43"/>
        <v>1.5623999999999998</v>
      </c>
    </row>
    <row r="311" spans="2:9" s="270" customFormat="1" ht="20.149999999999999" customHeight="1" x14ac:dyDescent="0.25">
      <c r="B311" s="280">
        <f t="shared" si="44"/>
        <v>4</v>
      </c>
      <c r="C311" s="280" t="s">
        <v>296</v>
      </c>
      <c r="D311" s="280">
        <v>0</v>
      </c>
      <c r="E311" s="280">
        <v>1.33</v>
      </c>
      <c r="F311" s="280">
        <v>0.6</v>
      </c>
      <c r="G311" s="280">
        <f t="shared" si="41"/>
        <v>0</v>
      </c>
      <c r="H311" s="280">
        <f t="shared" si="42"/>
        <v>0</v>
      </c>
      <c r="I311" s="280">
        <f t="shared" si="43"/>
        <v>0</v>
      </c>
    </row>
    <row r="312" spans="2:9" s="270" customFormat="1" ht="20.149999999999999" customHeight="1" x14ac:dyDescent="0.25">
      <c r="B312" s="280">
        <f t="shared" si="44"/>
        <v>5</v>
      </c>
      <c r="C312" s="280" t="s">
        <v>297</v>
      </c>
      <c r="D312" s="280">
        <v>3</v>
      </c>
      <c r="E312" s="280">
        <v>0.93</v>
      </c>
      <c r="F312" s="280">
        <v>0.6</v>
      </c>
      <c r="G312" s="280">
        <f t="shared" si="41"/>
        <v>2.3940000000000001</v>
      </c>
      <c r="H312" s="280">
        <f t="shared" si="42"/>
        <v>0.28727999999999998</v>
      </c>
      <c r="I312" s="280">
        <f t="shared" si="43"/>
        <v>3.3912000000000004</v>
      </c>
    </row>
    <row r="313" spans="2:9" ht="20.149999999999999" customHeight="1" x14ac:dyDescent="0.35">
      <c r="B313" s="240"/>
      <c r="C313" s="240"/>
      <c r="D313" s="240"/>
      <c r="E313" s="240"/>
      <c r="F313" s="240"/>
      <c r="G313" s="240"/>
      <c r="H313" s="247">
        <f>SUM(H308:H312)</f>
        <v>3.3717599999999992</v>
      </c>
      <c r="I313" s="247">
        <f>SUM(I308:I312)</f>
        <v>37.346399999999996</v>
      </c>
    </row>
    <row r="315" spans="2:9" s="270" customFormat="1" ht="20.149999999999999" customHeight="1" x14ac:dyDescent="0.25">
      <c r="B315" s="277"/>
      <c r="C315" s="277"/>
      <c r="D315" s="281" t="s">
        <v>301</v>
      </c>
      <c r="E315" s="277"/>
      <c r="F315" s="277"/>
      <c r="G315" s="278"/>
      <c r="H315" s="277"/>
      <c r="I315" s="277"/>
    </row>
    <row r="316" spans="2:9" s="270" customFormat="1" ht="20.149999999999999" customHeight="1" x14ac:dyDescent="0.25">
      <c r="B316" s="279" t="s">
        <v>74</v>
      </c>
      <c r="C316" s="279" t="s">
        <v>289</v>
      </c>
      <c r="D316" s="279" t="s">
        <v>90</v>
      </c>
      <c r="E316" s="279" t="s">
        <v>290</v>
      </c>
      <c r="F316" s="279" t="s">
        <v>291</v>
      </c>
      <c r="G316" s="279" t="s">
        <v>292</v>
      </c>
      <c r="H316" s="279" t="s">
        <v>80</v>
      </c>
      <c r="I316" s="279" t="s">
        <v>81</v>
      </c>
    </row>
    <row r="317" spans="2:9" s="270" customFormat="1" ht="20.149999999999999" customHeight="1" x14ac:dyDescent="0.25">
      <c r="B317" s="280">
        <v>1</v>
      </c>
      <c r="C317" s="280" t="s">
        <v>293</v>
      </c>
      <c r="D317" s="280">
        <v>16</v>
      </c>
      <c r="E317" s="280">
        <v>2.0299999999999998</v>
      </c>
      <c r="F317" s="280">
        <v>0.6</v>
      </c>
      <c r="G317" s="280">
        <f>D317*(E317+2*$E$276)*F317</f>
        <v>23.327999999999996</v>
      </c>
      <c r="H317" s="280">
        <f>G317*$E$275</f>
        <v>2.7993599999999992</v>
      </c>
      <c r="I317" s="280">
        <f>D317*((E317+(2*$E$276+2*$E$275))*($E$274+$E$275))</f>
        <v>30.758399999999998</v>
      </c>
    </row>
    <row r="318" spans="2:9" s="270" customFormat="1" ht="20.149999999999999" customHeight="1" x14ac:dyDescent="0.25">
      <c r="B318" s="280">
        <f>B317+1</f>
        <v>2</v>
      </c>
      <c r="C318" s="280" t="s">
        <v>294</v>
      </c>
      <c r="D318" s="280">
        <v>1</v>
      </c>
      <c r="E318" s="280">
        <v>1.63</v>
      </c>
      <c r="F318" s="280">
        <v>0.6</v>
      </c>
      <c r="G318" s="280">
        <f t="shared" ref="G318:G321" si="45">D318*(E318+2*$E$276)*F318</f>
        <v>1.2179999999999997</v>
      </c>
      <c r="H318" s="280">
        <f t="shared" ref="H318:H321" si="46">G318*$E$275</f>
        <v>0.14615999999999996</v>
      </c>
      <c r="I318" s="280">
        <f t="shared" ref="I318:I321" si="47">D318*((E318+(2*$E$276+2*$E$275))*($E$274+$E$275))</f>
        <v>1.6343999999999999</v>
      </c>
    </row>
    <row r="319" spans="2:9" s="270" customFormat="1" ht="20.149999999999999" customHeight="1" x14ac:dyDescent="0.25">
      <c r="B319" s="280">
        <f t="shared" ref="B319:B321" si="48">B318+1</f>
        <v>3</v>
      </c>
      <c r="C319" s="280" t="s">
        <v>295</v>
      </c>
      <c r="D319" s="280">
        <v>1</v>
      </c>
      <c r="E319" s="280">
        <v>1.53</v>
      </c>
      <c r="F319" s="280">
        <v>0.6</v>
      </c>
      <c r="G319" s="280">
        <f t="shared" si="45"/>
        <v>1.1580000000000001</v>
      </c>
      <c r="H319" s="280">
        <f t="shared" si="46"/>
        <v>0.13896</v>
      </c>
      <c r="I319" s="280">
        <f t="shared" si="47"/>
        <v>1.5623999999999998</v>
      </c>
    </row>
    <row r="320" spans="2:9" s="270" customFormat="1" ht="20.149999999999999" customHeight="1" x14ac:dyDescent="0.25">
      <c r="B320" s="280">
        <f t="shared" si="48"/>
        <v>4</v>
      </c>
      <c r="C320" s="280" t="s">
        <v>296</v>
      </c>
      <c r="D320" s="280">
        <v>0</v>
      </c>
      <c r="E320" s="280">
        <v>1.33</v>
      </c>
      <c r="F320" s="280">
        <v>0.6</v>
      </c>
      <c r="G320" s="280">
        <f t="shared" si="45"/>
        <v>0</v>
      </c>
      <c r="H320" s="280">
        <f t="shared" si="46"/>
        <v>0</v>
      </c>
      <c r="I320" s="280">
        <f t="shared" si="47"/>
        <v>0</v>
      </c>
    </row>
    <row r="321" spans="2:9" s="270" customFormat="1" ht="20.149999999999999" customHeight="1" x14ac:dyDescent="0.25">
      <c r="B321" s="280">
        <f t="shared" si="48"/>
        <v>5</v>
      </c>
      <c r="C321" s="280" t="s">
        <v>297</v>
      </c>
      <c r="D321" s="280">
        <v>3</v>
      </c>
      <c r="E321" s="280">
        <v>0.93</v>
      </c>
      <c r="F321" s="280">
        <v>0.6</v>
      </c>
      <c r="G321" s="280">
        <f t="shared" si="45"/>
        <v>2.3940000000000001</v>
      </c>
      <c r="H321" s="280">
        <f t="shared" si="46"/>
        <v>0.28727999999999998</v>
      </c>
      <c r="I321" s="280">
        <f t="shared" si="47"/>
        <v>3.3912000000000004</v>
      </c>
    </row>
    <row r="322" spans="2:9" ht="20.149999999999999" customHeight="1" x14ac:dyDescent="0.35">
      <c r="B322" s="240"/>
      <c r="C322" s="240"/>
      <c r="D322" s="240"/>
      <c r="E322" s="240"/>
      <c r="F322" s="240"/>
      <c r="G322" s="240"/>
      <c r="H322" s="247">
        <f>SUM(H317:H321)</f>
        <v>3.3717599999999992</v>
      </c>
      <c r="I322" s="247">
        <f>SUM(I317:I321)</f>
        <v>37.346399999999996</v>
      </c>
    </row>
  </sheetData>
  <customSheetViews>
    <customSheetView guid="{BBDAE9F1-3FAA-4FA1-A931-BF3C82A38E11}" scale="90" hiddenRows="1">
      <selection activeCell="C13" sqref="C13"/>
      <pageMargins left="0.7" right="0.7" top="0.75" bottom="0.75" header="0.3" footer="0.3"/>
      <pageSetup orientation="portrait" r:id="rId1"/>
    </customSheetView>
    <customSheetView guid="{9631A94D-44FB-4E6D-AA15-1CA5E0FDD530}" scale="90" hiddenRows="1" topLeftCell="B4">
      <selection activeCell="J54" sqref="J54"/>
      <pageMargins left="0.7" right="0.7" top="0.75" bottom="0.75" header="0.3" footer="0.3"/>
      <pageSetup orientation="portrait" r:id="rId2"/>
    </customSheetView>
    <customSheetView guid="{05B31AF9-1963-454A-8EB5-CBE6E7E22E32}" scale="90" hiddenRows="1" topLeftCell="B1">
      <selection activeCell="J54" sqref="J54"/>
      <pageMargins left="0.7" right="0.7" top="0.75" bottom="0.75" header="0.3" footer="0.3"/>
      <pageSetup orientation="portrait" r:id="rId3"/>
    </customSheetView>
    <customSheetView guid="{A34ED118-452E-495E-802C-676DA6A61918}" scale="90" hiddenRows="1" topLeftCell="B243">
      <selection activeCell="J248" sqref="J248"/>
      <pageMargins left="0.7" right="0.7" top="0.75" bottom="0.75" header="0.3" footer="0.3"/>
      <pageSetup orientation="portrait" r:id="rId4"/>
    </customSheetView>
  </customSheetViews>
  <mergeCells count="4">
    <mergeCell ref="C4:C6"/>
    <mergeCell ref="D4:D6"/>
    <mergeCell ref="E4:E6"/>
    <mergeCell ref="C279:D279"/>
  </mergeCells>
  <phoneticPr fontId="22" type="noConversion"/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355D-149A-41AD-AA47-B1BD3B467413}">
  <sheetPr>
    <tabColor theme="0"/>
  </sheetPr>
  <dimension ref="A2:J136"/>
  <sheetViews>
    <sheetView topLeftCell="A2" zoomScale="90" zoomScaleNormal="90" workbookViewId="0">
      <selection activeCell="G4" sqref="G4"/>
    </sheetView>
  </sheetViews>
  <sheetFormatPr defaultRowHeight="14.5" x14ac:dyDescent="0.35"/>
  <cols>
    <col min="2" max="2" width="17.54296875" customWidth="1"/>
    <col min="4" max="4" width="11" customWidth="1"/>
    <col min="5" max="5" width="13" customWidth="1"/>
    <col min="6" max="6" width="10.453125" customWidth="1"/>
    <col min="7" max="8" width="11.7265625" customWidth="1"/>
    <col min="9" max="10" width="12" customWidth="1"/>
  </cols>
  <sheetData>
    <row r="2" spans="1:8" x14ac:dyDescent="0.35">
      <c r="A2" s="455"/>
      <c r="B2" s="456"/>
      <c r="C2" s="455"/>
      <c r="D2" s="455"/>
      <c r="E2" s="455"/>
      <c r="F2" s="455"/>
      <c r="G2" s="457"/>
    </row>
    <row r="3" spans="1:8" ht="44.25" customHeight="1" x14ac:dyDescent="0.35">
      <c r="A3" s="458" t="s">
        <v>1039</v>
      </c>
      <c r="B3" s="459" t="s">
        <v>103</v>
      </c>
      <c r="C3" s="458" t="s">
        <v>104</v>
      </c>
      <c r="D3" s="460" t="s">
        <v>1072</v>
      </c>
      <c r="E3" s="460" t="s">
        <v>1040</v>
      </c>
      <c r="F3" s="460" t="s">
        <v>1041</v>
      </c>
      <c r="G3" s="461" t="s">
        <v>1042</v>
      </c>
    </row>
    <row r="4" spans="1:8" x14ac:dyDescent="0.35">
      <c r="A4" s="462">
        <v>1</v>
      </c>
      <c r="B4" s="463" t="s">
        <v>1043</v>
      </c>
      <c r="C4" s="462" t="s">
        <v>219</v>
      </c>
      <c r="D4" s="464">
        <f>G34+G52</f>
        <v>6.7867794054353103</v>
      </c>
      <c r="E4" s="464">
        <f>G77+G94</f>
        <v>7.224961664701536</v>
      </c>
      <c r="F4" s="464">
        <f>G116+G135</f>
        <v>6.8010398869028625</v>
      </c>
      <c r="G4" s="465">
        <f>SUM($D4:F4)</f>
        <v>20.81278095703971</v>
      </c>
    </row>
    <row r="5" spans="1:8" x14ac:dyDescent="0.35">
      <c r="A5" s="466">
        <v>2</v>
      </c>
      <c r="B5" s="467" t="s">
        <v>81</v>
      </c>
      <c r="C5" s="466" t="s">
        <v>358</v>
      </c>
      <c r="D5" s="464">
        <f>H34+H52</f>
        <v>50.177960981428924</v>
      </c>
      <c r="E5" s="468">
        <f>H77+H94</f>
        <v>53.420422161178742</v>
      </c>
      <c r="F5" s="468">
        <f>H116+H135</f>
        <v>49.461161680916803</v>
      </c>
      <c r="G5" s="465">
        <f>SUM($D5:F5)</f>
        <v>153.05954482352448</v>
      </c>
    </row>
    <row r="6" spans="1:8" x14ac:dyDescent="0.35">
      <c r="A6" s="469"/>
      <c r="B6" s="470"/>
      <c r="C6" s="469"/>
      <c r="D6" s="469"/>
      <c r="E6" s="469"/>
      <c r="F6" s="469"/>
      <c r="G6" s="471"/>
    </row>
    <row r="7" spans="1:8" x14ac:dyDescent="0.35">
      <c r="B7" s="472"/>
      <c r="C7" s="473"/>
      <c r="D7" s="474"/>
      <c r="E7" s="473"/>
      <c r="F7" s="474"/>
      <c r="G7" s="473"/>
      <c r="H7" s="474"/>
    </row>
    <row r="9" spans="1:8" x14ac:dyDescent="0.35">
      <c r="A9" s="443"/>
      <c r="B9" s="452" t="s">
        <v>1046</v>
      </c>
      <c r="C9" s="452">
        <v>0.3</v>
      </c>
      <c r="D9" s="472"/>
      <c r="E9" s="472"/>
    </row>
    <row r="10" spans="1:8" x14ac:dyDescent="0.35">
      <c r="A10" s="443"/>
      <c r="B10" s="452" t="s">
        <v>1047</v>
      </c>
      <c r="C10" s="452">
        <v>0.15</v>
      </c>
      <c r="D10" s="452"/>
      <c r="E10" s="452"/>
      <c r="F10" s="472"/>
      <c r="G10" s="472"/>
      <c r="H10" s="472"/>
    </row>
    <row r="11" spans="1:8" x14ac:dyDescent="0.35">
      <c r="A11" s="443"/>
      <c r="B11" s="452" t="s">
        <v>1048</v>
      </c>
      <c r="C11" s="452">
        <v>0.15</v>
      </c>
      <c r="D11" s="452"/>
      <c r="E11" s="452"/>
      <c r="F11" s="472"/>
      <c r="G11" s="472"/>
      <c r="H11" s="472"/>
    </row>
    <row r="12" spans="1:8" x14ac:dyDescent="0.35">
      <c r="A12" s="475"/>
      <c r="B12" s="476" t="s">
        <v>1065</v>
      </c>
      <c r="C12" s="477"/>
      <c r="D12" s="478"/>
      <c r="E12" s="478"/>
      <c r="F12" s="478"/>
      <c r="G12" s="478"/>
      <c r="H12" s="478"/>
    </row>
    <row r="13" spans="1:8" ht="39.75" customHeight="1" x14ac:dyDescent="0.35">
      <c r="A13" s="481" t="s">
        <v>209</v>
      </c>
      <c r="B13" s="482" t="s">
        <v>8</v>
      </c>
      <c r="C13" s="482" t="s">
        <v>90</v>
      </c>
      <c r="D13" s="482" t="s">
        <v>290</v>
      </c>
      <c r="E13" s="482" t="s">
        <v>291</v>
      </c>
      <c r="F13" s="482" t="s">
        <v>341</v>
      </c>
      <c r="G13" s="483" t="s">
        <v>1049</v>
      </c>
      <c r="H13" s="484" t="s">
        <v>13</v>
      </c>
    </row>
    <row r="14" spans="1:8" x14ac:dyDescent="0.35">
      <c r="A14" s="485"/>
      <c r="B14" s="486" t="s">
        <v>1050</v>
      </c>
      <c r="C14" s="487"/>
      <c r="D14" s="487"/>
      <c r="E14" s="487"/>
      <c r="F14" s="487"/>
      <c r="G14" s="486"/>
      <c r="H14" s="465"/>
    </row>
    <row r="15" spans="1:8" x14ac:dyDescent="0.35">
      <c r="A15" s="485"/>
      <c r="B15" s="464" t="s">
        <v>1051</v>
      </c>
      <c r="C15" s="487"/>
      <c r="D15" s="487"/>
      <c r="E15" s="487"/>
      <c r="F15" s="487"/>
      <c r="G15" s="486"/>
      <c r="H15" s="488"/>
    </row>
    <row r="16" spans="1:8" x14ac:dyDescent="0.35">
      <c r="A16" s="489">
        <v>1</v>
      </c>
      <c r="B16" s="490" t="s">
        <v>1052</v>
      </c>
      <c r="C16" s="447">
        <v>1</v>
      </c>
      <c r="D16" s="447">
        <f>(SQRT(F17*F17+D17*D17))*C17</f>
        <v>3.3541019662496847</v>
      </c>
      <c r="E16" s="447">
        <v>1.2</v>
      </c>
      <c r="F16" s="447">
        <f>$C$11</f>
        <v>0.15</v>
      </c>
      <c r="G16" s="447">
        <f>C16*D16*E16*F16</f>
        <v>0.60373835392494313</v>
      </c>
      <c r="H16" s="488">
        <f>C16*(D16*E16)+(D16*F16)</f>
        <v>4.5280376544370737</v>
      </c>
    </row>
    <row r="17" spans="1:8" x14ac:dyDescent="0.35">
      <c r="A17" s="489">
        <v>2</v>
      </c>
      <c r="B17" s="490" t="s">
        <v>1053</v>
      </c>
      <c r="C17" s="447">
        <v>10</v>
      </c>
      <c r="D17" s="447">
        <v>0.3</v>
      </c>
      <c r="E17" s="447">
        <f>E16</f>
        <v>1.2</v>
      </c>
      <c r="F17" s="447">
        <f>$C$11</f>
        <v>0.15</v>
      </c>
      <c r="G17" s="447">
        <f>0.5*D17*F17*E17*C17</f>
        <v>0.27</v>
      </c>
      <c r="H17" s="488">
        <f>(C17*0.5*D17*F17)+(C17+1)*E17*F17</f>
        <v>2.2049999999999996</v>
      </c>
    </row>
    <row r="18" spans="1:8" x14ac:dyDescent="0.35">
      <c r="A18" s="489">
        <v>3</v>
      </c>
      <c r="B18" s="490" t="s">
        <v>1054</v>
      </c>
      <c r="C18" s="447">
        <v>1</v>
      </c>
      <c r="D18" s="447">
        <v>1.25</v>
      </c>
      <c r="E18" s="447">
        <v>1.25</v>
      </c>
      <c r="F18" s="447">
        <f>$C$11</f>
        <v>0.15</v>
      </c>
      <c r="G18" s="447">
        <f>C18*D18*E18*F18</f>
        <v>0.234375</v>
      </c>
      <c r="H18" s="488">
        <f>C18*(D18*E18)</f>
        <v>1.5625</v>
      </c>
    </row>
    <row r="19" spans="1:8" x14ac:dyDescent="0.35">
      <c r="A19" s="489">
        <v>4</v>
      </c>
      <c r="B19" s="490" t="s">
        <v>1064</v>
      </c>
      <c r="C19" s="447">
        <v>1</v>
      </c>
      <c r="D19" s="447">
        <v>3.1</v>
      </c>
      <c r="E19" s="447">
        <v>1.25</v>
      </c>
      <c r="F19" s="447">
        <f>$C$11</f>
        <v>0.15</v>
      </c>
      <c r="G19" s="447">
        <f>C19*D19*E19*F19</f>
        <v>0.58124999999999993</v>
      </c>
      <c r="H19" s="488">
        <f>C19*(D19*E19)</f>
        <v>3.875</v>
      </c>
    </row>
    <row r="20" spans="1:8" x14ac:dyDescent="0.35">
      <c r="A20" s="489"/>
      <c r="B20" s="490"/>
      <c r="C20" s="490"/>
      <c r="D20" s="490"/>
      <c r="E20" s="490"/>
      <c r="F20" s="490"/>
      <c r="G20" s="490"/>
      <c r="H20" s="488"/>
    </row>
    <row r="21" spans="1:8" x14ac:dyDescent="0.35">
      <c r="A21" s="485"/>
      <c r="B21" s="464" t="s">
        <v>1055</v>
      </c>
      <c r="C21" s="487"/>
      <c r="D21" s="487"/>
      <c r="E21" s="487"/>
      <c r="F21" s="487"/>
      <c r="G21" s="486"/>
      <c r="H21" s="488"/>
    </row>
    <row r="22" spans="1:8" x14ac:dyDescent="0.35">
      <c r="A22" s="489">
        <v>1</v>
      </c>
      <c r="B22" s="490" t="s">
        <v>1052</v>
      </c>
      <c r="C22" s="447">
        <v>1</v>
      </c>
      <c r="D22" s="447">
        <f>(SQRT(F23*F23+D23*D23))*C23</f>
        <v>0.67082039324993692</v>
      </c>
      <c r="E22" s="447">
        <v>1.2</v>
      </c>
      <c r="F22" s="447">
        <f>$C$11</f>
        <v>0.15</v>
      </c>
      <c r="G22" s="447">
        <f>C22*D22*E22*F22</f>
        <v>0.12074767078498863</v>
      </c>
      <c r="H22" s="488">
        <f>C22*(D22*E22)+(D22*F22)</f>
        <v>0.90560753088741486</v>
      </c>
    </row>
    <row r="23" spans="1:8" x14ac:dyDescent="0.35">
      <c r="A23" s="489">
        <v>2</v>
      </c>
      <c r="B23" s="490" t="s">
        <v>1053</v>
      </c>
      <c r="C23" s="447">
        <v>2</v>
      </c>
      <c r="D23" s="447">
        <v>0.3</v>
      </c>
      <c r="E23" s="447">
        <v>1.2</v>
      </c>
      <c r="F23" s="447">
        <f>$C$11</f>
        <v>0.15</v>
      </c>
      <c r="G23" s="447">
        <f>0.5*D23*F23*E23*C23</f>
        <v>5.3999999999999999E-2</v>
      </c>
      <c r="H23" s="488">
        <f>(C23*0.5*D23*F23)+(C23+1)*E23*F23</f>
        <v>0.58499999999999996</v>
      </c>
    </row>
    <row r="24" spans="1:8" x14ac:dyDescent="0.35">
      <c r="A24" s="489">
        <v>3</v>
      </c>
      <c r="B24" s="490" t="s">
        <v>1054</v>
      </c>
      <c r="C24" s="447">
        <v>1</v>
      </c>
      <c r="D24" s="447">
        <v>1.25</v>
      </c>
      <c r="E24" s="447">
        <v>1.25</v>
      </c>
      <c r="F24" s="447">
        <f>$C$11</f>
        <v>0.15</v>
      </c>
      <c r="G24" s="447">
        <f>C24*D24*E24*F24</f>
        <v>0.234375</v>
      </c>
      <c r="H24" s="488">
        <f>C24*(D24*E24)</f>
        <v>1.5625</v>
      </c>
    </row>
    <row r="25" spans="1:8" x14ac:dyDescent="0.35">
      <c r="A25" s="489"/>
      <c r="B25" s="490"/>
      <c r="C25" s="490"/>
      <c r="D25" s="490"/>
      <c r="E25" s="490"/>
      <c r="F25" s="490"/>
      <c r="G25" s="490"/>
      <c r="H25" s="488"/>
    </row>
    <row r="26" spans="1:8" x14ac:dyDescent="0.35">
      <c r="A26" s="485"/>
      <c r="B26" s="464" t="s">
        <v>1056</v>
      </c>
      <c r="C26" s="487"/>
      <c r="D26" s="487"/>
      <c r="E26" s="487"/>
      <c r="F26" s="487"/>
      <c r="G26" s="486"/>
      <c r="H26" s="488"/>
    </row>
    <row r="27" spans="1:8" x14ac:dyDescent="0.35">
      <c r="A27" s="489">
        <v>1</v>
      </c>
      <c r="B27" s="490" t="s">
        <v>1052</v>
      </c>
      <c r="C27" s="447">
        <v>1</v>
      </c>
      <c r="D27" s="447">
        <f>(SQRT(F28*F28+D28*D28))*C28</f>
        <v>3.3541019662496847</v>
      </c>
      <c r="E27" s="447">
        <v>1.2</v>
      </c>
      <c r="F27" s="447">
        <f>$C$11</f>
        <v>0.15</v>
      </c>
      <c r="G27" s="447">
        <f>C27*D27*E27*F27</f>
        <v>0.60373835392494313</v>
      </c>
      <c r="H27" s="488">
        <f>C27*(D27*E27)+(D27*F27)</f>
        <v>4.5280376544370737</v>
      </c>
    </row>
    <row r="28" spans="1:8" x14ac:dyDescent="0.35">
      <c r="A28" s="489">
        <v>2</v>
      </c>
      <c r="B28" s="490" t="s">
        <v>1053</v>
      </c>
      <c r="C28" s="447">
        <v>10</v>
      </c>
      <c r="D28" s="447">
        <v>0.3</v>
      </c>
      <c r="E28" s="447">
        <v>1</v>
      </c>
      <c r="F28" s="447">
        <f>$C$11</f>
        <v>0.15</v>
      </c>
      <c r="G28" s="447">
        <f>0.5*D28*F28*E28*C28</f>
        <v>0.22499999999999998</v>
      </c>
      <c r="H28" s="488">
        <f>(C28*0.5*D28*F28)+(C28+1)*E28*F28</f>
        <v>1.875</v>
      </c>
    </row>
    <row r="29" spans="1:8" x14ac:dyDescent="0.35">
      <c r="A29" s="489">
        <v>3</v>
      </c>
      <c r="B29" s="490" t="s">
        <v>1054</v>
      </c>
      <c r="C29" s="447">
        <v>1</v>
      </c>
      <c r="D29" s="447">
        <v>1.25</v>
      </c>
      <c r="E29" s="447">
        <v>1.25</v>
      </c>
      <c r="F29" s="447">
        <f>$C$11</f>
        <v>0.15</v>
      </c>
      <c r="G29" s="447">
        <f>C29*D29*E29*F29</f>
        <v>0.234375</v>
      </c>
      <c r="H29" s="488">
        <f>C29*(D29*E29)</f>
        <v>1.5625</v>
      </c>
    </row>
    <row r="30" spans="1:8" x14ac:dyDescent="0.35">
      <c r="A30" s="489"/>
      <c r="B30" s="490"/>
      <c r="C30" s="447"/>
      <c r="D30" s="447"/>
      <c r="E30" s="447"/>
      <c r="F30" s="447"/>
      <c r="G30" s="447"/>
      <c r="H30" s="488"/>
    </row>
    <row r="31" spans="1:8" x14ac:dyDescent="0.35">
      <c r="A31" s="485"/>
      <c r="B31" s="464" t="s">
        <v>1057</v>
      </c>
      <c r="C31" s="487"/>
      <c r="D31" s="487"/>
      <c r="E31" s="487"/>
      <c r="F31" s="487"/>
      <c r="G31" s="486"/>
      <c r="H31" s="488"/>
    </row>
    <row r="32" spans="1:8" x14ac:dyDescent="0.35">
      <c r="A32" s="489">
        <v>1</v>
      </c>
      <c r="B32" s="490" t="s">
        <v>1052</v>
      </c>
      <c r="C32" s="447">
        <v>1</v>
      </c>
      <c r="D32" s="447">
        <f>(SQRT(F33*F33+D33*D33))*C33</f>
        <v>0.67082039324993692</v>
      </c>
      <c r="E32" s="447">
        <v>1.2</v>
      </c>
      <c r="F32" s="447">
        <f>$C$11</f>
        <v>0.15</v>
      </c>
      <c r="G32" s="447">
        <f>C32*D32*E32*F32</f>
        <v>0.12074767078498863</v>
      </c>
      <c r="H32" s="488">
        <f>C32*(D32*E32)+(D32*F32)</f>
        <v>0.90560753088741486</v>
      </c>
    </row>
    <row r="33" spans="1:8" x14ac:dyDescent="0.35">
      <c r="A33" s="489">
        <v>2</v>
      </c>
      <c r="B33" s="490" t="s">
        <v>1053</v>
      </c>
      <c r="C33" s="447">
        <v>2</v>
      </c>
      <c r="D33" s="447">
        <v>0.3</v>
      </c>
      <c r="E33" s="447">
        <v>1.2</v>
      </c>
      <c r="F33" s="447">
        <f>$C$11</f>
        <v>0.15</v>
      </c>
      <c r="G33" s="447">
        <f>0.5*D33*F33*E33*C33</f>
        <v>5.3999999999999999E-2</v>
      </c>
      <c r="H33" s="488">
        <f>(C33*0.5*D33*F33)+(C33+1)*E33*F33</f>
        <v>0.58499999999999996</v>
      </c>
    </row>
    <row r="34" spans="1:8" x14ac:dyDescent="0.35">
      <c r="A34" s="491"/>
      <c r="B34" s="492"/>
      <c r="C34" s="492"/>
      <c r="D34" s="492"/>
      <c r="E34" s="492"/>
      <c r="F34" s="493" t="s">
        <v>1058</v>
      </c>
      <c r="G34" s="494">
        <f>SUM(G14:G33)</f>
        <v>3.3363470494198628</v>
      </c>
      <c r="H34" s="495">
        <f>SUM(H14:H33)</f>
        <v>24.679790370648981</v>
      </c>
    </row>
    <row r="35" spans="1:8" x14ac:dyDescent="0.35">
      <c r="A35" s="443"/>
      <c r="B35" s="472"/>
      <c r="C35" s="480"/>
      <c r="D35" s="472"/>
      <c r="E35" s="472"/>
      <c r="F35" s="472"/>
      <c r="G35" s="472"/>
      <c r="H35" s="472"/>
    </row>
    <row r="36" spans="1:8" ht="39.75" customHeight="1" x14ac:dyDescent="0.35">
      <c r="A36" s="481" t="s">
        <v>209</v>
      </c>
      <c r="B36" s="482" t="s">
        <v>8</v>
      </c>
      <c r="C36" s="482" t="s">
        <v>90</v>
      </c>
      <c r="D36" s="482" t="s">
        <v>290</v>
      </c>
      <c r="E36" s="482" t="s">
        <v>291</v>
      </c>
      <c r="F36" s="482" t="s">
        <v>341</v>
      </c>
      <c r="G36" s="483" t="s">
        <v>1049</v>
      </c>
      <c r="H36" s="484" t="s">
        <v>13</v>
      </c>
    </row>
    <row r="37" spans="1:8" x14ac:dyDescent="0.35">
      <c r="A37" s="485"/>
      <c r="B37" s="486" t="s">
        <v>1060</v>
      </c>
      <c r="C37" s="487"/>
      <c r="D37" s="487"/>
      <c r="E37" s="487"/>
      <c r="F37" s="487"/>
      <c r="G37" s="486"/>
      <c r="H37" s="465"/>
    </row>
    <row r="38" spans="1:8" x14ac:dyDescent="0.35">
      <c r="A38" s="485"/>
      <c r="B38" s="464" t="s">
        <v>1051</v>
      </c>
      <c r="C38" s="487"/>
      <c r="D38" s="487"/>
      <c r="E38" s="487"/>
      <c r="F38" s="487"/>
      <c r="G38" s="486"/>
      <c r="H38" s="488"/>
    </row>
    <row r="39" spans="1:8" x14ac:dyDescent="0.35">
      <c r="A39" s="489">
        <v>1</v>
      </c>
      <c r="B39" s="490" t="s">
        <v>1052</v>
      </c>
      <c r="C39" s="447">
        <v>1</v>
      </c>
      <c r="D39" s="447">
        <f>(SQRT(F40*F40+D40*D40))*C40</f>
        <v>3.3541019662496847</v>
      </c>
      <c r="E39" s="447">
        <v>1.5</v>
      </c>
      <c r="F39" s="447">
        <f>$C$11</f>
        <v>0.15</v>
      </c>
      <c r="G39" s="447">
        <f>C39*D39*E39*F39</f>
        <v>0.75467294240617899</v>
      </c>
      <c r="H39" s="488">
        <f>C39*(D39*E39)+(D39*F39)</f>
        <v>5.5342682443119795</v>
      </c>
    </row>
    <row r="40" spans="1:8" x14ac:dyDescent="0.35">
      <c r="A40" s="489">
        <v>2</v>
      </c>
      <c r="B40" s="490" t="s">
        <v>1053</v>
      </c>
      <c r="C40" s="447">
        <v>10</v>
      </c>
      <c r="D40" s="447">
        <v>0.3</v>
      </c>
      <c r="E40" s="447">
        <v>1.5</v>
      </c>
      <c r="F40" s="447">
        <f>$C$11</f>
        <v>0.15</v>
      </c>
      <c r="G40" s="447">
        <f>0.5*D40*F40*E40*C40</f>
        <v>0.33750000000000002</v>
      </c>
      <c r="H40" s="488">
        <f>(C40*0.5*D40*F40)+(C40+1)*E40*F40</f>
        <v>2.7</v>
      </c>
    </row>
    <row r="41" spans="1:8" x14ac:dyDescent="0.35">
      <c r="A41" s="489">
        <v>3</v>
      </c>
      <c r="B41" s="490" t="s">
        <v>1054</v>
      </c>
      <c r="C41" s="447">
        <v>1</v>
      </c>
      <c r="D41" s="447">
        <v>1.6</v>
      </c>
      <c r="E41" s="447">
        <v>1.5</v>
      </c>
      <c r="F41" s="447">
        <f>$C$11</f>
        <v>0.15</v>
      </c>
      <c r="G41" s="447">
        <f>C41*D41*E41*F41</f>
        <v>0.36000000000000004</v>
      </c>
      <c r="H41" s="488">
        <f>C41*(D41*E41)</f>
        <v>2.4000000000000004</v>
      </c>
    </row>
    <row r="42" spans="1:8" x14ac:dyDescent="0.35">
      <c r="A42" s="489"/>
      <c r="B42" s="490"/>
      <c r="C42" s="490"/>
      <c r="D42" s="490"/>
      <c r="E42" s="490"/>
      <c r="F42" s="490"/>
      <c r="G42" s="490"/>
      <c r="H42" s="488"/>
    </row>
    <row r="43" spans="1:8" x14ac:dyDescent="0.35">
      <c r="A43" s="485"/>
      <c r="B43" s="464" t="s">
        <v>1055</v>
      </c>
      <c r="C43" s="487"/>
      <c r="D43" s="487"/>
      <c r="E43" s="487"/>
      <c r="F43" s="487"/>
      <c r="G43" s="486"/>
      <c r="H43" s="488"/>
    </row>
    <row r="44" spans="1:8" x14ac:dyDescent="0.35">
      <c r="A44" s="489">
        <v>1</v>
      </c>
      <c r="B44" s="490" t="s">
        <v>1052</v>
      </c>
      <c r="C44" s="447">
        <v>1</v>
      </c>
      <c r="D44" s="447">
        <f>(SQRT(F45*F45+D45*D45))*C45</f>
        <v>1.6770509831248424</v>
      </c>
      <c r="E44" s="447">
        <v>1.5</v>
      </c>
      <c r="F44" s="447">
        <f>$C$11</f>
        <v>0.15</v>
      </c>
      <c r="G44" s="447">
        <f>C44*D44*E44*F44</f>
        <v>0.3773364712030895</v>
      </c>
      <c r="H44" s="488">
        <f>C44*(D44*E44)+(D44*F44)</f>
        <v>2.7671341221559898</v>
      </c>
    </row>
    <row r="45" spans="1:8" x14ac:dyDescent="0.35">
      <c r="A45" s="489">
        <v>2</v>
      </c>
      <c r="B45" s="490" t="s">
        <v>1053</v>
      </c>
      <c r="C45" s="447">
        <v>5</v>
      </c>
      <c r="D45" s="447">
        <v>0.3</v>
      </c>
      <c r="E45" s="447">
        <v>1.5</v>
      </c>
      <c r="F45" s="447">
        <f>$C$11</f>
        <v>0.15</v>
      </c>
      <c r="G45" s="447">
        <f>0.5*D45*F45*E45*C45</f>
        <v>0.16875000000000001</v>
      </c>
      <c r="H45" s="488">
        <f>(C45*0.5*D45*F45)+(C45+1)*E45*F45</f>
        <v>1.4624999999999999</v>
      </c>
    </row>
    <row r="46" spans="1:8" x14ac:dyDescent="0.35">
      <c r="A46" s="489">
        <v>3</v>
      </c>
      <c r="B46" s="490" t="s">
        <v>1054</v>
      </c>
      <c r="C46" s="447">
        <v>1</v>
      </c>
      <c r="D46" s="447">
        <v>1.6</v>
      </c>
      <c r="E46" s="447">
        <v>1.5</v>
      </c>
      <c r="F46" s="447">
        <f>$C$11</f>
        <v>0.15</v>
      </c>
      <c r="G46" s="447">
        <f>C46*D46*E46*F46</f>
        <v>0.36000000000000004</v>
      </c>
      <c r="H46" s="488">
        <f>C46*(D46*E46)</f>
        <v>2.4000000000000004</v>
      </c>
    </row>
    <row r="47" spans="1:8" x14ac:dyDescent="0.35">
      <c r="A47" s="489"/>
      <c r="B47" s="490"/>
      <c r="C47" s="490"/>
      <c r="D47" s="490"/>
      <c r="E47" s="490"/>
      <c r="F47" s="490"/>
      <c r="G47" s="490"/>
      <c r="H47" s="488"/>
    </row>
    <row r="48" spans="1:8" x14ac:dyDescent="0.35">
      <c r="A48" s="485"/>
      <c r="B48" s="464" t="s">
        <v>1056</v>
      </c>
      <c r="C48" s="487"/>
      <c r="D48" s="487"/>
      <c r="E48" s="487"/>
      <c r="F48" s="487"/>
      <c r="G48" s="486"/>
      <c r="H48" s="488"/>
    </row>
    <row r="49" spans="1:8" x14ac:dyDescent="0.35">
      <c r="A49" s="489">
        <v>1</v>
      </c>
      <c r="B49" s="490" t="s">
        <v>1052</v>
      </c>
      <c r="C49" s="447">
        <v>1</v>
      </c>
      <c r="D49" s="447">
        <f>(SQRT(F50*F50+D50*D50))*C50</f>
        <v>3.3541019662496847</v>
      </c>
      <c r="E49" s="447">
        <v>1.5</v>
      </c>
      <c r="F49" s="447">
        <f>$C$11</f>
        <v>0.15</v>
      </c>
      <c r="G49" s="447">
        <f>C49*D49*E49*F49</f>
        <v>0.75467294240617899</v>
      </c>
      <c r="H49" s="488">
        <f>C49*(D49*E49)+(D49*F49)</f>
        <v>5.5342682443119795</v>
      </c>
    </row>
    <row r="50" spans="1:8" x14ac:dyDescent="0.35">
      <c r="A50" s="489">
        <v>2</v>
      </c>
      <c r="B50" s="490" t="s">
        <v>1053</v>
      </c>
      <c r="C50" s="447">
        <v>10</v>
      </c>
      <c r="D50" s="447">
        <v>0.3</v>
      </c>
      <c r="E50" s="447">
        <v>1.5</v>
      </c>
      <c r="F50" s="447">
        <f>$C$11</f>
        <v>0.15</v>
      </c>
      <c r="G50" s="447">
        <f>0.5*D50*F50*E50*C50</f>
        <v>0.33750000000000002</v>
      </c>
      <c r="H50" s="488">
        <f>(C50*0.5*D50*F50)+(C50+1)*E50*F50</f>
        <v>2.7</v>
      </c>
    </row>
    <row r="51" spans="1:8" x14ac:dyDescent="0.35">
      <c r="A51" s="489"/>
      <c r="B51" s="490"/>
      <c r="C51" s="447"/>
      <c r="D51" s="447"/>
      <c r="E51" s="447"/>
      <c r="F51" s="447"/>
      <c r="G51" s="447"/>
      <c r="H51" s="488"/>
    </row>
    <row r="52" spans="1:8" x14ac:dyDescent="0.35">
      <c r="A52" s="491"/>
      <c r="B52" s="492"/>
      <c r="C52" s="492"/>
      <c r="D52" s="492"/>
      <c r="E52" s="492"/>
      <c r="F52" s="493" t="s">
        <v>1062</v>
      </c>
      <c r="G52" s="494">
        <f>SUM(G37:G51)</f>
        <v>3.4504323560154475</v>
      </c>
      <c r="H52" s="495">
        <f>SUM(H37:H51)</f>
        <v>25.498170610779948</v>
      </c>
    </row>
    <row r="53" spans="1:8" x14ac:dyDescent="0.35">
      <c r="A53" s="443"/>
      <c r="B53" s="472"/>
      <c r="C53" s="480"/>
      <c r="D53" s="472"/>
      <c r="E53" s="472"/>
      <c r="F53" s="472"/>
      <c r="G53" s="472"/>
      <c r="H53" s="472"/>
    </row>
    <row r="54" spans="1:8" x14ac:dyDescent="0.35">
      <c r="A54" s="475"/>
      <c r="B54" s="476" t="s">
        <v>1059</v>
      </c>
      <c r="C54" s="477"/>
      <c r="D54" s="478"/>
      <c r="E54" s="478"/>
      <c r="F54" s="478"/>
      <c r="G54" s="478"/>
      <c r="H54" s="478"/>
    </row>
    <row r="55" spans="1:8" x14ac:dyDescent="0.35">
      <c r="A55" s="443"/>
      <c r="B55" s="496"/>
      <c r="C55" s="472"/>
      <c r="D55" s="472"/>
      <c r="E55" s="472"/>
      <c r="F55" s="472"/>
      <c r="G55" s="472"/>
      <c r="H55" s="472"/>
    </row>
    <row r="56" spans="1:8" ht="42" customHeight="1" x14ac:dyDescent="0.35">
      <c r="A56" s="481" t="s">
        <v>209</v>
      </c>
      <c r="B56" s="482" t="s">
        <v>8</v>
      </c>
      <c r="C56" s="482" t="s">
        <v>90</v>
      </c>
      <c r="D56" s="482" t="s">
        <v>290</v>
      </c>
      <c r="E56" s="482" t="s">
        <v>291</v>
      </c>
      <c r="F56" s="482" t="s">
        <v>341</v>
      </c>
      <c r="G56" s="497" t="s">
        <v>1049</v>
      </c>
      <c r="H56" s="498" t="s">
        <v>13</v>
      </c>
    </row>
    <row r="57" spans="1:8" x14ac:dyDescent="0.35">
      <c r="A57" s="499"/>
      <c r="B57" s="500" t="s">
        <v>1050</v>
      </c>
      <c r="C57" s="501"/>
      <c r="D57" s="501"/>
      <c r="E57" s="501"/>
      <c r="F57" s="501"/>
      <c r="G57" s="502"/>
      <c r="H57" s="498"/>
    </row>
    <row r="58" spans="1:8" x14ac:dyDescent="0.35">
      <c r="A58" s="485"/>
      <c r="B58" s="464" t="s">
        <v>1051</v>
      </c>
      <c r="C58" s="487"/>
      <c r="D58" s="487"/>
      <c r="E58" s="487"/>
      <c r="F58" s="487"/>
      <c r="G58" s="486"/>
      <c r="H58" s="488"/>
    </row>
    <row r="59" spans="1:8" x14ac:dyDescent="0.35">
      <c r="A59" s="489">
        <v>1</v>
      </c>
      <c r="B59" s="490" t="s">
        <v>1052</v>
      </c>
      <c r="C59" s="447">
        <v>1</v>
      </c>
      <c r="D59" s="447">
        <f>(SQRT(F60*F60+D60*D60))*C60</f>
        <v>3.689512162874653</v>
      </c>
      <c r="E59" s="447">
        <v>1.2</v>
      </c>
      <c r="F59" s="447">
        <f>$C$11</f>
        <v>0.15</v>
      </c>
      <c r="G59" s="447">
        <f>C59*D59*E59*F59</f>
        <v>0.66411218931743754</v>
      </c>
      <c r="H59" s="488">
        <f>C59*(D59*E59)+(D59*F59)</f>
        <v>4.9808414198807816</v>
      </c>
    </row>
    <row r="60" spans="1:8" x14ac:dyDescent="0.35">
      <c r="A60" s="489">
        <v>2</v>
      </c>
      <c r="B60" s="490" t="s">
        <v>1061</v>
      </c>
      <c r="C60" s="447">
        <v>11</v>
      </c>
      <c r="D60" s="447">
        <v>0.3</v>
      </c>
      <c r="E60" s="447">
        <v>1.2</v>
      </c>
      <c r="F60" s="447">
        <f>$C$11</f>
        <v>0.15</v>
      </c>
      <c r="G60" s="447">
        <f>0.5*D60*F60*E60*C60</f>
        <v>0.29699999999999999</v>
      </c>
      <c r="H60" s="488">
        <f>(C60*0.5*D60*F60)+(C60+1)*E60*F60</f>
        <v>2.4074999999999998</v>
      </c>
    </row>
    <row r="61" spans="1:8" x14ac:dyDescent="0.35">
      <c r="A61" s="489">
        <v>3</v>
      </c>
      <c r="B61" s="490" t="s">
        <v>1054</v>
      </c>
      <c r="C61" s="447">
        <v>1</v>
      </c>
      <c r="D61" s="447">
        <v>1.25</v>
      </c>
      <c r="E61" s="447">
        <v>1.25</v>
      </c>
      <c r="F61" s="447">
        <f>$C$11</f>
        <v>0.15</v>
      </c>
      <c r="G61" s="447">
        <f>C61*D61*E61*F61</f>
        <v>0.234375</v>
      </c>
      <c r="H61" s="488">
        <f>C61*(D61*E61)</f>
        <v>1.5625</v>
      </c>
    </row>
    <row r="62" spans="1:8" x14ac:dyDescent="0.35">
      <c r="A62" s="489">
        <v>4</v>
      </c>
      <c r="B62" s="490" t="s">
        <v>1064</v>
      </c>
      <c r="C62" s="447">
        <v>1</v>
      </c>
      <c r="D62" s="447">
        <v>3.1</v>
      </c>
      <c r="E62" s="447">
        <v>1.25</v>
      </c>
      <c r="F62" s="447">
        <f>$C$11</f>
        <v>0.15</v>
      </c>
      <c r="G62" s="447">
        <f>C62*D62*E62*F62</f>
        <v>0.58124999999999993</v>
      </c>
      <c r="H62" s="488">
        <f>C62*(D62*E62)</f>
        <v>3.875</v>
      </c>
    </row>
    <row r="63" spans="1:8" x14ac:dyDescent="0.35">
      <c r="A63" s="489"/>
      <c r="B63" s="490"/>
      <c r="C63" s="490"/>
      <c r="D63" s="490"/>
      <c r="E63" s="490"/>
      <c r="F63" s="490"/>
      <c r="G63" s="490"/>
      <c r="H63" s="488"/>
    </row>
    <row r="64" spans="1:8" x14ac:dyDescent="0.35">
      <c r="A64" s="485"/>
      <c r="B64" s="464" t="s">
        <v>1055</v>
      </c>
      <c r="C64" s="487"/>
      <c r="D64" s="487"/>
      <c r="E64" s="487"/>
      <c r="F64" s="487"/>
      <c r="G64" s="486"/>
      <c r="H64" s="488"/>
    </row>
    <row r="65" spans="1:8" x14ac:dyDescent="0.35">
      <c r="A65" s="489">
        <v>1</v>
      </c>
      <c r="B65" s="490" t="s">
        <v>1052</v>
      </c>
      <c r="C65" s="447">
        <v>1</v>
      </c>
      <c r="D65" s="447">
        <f>(SQRT(F66*F66+D66*D66))*C66</f>
        <v>0.67082039324993692</v>
      </c>
      <c r="E65" s="447">
        <v>1.2</v>
      </c>
      <c r="F65" s="447">
        <f>$C$11</f>
        <v>0.15</v>
      </c>
      <c r="G65" s="447">
        <f>C65*D65*E65*F65</f>
        <v>0.12074767078498863</v>
      </c>
      <c r="H65" s="488">
        <f>C65*(D65*E65)+(D65*F65)</f>
        <v>0.90560753088741486</v>
      </c>
    </row>
    <row r="66" spans="1:8" x14ac:dyDescent="0.35">
      <c r="A66" s="489">
        <v>2</v>
      </c>
      <c r="B66" s="490" t="s">
        <v>1053</v>
      </c>
      <c r="C66" s="447">
        <v>2</v>
      </c>
      <c r="D66" s="447">
        <v>0.3</v>
      </c>
      <c r="E66" s="447">
        <v>1.2</v>
      </c>
      <c r="F66" s="447">
        <f>$C$11</f>
        <v>0.15</v>
      </c>
      <c r="G66" s="447">
        <f>0.5*D66*F66*E66*C66</f>
        <v>5.3999999999999999E-2</v>
      </c>
      <c r="H66" s="488">
        <f>(C66*0.5*D66*F66)+(C66+1)*E66*F66</f>
        <v>0.58499999999999996</v>
      </c>
    </row>
    <row r="67" spans="1:8" x14ac:dyDescent="0.35">
      <c r="A67" s="489">
        <v>3</v>
      </c>
      <c r="B67" s="490" t="s">
        <v>1054</v>
      </c>
      <c r="C67" s="447">
        <v>1</v>
      </c>
      <c r="D67" s="447">
        <v>1.25</v>
      </c>
      <c r="E67" s="447">
        <v>1.25</v>
      </c>
      <c r="F67" s="447">
        <f>$C$11</f>
        <v>0.15</v>
      </c>
      <c r="G67" s="447">
        <f>C67*D67*E67*F67</f>
        <v>0.234375</v>
      </c>
      <c r="H67" s="488">
        <f>C67*(D67*E67)</f>
        <v>1.5625</v>
      </c>
    </row>
    <row r="68" spans="1:8" x14ac:dyDescent="0.35">
      <c r="A68" s="489"/>
      <c r="B68" s="490"/>
      <c r="C68" s="490"/>
      <c r="D68" s="490"/>
      <c r="E68" s="490"/>
      <c r="F68" s="490"/>
      <c r="G68" s="490"/>
      <c r="H68" s="488"/>
    </row>
    <row r="69" spans="1:8" x14ac:dyDescent="0.35">
      <c r="A69" s="485"/>
      <c r="B69" s="464" t="s">
        <v>1056</v>
      </c>
      <c r="C69" s="487"/>
      <c r="D69" s="487"/>
      <c r="E69" s="487"/>
      <c r="F69" s="487"/>
      <c r="G69" s="486"/>
      <c r="H69" s="488"/>
    </row>
    <row r="70" spans="1:8" x14ac:dyDescent="0.35">
      <c r="A70" s="489">
        <v>1</v>
      </c>
      <c r="B70" s="490" t="s">
        <v>1052</v>
      </c>
      <c r="C70" s="447">
        <v>1</v>
      </c>
      <c r="D70" s="447">
        <f>(SQRT(F71*F71+D71*D71))*C71</f>
        <v>3.689512162874653</v>
      </c>
      <c r="E70" s="447">
        <v>1.2</v>
      </c>
      <c r="F70" s="447">
        <f>$C$11</f>
        <v>0.15</v>
      </c>
      <c r="G70" s="447">
        <f>C70*D70*E70*F70</f>
        <v>0.66411218931743754</v>
      </c>
      <c r="H70" s="488">
        <f>C70*(D70*E70)+(D70*F70)</f>
        <v>4.9808414198807816</v>
      </c>
    </row>
    <row r="71" spans="1:8" x14ac:dyDescent="0.35">
      <c r="A71" s="489">
        <v>2</v>
      </c>
      <c r="B71" s="490" t="s">
        <v>1053</v>
      </c>
      <c r="C71" s="447">
        <v>11</v>
      </c>
      <c r="D71" s="447">
        <v>0.3</v>
      </c>
      <c r="E71" s="447">
        <v>1.2</v>
      </c>
      <c r="F71" s="447">
        <f>$C$11</f>
        <v>0.15</v>
      </c>
      <c r="G71" s="447">
        <f>0.5*D71*F71*E71*C71</f>
        <v>0.29699999999999999</v>
      </c>
      <c r="H71" s="488">
        <f>(C71*0.5*D71*F71)+(C71+1)*E71*F71</f>
        <v>2.4074999999999998</v>
      </c>
    </row>
    <row r="72" spans="1:8" x14ac:dyDescent="0.35">
      <c r="A72" s="489">
        <v>3</v>
      </c>
      <c r="B72" s="490" t="s">
        <v>1054</v>
      </c>
      <c r="C72" s="447">
        <v>1</v>
      </c>
      <c r="D72" s="447">
        <v>1.25</v>
      </c>
      <c r="E72" s="447">
        <v>1.25</v>
      </c>
      <c r="F72" s="447">
        <f>$C$11</f>
        <v>0.15</v>
      </c>
      <c r="G72" s="447">
        <f>C72*D72*E72*F72</f>
        <v>0.234375</v>
      </c>
      <c r="H72" s="488">
        <f>C72*(D72*E72)</f>
        <v>1.5625</v>
      </c>
    </row>
    <row r="73" spans="1:8" x14ac:dyDescent="0.35">
      <c r="A73" s="489"/>
      <c r="B73" s="490"/>
      <c r="C73" s="447"/>
      <c r="D73" s="447"/>
      <c r="E73" s="447"/>
      <c r="F73" s="447"/>
      <c r="G73" s="447"/>
      <c r="H73" s="488"/>
    </row>
    <row r="74" spans="1:8" x14ac:dyDescent="0.35">
      <c r="A74" s="485"/>
      <c r="B74" s="464" t="s">
        <v>1057</v>
      </c>
      <c r="C74" s="487"/>
      <c r="D74" s="487"/>
      <c r="E74" s="487"/>
      <c r="F74" s="487"/>
      <c r="G74" s="486"/>
      <c r="H74" s="488"/>
    </row>
    <row r="75" spans="1:8" x14ac:dyDescent="0.35">
      <c r="A75" s="489">
        <v>1</v>
      </c>
      <c r="B75" s="490" t="s">
        <v>1052</v>
      </c>
      <c r="C75" s="447">
        <v>1</v>
      </c>
      <c r="D75" s="447">
        <f>(SQRT(F76*F76+D76*D76))*C76</f>
        <v>0.67082039324993692</v>
      </c>
      <c r="E75" s="447">
        <v>1.2</v>
      </c>
      <c r="F75" s="447">
        <f>$C$11</f>
        <v>0.15</v>
      </c>
      <c r="G75" s="447">
        <f>C75*D75*E75*F75</f>
        <v>0.12074767078498863</v>
      </c>
      <c r="H75" s="488">
        <f>C75*(D75*E75)+(D75*F75)</f>
        <v>0.90560753088741486</v>
      </c>
    </row>
    <row r="76" spans="1:8" ht="15" thickBot="1" x14ac:dyDescent="0.4">
      <c r="A76" s="489">
        <v>2</v>
      </c>
      <c r="B76" s="490" t="s">
        <v>1053</v>
      </c>
      <c r="C76" s="447">
        <v>2</v>
      </c>
      <c r="D76" s="447">
        <v>0.3</v>
      </c>
      <c r="E76" s="447">
        <v>1.2</v>
      </c>
      <c r="F76" s="447">
        <f>$C$11</f>
        <v>0.15</v>
      </c>
      <c r="G76" s="447">
        <f>0.5*D76*F76*E76*C76</f>
        <v>5.3999999999999999E-2</v>
      </c>
      <c r="H76" s="488">
        <f>(C76*0.5*D76*F76)+(C76+1)*E76*F76</f>
        <v>0.58499999999999996</v>
      </c>
    </row>
    <row r="77" spans="1:8" ht="15" thickBot="1" x14ac:dyDescent="0.4">
      <c r="A77" s="503"/>
      <c r="B77" s="504"/>
      <c r="C77" s="504"/>
      <c r="D77" s="504"/>
      <c r="E77" s="504"/>
      <c r="F77" s="505" t="s">
        <v>1058</v>
      </c>
      <c r="G77" s="506">
        <f>SUM(G57:G76)</f>
        <v>3.5560947202048525</v>
      </c>
      <c r="H77" s="506">
        <f>SUM(H57:H76)</f>
        <v>26.320397901536396</v>
      </c>
    </row>
    <row r="78" spans="1:8" x14ac:dyDescent="0.35">
      <c r="A78" s="443"/>
      <c r="B78" s="496"/>
      <c r="C78" s="472"/>
      <c r="D78" s="472"/>
      <c r="E78" s="472"/>
      <c r="F78" s="472"/>
      <c r="G78" s="472"/>
      <c r="H78" s="472"/>
    </row>
    <row r="79" spans="1:8" ht="42" customHeight="1" x14ac:dyDescent="0.35">
      <c r="A79" s="481" t="s">
        <v>209</v>
      </c>
      <c r="B79" s="482" t="s">
        <v>8</v>
      </c>
      <c r="C79" s="482" t="s">
        <v>90</v>
      </c>
      <c r="D79" s="482" t="s">
        <v>290</v>
      </c>
      <c r="E79" s="482" t="s">
        <v>291</v>
      </c>
      <c r="F79" s="482" t="s">
        <v>341</v>
      </c>
      <c r="G79" s="497" t="s">
        <v>1049</v>
      </c>
      <c r="H79" s="498" t="s">
        <v>13</v>
      </c>
    </row>
    <row r="80" spans="1:8" x14ac:dyDescent="0.35">
      <c r="A80" s="499"/>
      <c r="B80" s="500" t="s">
        <v>1060</v>
      </c>
      <c r="C80" s="501"/>
      <c r="D80" s="501"/>
      <c r="E80" s="501"/>
      <c r="F80" s="501"/>
      <c r="G80" s="502"/>
      <c r="H80" s="498"/>
    </row>
    <row r="81" spans="1:10" x14ac:dyDescent="0.35">
      <c r="A81" s="485"/>
      <c r="B81" s="464" t="s">
        <v>1051</v>
      </c>
      <c r="C81" s="487"/>
      <c r="D81" s="487"/>
      <c r="E81" s="487"/>
      <c r="F81" s="487"/>
      <c r="G81" s="486"/>
      <c r="H81" s="488"/>
    </row>
    <row r="82" spans="1:10" x14ac:dyDescent="0.35">
      <c r="A82" s="489">
        <v>1</v>
      </c>
      <c r="B82" s="490" t="s">
        <v>1052</v>
      </c>
      <c r="C82" s="447">
        <v>1</v>
      </c>
      <c r="D82" s="447">
        <f>(SQRT(F83*F83+D83*D83))*C83</f>
        <v>3.689512162874653</v>
      </c>
      <c r="E82" s="447">
        <v>1.5</v>
      </c>
      <c r="F82" s="447">
        <f>$C$11</f>
        <v>0.15</v>
      </c>
      <c r="G82" s="447">
        <f>C82*D82*E82*F82</f>
        <v>0.83014023664679693</v>
      </c>
      <c r="H82" s="488">
        <f>C82*(D82*E82)+(D82*F82)</f>
        <v>6.0876950687431775</v>
      </c>
    </row>
    <row r="83" spans="1:10" x14ac:dyDescent="0.35">
      <c r="A83" s="489">
        <v>2</v>
      </c>
      <c r="B83" s="490" t="s">
        <v>1061</v>
      </c>
      <c r="C83" s="447">
        <v>11</v>
      </c>
      <c r="D83" s="447">
        <v>0.3</v>
      </c>
      <c r="E83" s="447">
        <v>1.5</v>
      </c>
      <c r="F83" s="447">
        <f>$C$11</f>
        <v>0.15</v>
      </c>
      <c r="G83" s="447">
        <f>0.5*D83*F83*E83*C83</f>
        <v>0.37125000000000002</v>
      </c>
      <c r="H83" s="488">
        <f>(C83*0.5*D83*F83)+(C83+1)*E83*F83</f>
        <v>2.9474999999999998</v>
      </c>
      <c r="J83" s="507"/>
    </row>
    <row r="84" spans="1:10" x14ac:dyDescent="0.35">
      <c r="A84" s="489">
        <v>3</v>
      </c>
      <c r="B84" s="490" t="s">
        <v>1054</v>
      </c>
      <c r="C84" s="447">
        <v>1</v>
      </c>
      <c r="D84" s="447">
        <v>1.6</v>
      </c>
      <c r="E84" s="447">
        <v>1.5</v>
      </c>
      <c r="F84" s="447">
        <f>$C$11</f>
        <v>0.15</v>
      </c>
      <c r="G84" s="447">
        <f>C84*D84*E84*F84</f>
        <v>0.36000000000000004</v>
      </c>
      <c r="H84" s="488">
        <f>C84*(D84*E84)</f>
        <v>2.4000000000000004</v>
      </c>
    </row>
    <row r="85" spans="1:10" x14ac:dyDescent="0.35">
      <c r="A85" s="489"/>
      <c r="B85" s="490"/>
      <c r="C85" s="490"/>
      <c r="D85" s="490"/>
      <c r="E85" s="490"/>
      <c r="F85" s="490"/>
      <c r="G85" s="490"/>
      <c r="H85" s="488"/>
    </row>
    <row r="86" spans="1:10" x14ac:dyDescent="0.35">
      <c r="A86" s="485"/>
      <c r="B86" s="464" t="s">
        <v>1055</v>
      </c>
      <c r="C86" s="487"/>
      <c r="D86" s="487"/>
      <c r="E86" s="487"/>
      <c r="F86" s="487"/>
      <c r="G86" s="486"/>
      <c r="H86" s="488"/>
    </row>
    <row r="87" spans="1:10" x14ac:dyDescent="0.35">
      <c r="A87" s="489">
        <v>1</v>
      </c>
      <c r="B87" s="490" t="s">
        <v>1052</v>
      </c>
      <c r="C87" s="447">
        <v>1</v>
      </c>
      <c r="D87" s="447">
        <f>(SQRT(F88*F88+D88*D88))*C88</f>
        <v>1.6770509831248424</v>
      </c>
      <c r="E87" s="447">
        <v>1.5</v>
      </c>
      <c r="F87" s="447">
        <f>$C$11</f>
        <v>0.15</v>
      </c>
      <c r="G87" s="447">
        <f>C87*D87*E87*F87</f>
        <v>0.3773364712030895</v>
      </c>
      <c r="H87" s="488">
        <f>C87*(D87*E87)+(D87*F87)</f>
        <v>2.7671341221559898</v>
      </c>
    </row>
    <row r="88" spans="1:10" x14ac:dyDescent="0.35">
      <c r="A88" s="489">
        <v>2</v>
      </c>
      <c r="B88" s="490" t="s">
        <v>1053</v>
      </c>
      <c r="C88" s="447">
        <v>5</v>
      </c>
      <c r="D88" s="447">
        <v>0.3</v>
      </c>
      <c r="E88" s="447">
        <v>1.5</v>
      </c>
      <c r="F88" s="447">
        <f>$C$11</f>
        <v>0.15</v>
      </c>
      <c r="G88" s="447">
        <f>0.5*D88*F88*E88*C88</f>
        <v>0.16875000000000001</v>
      </c>
      <c r="H88" s="488">
        <f>(C88*0.5*D88*F88)+(C88+1)*E88*F88</f>
        <v>1.4624999999999999</v>
      </c>
    </row>
    <row r="89" spans="1:10" x14ac:dyDescent="0.35">
      <c r="A89" s="489">
        <v>3</v>
      </c>
      <c r="B89" s="490" t="s">
        <v>1054</v>
      </c>
      <c r="C89" s="447">
        <v>1</v>
      </c>
      <c r="D89" s="447">
        <v>1.6</v>
      </c>
      <c r="E89" s="447">
        <v>1.5</v>
      </c>
      <c r="F89" s="447">
        <f>$C$11</f>
        <v>0.15</v>
      </c>
      <c r="G89" s="447">
        <f>C89*D89*E89*F89</f>
        <v>0.36000000000000004</v>
      </c>
      <c r="H89" s="488">
        <f>C89*(D89*E89)</f>
        <v>2.4000000000000004</v>
      </c>
    </row>
    <row r="90" spans="1:10" x14ac:dyDescent="0.35">
      <c r="A90" s="489"/>
      <c r="B90" s="490"/>
      <c r="C90" s="490"/>
      <c r="D90" s="490"/>
      <c r="E90" s="490"/>
      <c r="F90" s="490"/>
      <c r="G90" s="490"/>
      <c r="H90" s="488"/>
    </row>
    <row r="91" spans="1:10" x14ac:dyDescent="0.35">
      <c r="A91" s="485"/>
      <c r="B91" s="464" t="s">
        <v>1056</v>
      </c>
      <c r="C91" s="487"/>
      <c r="D91" s="487"/>
      <c r="E91" s="487"/>
      <c r="F91" s="487"/>
      <c r="G91" s="486"/>
      <c r="H91" s="488"/>
    </row>
    <row r="92" spans="1:10" x14ac:dyDescent="0.35">
      <c r="A92" s="489">
        <v>1</v>
      </c>
      <c r="B92" s="490" t="s">
        <v>1052</v>
      </c>
      <c r="C92" s="447">
        <v>1</v>
      </c>
      <c r="D92" s="447">
        <f>(SQRT(F93*F93+D93*D93))*C93</f>
        <v>3.689512162874653</v>
      </c>
      <c r="E92" s="447">
        <v>1.5</v>
      </c>
      <c r="F92" s="447">
        <f>$C$11</f>
        <v>0.15</v>
      </c>
      <c r="G92" s="447">
        <f>C92*D92*E92*F92</f>
        <v>0.83014023664679693</v>
      </c>
      <c r="H92" s="488">
        <f>C92*(D92*E92)+(D92*F92)</f>
        <v>6.0876950687431775</v>
      </c>
    </row>
    <row r="93" spans="1:10" ht="15" thickBot="1" x14ac:dyDescent="0.4">
      <c r="A93" s="489">
        <v>2</v>
      </c>
      <c r="B93" s="490" t="s">
        <v>1053</v>
      </c>
      <c r="C93" s="447">
        <v>11</v>
      </c>
      <c r="D93" s="447">
        <v>0.3</v>
      </c>
      <c r="E93" s="447">
        <v>1.5</v>
      </c>
      <c r="F93" s="447">
        <f>$C$11</f>
        <v>0.15</v>
      </c>
      <c r="G93" s="447">
        <f>0.5*D93*F93*E93*C93</f>
        <v>0.37125000000000002</v>
      </c>
      <c r="H93" s="488">
        <f>(C93*0.5*D93*F93)+(C93+1)*E93*F93</f>
        <v>2.9474999999999998</v>
      </c>
    </row>
    <row r="94" spans="1:10" ht="15" thickBot="1" x14ac:dyDescent="0.4">
      <c r="A94" s="503"/>
      <c r="B94" s="504"/>
      <c r="C94" s="504"/>
      <c r="D94" s="504"/>
      <c r="E94" s="504"/>
      <c r="F94" s="505" t="s">
        <v>1062</v>
      </c>
      <c r="G94" s="506">
        <f>SUM(G80:G93)</f>
        <v>3.6688669444966835</v>
      </c>
      <c r="H94" s="506">
        <f>SUM(H80:H93)</f>
        <v>27.100024259642346</v>
      </c>
    </row>
    <row r="96" spans="1:10" x14ac:dyDescent="0.35">
      <c r="A96" s="475"/>
      <c r="B96" s="476" t="s">
        <v>1041</v>
      </c>
      <c r="C96" s="477"/>
      <c r="D96" s="478"/>
      <c r="E96" s="478"/>
      <c r="F96" s="478"/>
      <c r="G96" s="478"/>
      <c r="H96" s="478"/>
    </row>
    <row r="97" spans="1:8" x14ac:dyDescent="0.35">
      <c r="A97" s="443"/>
      <c r="B97" s="452" t="s">
        <v>1044</v>
      </c>
      <c r="C97" s="452">
        <v>3.6</v>
      </c>
      <c r="D97" s="452"/>
      <c r="E97" s="452"/>
      <c r="F97" s="472"/>
      <c r="G97" s="472"/>
      <c r="H97" s="472"/>
    </row>
    <row r="98" spans="1:8" x14ac:dyDescent="0.35">
      <c r="A98" s="443"/>
      <c r="B98" s="452" t="s">
        <v>1045</v>
      </c>
      <c r="C98" s="452">
        <f>+ROUND(C97/C100,0)-1</f>
        <v>23</v>
      </c>
      <c r="D98" s="452"/>
      <c r="E98" s="452"/>
      <c r="F98" s="472"/>
      <c r="G98" s="472"/>
      <c r="H98" s="472"/>
    </row>
    <row r="99" spans="1:8" x14ac:dyDescent="0.35">
      <c r="A99" s="443"/>
      <c r="B99" s="452" t="s">
        <v>1046</v>
      </c>
      <c r="C99" s="452">
        <v>0.3</v>
      </c>
      <c r="D99" s="479">
        <f>+(SQRT(((C99)^2)+((C100)^2)))*C98</f>
        <v>7.7144345223742743</v>
      </c>
      <c r="E99" s="452" t="s">
        <v>1063</v>
      </c>
      <c r="F99" s="472">
        <v>1.25</v>
      </c>
      <c r="G99" s="472"/>
      <c r="H99" s="472"/>
    </row>
    <row r="100" spans="1:8" x14ac:dyDescent="0.35">
      <c r="A100" s="443"/>
      <c r="B100" s="452" t="s">
        <v>1047</v>
      </c>
      <c r="C100" s="452">
        <v>0.15</v>
      </c>
      <c r="D100" s="452"/>
      <c r="E100" s="452"/>
      <c r="F100" s="472"/>
      <c r="G100" s="472"/>
      <c r="H100" s="472"/>
    </row>
    <row r="101" spans="1:8" x14ac:dyDescent="0.35">
      <c r="A101" s="443"/>
      <c r="B101" s="452" t="s">
        <v>1048</v>
      </c>
      <c r="C101" s="452">
        <v>0.15</v>
      </c>
      <c r="D101" s="452"/>
      <c r="E101" s="452"/>
      <c r="F101" s="472"/>
      <c r="G101" s="472"/>
      <c r="H101" s="472"/>
    </row>
    <row r="102" spans="1:8" x14ac:dyDescent="0.35">
      <c r="A102" s="443"/>
      <c r="B102" s="472"/>
      <c r="C102" s="480"/>
      <c r="D102" s="472"/>
      <c r="E102" s="472"/>
      <c r="F102" s="472"/>
      <c r="G102" s="472"/>
      <c r="H102" s="472"/>
    </row>
    <row r="103" spans="1:8" ht="42" customHeight="1" x14ac:dyDescent="0.35">
      <c r="A103" s="481" t="s">
        <v>209</v>
      </c>
      <c r="B103" s="482" t="s">
        <v>8</v>
      </c>
      <c r="C103" s="482" t="s">
        <v>90</v>
      </c>
      <c r="D103" s="482" t="s">
        <v>290</v>
      </c>
      <c r="E103" s="482" t="s">
        <v>291</v>
      </c>
      <c r="F103" s="482" t="s">
        <v>341</v>
      </c>
      <c r="G103" s="497" t="s">
        <v>1049</v>
      </c>
      <c r="H103" s="498" t="s">
        <v>13</v>
      </c>
    </row>
    <row r="104" spans="1:8" x14ac:dyDescent="0.35">
      <c r="A104" s="499"/>
      <c r="B104" s="500" t="s">
        <v>1050</v>
      </c>
      <c r="C104" s="501"/>
      <c r="D104" s="501"/>
      <c r="E104" s="501"/>
      <c r="F104" s="501"/>
      <c r="G104" s="502"/>
      <c r="H104" s="498"/>
    </row>
    <row r="105" spans="1:8" x14ac:dyDescent="0.35">
      <c r="A105" s="485"/>
      <c r="B105" s="464" t="s">
        <v>1051</v>
      </c>
      <c r="C105" s="487"/>
      <c r="D105" s="487"/>
      <c r="E105" s="487"/>
      <c r="F105" s="487"/>
      <c r="G105" s="486"/>
      <c r="H105" s="488"/>
    </row>
    <row r="106" spans="1:8" x14ac:dyDescent="0.35">
      <c r="A106" s="489">
        <v>1</v>
      </c>
      <c r="B106" s="490" t="s">
        <v>1052</v>
      </c>
      <c r="C106" s="447">
        <v>1</v>
      </c>
      <c r="D106" s="447">
        <f>(SQRT(F107*F107+D107*D107))*C107</f>
        <v>3.689512162874653</v>
      </c>
      <c r="E106" s="447">
        <v>1.2</v>
      </c>
      <c r="F106" s="447">
        <f>$C$11</f>
        <v>0.15</v>
      </c>
      <c r="G106" s="447">
        <f>C106*D106*E106*F106</f>
        <v>0.66411218931743754</v>
      </c>
      <c r="H106" s="488">
        <f>C106*(D106*E106)+(D106*F106)</f>
        <v>4.9808414198807816</v>
      </c>
    </row>
    <row r="107" spans="1:8" x14ac:dyDescent="0.35">
      <c r="A107" s="489">
        <v>2</v>
      </c>
      <c r="B107" s="490" t="s">
        <v>1061</v>
      </c>
      <c r="C107" s="447">
        <v>11</v>
      </c>
      <c r="D107" s="447">
        <v>0.3</v>
      </c>
      <c r="E107" s="447">
        <v>1.2</v>
      </c>
      <c r="F107" s="447">
        <f>$C$11</f>
        <v>0.15</v>
      </c>
      <c r="G107" s="447">
        <f>0.5*D107*F107*E107*C107</f>
        <v>0.29699999999999999</v>
      </c>
      <c r="H107" s="488">
        <f>(C107*0.5*D107*F107)+(C107+1)*E107*F107</f>
        <v>2.4074999999999998</v>
      </c>
    </row>
    <row r="108" spans="1:8" x14ac:dyDescent="0.35">
      <c r="A108" s="489">
        <v>3</v>
      </c>
      <c r="B108" s="490" t="s">
        <v>1054</v>
      </c>
      <c r="C108" s="447">
        <v>1</v>
      </c>
      <c r="D108" s="447">
        <v>1.25</v>
      </c>
      <c r="E108" s="447">
        <v>1.25</v>
      </c>
      <c r="F108" s="447">
        <f>$C$11</f>
        <v>0.15</v>
      </c>
      <c r="G108" s="447">
        <f>C108*D108*E108*F108</f>
        <v>0.234375</v>
      </c>
      <c r="H108" s="488">
        <f>C108*(D108*E108)</f>
        <v>1.5625</v>
      </c>
    </row>
    <row r="109" spans="1:8" x14ac:dyDescent="0.35">
      <c r="A109" s="489">
        <v>4</v>
      </c>
      <c r="B109" s="490" t="s">
        <v>1064</v>
      </c>
      <c r="C109" s="447">
        <v>1</v>
      </c>
      <c r="D109" s="447">
        <v>3.1</v>
      </c>
      <c r="E109" s="447">
        <v>1.25</v>
      </c>
      <c r="F109" s="447">
        <f>$C$11</f>
        <v>0.15</v>
      </c>
      <c r="G109" s="447">
        <f>C109*D109*E109*F109</f>
        <v>0.58124999999999993</v>
      </c>
      <c r="H109" s="488">
        <f>C109*(D109*E109)</f>
        <v>3.875</v>
      </c>
    </row>
    <row r="110" spans="1:8" x14ac:dyDescent="0.35">
      <c r="A110" s="489"/>
      <c r="B110" s="490"/>
      <c r="C110" s="490"/>
      <c r="D110" s="490"/>
      <c r="E110" s="490"/>
      <c r="F110" s="490"/>
      <c r="G110" s="490"/>
      <c r="H110" s="488"/>
    </row>
    <row r="111" spans="1:8" x14ac:dyDescent="0.35">
      <c r="A111" s="485"/>
      <c r="B111" s="464" t="s">
        <v>1055</v>
      </c>
      <c r="C111" s="487"/>
      <c r="D111" s="487"/>
      <c r="E111" s="487"/>
      <c r="F111" s="487"/>
      <c r="G111" s="486"/>
      <c r="H111" s="488"/>
    </row>
    <row r="112" spans="1:8" x14ac:dyDescent="0.35">
      <c r="A112" s="489">
        <v>1</v>
      </c>
      <c r="B112" s="490" t="s">
        <v>1052</v>
      </c>
      <c r="C112" s="447">
        <v>1</v>
      </c>
      <c r="D112" s="447">
        <f>(SQRT(F113*F113+D113*D113))*C113</f>
        <v>3.689512162874653</v>
      </c>
      <c r="E112" s="447">
        <v>1.2</v>
      </c>
      <c r="F112" s="447">
        <f>$C$11</f>
        <v>0.15</v>
      </c>
      <c r="G112" s="447">
        <f>C112*D112*E112*F112</f>
        <v>0.66411218931743754</v>
      </c>
      <c r="H112" s="488">
        <f>C112*(D112*E112)+(D112*F112)</f>
        <v>4.9808414198807816</v>
      </c>
    </row>
    <row r="113" spans="1:10" x14ac:dyDescent="0.35">
      <c r="A113" s="489">
        <v>2</v>
      </c>
      <c r="B113" s="490" t="s">
        <v>1053</v>
      </c>
      <c r="C113" s="447">
        <v>11</v>
      </c>
      <c r="D113" s="447">
        <v>0.3</v>
      </c>
      <c r="E113" s="447">
        <v>1.2</v>
      </c>
      <c r="F113" s="447">
        <f>$C$11</f>
        <v>0.15</v>
      </c>
      <c r="G113" s="447">
        <f>0.5*D113*F113*E113*C113</f>
        <v>0.29699999999999999</v>
      </c>
      <c r="H113" s="488">
        <f>(C113*0.5*D113*F113)+(C113+1)*E113*F113</f>
        <v>2.4074999999999998</v>
      </c>
    </row>
    <row r="114" spans="1:10" x14ac:dyDescent="0.35">
      <c r="A114" s="489">
        <v>3</v>
      </c>
      <c r="B114" s="490" t="s">
        <v>1054</v>
      </c>
      <c r="C114" s="447">
        <v>1</v>
      </c>
      <c r="D114" s="447">
        <v>1.25</v>
      </c>
      <c r="E114" s="447">
        <v>1.25</v>
      </c>
      <c r="F114" s="447">
        <f>$C$11</f>
        <v>0.15</v>
      </c>
      <c r="G114" s="447">
        <f>C114*D114*E114*F114</f>
        <v>0.234375</v>
      </c>
      <c r="H114" s="488">
        <f>C114*(D114*E114)</f>
        <v>1.5625</v>
      </c>
    </row>
    <row r="115" spans="1:10" x14ac:dyDescent="0.35">
      <c r="A115" s="489"/>
      <c r="B115" s="490"/>
      <c r="C115" s="490"/>
      <c r="D115" s="490"/>
      <c r="E115" s="490"/>
      <c r="F115" s="490"/>
      <c r="G115" s="490"/>
      <c r="H115" s="488"/>
    </row>
    <row r="116" spans="1:10" x14ac:dyDescent="0.35">
      <c r="A116" s="491"/>
      <c r="B116" s="492"/>
      <c r="C116" s="492"/>
      <c r="D116" s="492"/>
      <c r="E116" s="492"/>
      <c r="F116" s="493" t="s">
        <v>1058</v>
      </c>
      <c r="G116" s="494">
        <f>SUM(G104:G115)</f>
        <v>2.9722243786348752</v>
      </c>
      <c r="H116" s="494">
        <f>SUM(H104:H115)</f>
        <v>21.776682839761563</v>
      </c>
    </row>
    <row r="117" spans="1:10" x14ac:dyDescent="0.35">
      <c r="A117" s="443"/>
      <c r="B117" s="496"/>
      <c r="C117" s="472"/>
      <c r="D117" s="472"/>
      <c r="E117" s="472"/>
      <c r="F117" s="472"/>
      <c r="G117" s="472"/>
      <c r="H117" s="472"/>
    </row>
    <row r="118" spans="1:10" ht="42" customHeight="1" x14ac:dyDescent="0.35">
      <c r="A118" s="481" t="s">
        <v>209</v>
      </c>
      <c r="B118" s="482" t="s">
        <v>8</v>
      </c>
      <c r="C118" s="482" t="s">
        <v>90</v>
      </c>
      <c r="D118" s="482" t="s">
        <v>290</v>
      </c>
      <c r="E118" s="482" t="s">
        <v>291</v>
      </c>
      <c r="F118" s="482" t="s">
        <v>341</v>
      </c>
      <c r="G118" s="497" t="s">
        <v>1049</v>
      </c>
      <c r="H118" s="498" t="s">
        <v>13</v>
      </c>
    </row>
    <row r="119" spans="1:10" x14ac:dyDescent="0.35">
      <c r="A119" s="499"/>
      <c r="B119" s="500" t="s">
        <v>1060</v>
      </c>
      <c r="C119" s="501"/>
      <c r="D119" s="501"/>
      <c r="E119" s="501"/>
      <c r="F119" s="501"/>
      <c r="G119" s="502"/>
      <c r="H119" s="498"/>
    </row>
    <row r="120" spans="1:10" x14ac:dyDescent="0.35">
      <c r="A120" s="485"/>
      <c r="B120" s="464" t="s">
        <v>1051</v>
      </c>
      <c r="C120" s="487"/>
      <c r="D120" s="487"/>
      <c r="E120" s="487"/>
      <c r="F120" s="487"/>
      <c r="G120" s="486"/>
      <c r="H120" s="488"/>
    </row>
    <row r="121" spans="1:10" x14ac:dyDescent="0.35">
      <c r="A121" s="489">
        <v>1</v>
      </c>
      <c r="B121" s="490" t="s">
        <v>1052</v>
      </c>
      <c r="C121" s="447">
        <v>1</v>
      </c>
      <c r="D121" s="447">
        <f>(SQRT(F122*F122+D122*D122))*C122</f>
        <v>2.6832815729997477</v>
      </c>
      <c r="E121" s="447">
        <v>1.5</v>
      </c>
      <c r="F121" s="447">
        <f>$C$11</f>
        <v>0.15</v>
      </c>
      <c r="G121" s="447">
        <f>C121*D121*E121*F121</f>
        <v>0.60373835392494313</v>
      </c>
      <c r="H121" s="488">
        <f>C121*(D121*E121)+(D121*F121)</f>
        <v>4.4274145954495836</v>
      </c>
    </row>
    <row r="122" spans="1:10" x14ac:dyDescent="0.35">
      <c r="A122" s="489">
        <v>2</v>
      </c>
      <c r="B122" s="490" t="s">
        <v>1061</v>
      </c>
      <c r="C122" s="447">
        <v>8</v>
      </c>
      <c r="D122" s="447">
        <v>0.3</v>
      </c>
      <c r="E122" s="447">
        <v>1.5</v>
      </c>
      <c r="F122" s="447">
        <f>$C$11</f>
        <v>0.15</v>
      </c>
      <c r="G122" s="447">
        <f>0.5*D122*F122*E122*C122</f>
        <v>0.27</v>
      </c>
      <c r="H122" s="488">
        <f>(C122*0.5*D122*F122)+(C122+1)*E122*F122</f>
        <v>2.2050000000000001</v>
      </c>
      <c r="J122" s="507"/>
    </row>
    <row r="123" spans="1:10" x14ac:dyDescent="0.35">
      <c r="A123" s="489">
        <v>3</v>
      </c>
      <c r="B123" s="490" t="s">
        <v>1054</v>
      </c>
      <c r="C123" s="447">
        <v>1</v>
      </c>
      <c r="D123" s="447">
        <v>1.6</v>
      </c>
      <c r="E123" s="447">
        <v>1.5</v>
      </c>
      <c r="F123" s="447">
        <f>$C$11</f>
        <v>0.15</v>
      </c>
      <c r="G123" s="447">
        <f>C123*D123*E123*F123</f>
        <v>0.36000000000000004</v>
      </c>
      <c r="H123" s="488">
        <f>C123*(D123*E123)</f>
        <v>2.4000000000000004</v>
      </c>
    </row>
    <row r="124" spans="1:10" x14ac:dyDescent="0.35">
      <c r="A124" s="489"/>
      <c r="B124" s="490"/>
      <c r="C124" s="490"/>
      <c r="D124" s="490"/>
      <c r="E124" s="490"/>
      <c r="F124" s="490"/>
      <c r="G124" s="490"/>
      <c r="H124" s="488"/>
    </row>
    <row r="125" spans="1:10" x14ac:dyDescent="0.35">
      <c r="A125" s="485"/>
      <c r="B125" s="464" t="s">
        <v>1055</v>
      </c>
      <c r="C125" s="487"/>
      <c r="D125" s="487"/>
      <c r="E125" s="487"/>
      <c r="F125" s="487"/>
      <c r="G125" s="486"/>
      <c r="H125" s="488"/>
    </row>
    <row r="126" spans="1:10" x14ac:dyDescent="0.35">
      <c r="A126" s="489">
        <v>1</v>
      </c>
      <c r="B126" s="490" t="s">
        <v>1052</v>
      </c>
      <c r="C126" s="447">
        <v>1</v>
      </c>
      <c r="D126" s="447">
        <f>(SQRT(F127*F127+D127*D127))*C127</f>
        <v>1.6770509831248424</v>
      </c>
      <c r="E126" s="447">
        <v>1.5</v>
      </c>
      <c r="F126" s="447">
        <f>$C$11</f>
        <v>0.15</v>
      </c>
      <c r="G126" s="447">
        <f>C126*D126*E126*F126</f>
        <v>0.3773364712030895</v>
      </c>
      <c r="H126" s="488">
        <f>C126*(D126*E126)+(D126*F126)</f>
        <v>2.7671341221559898</v>
      </c>
    </row>
    <row r="127" spans="1:10" x14ac:dyDescent="0.35">
      <c r="A127" s="489">
        <v>2</v>
      </c>
      <c r="B127" s="490" t="s">
        <v>1053</v>
      </c>
      <c r="C127" s="447">
        <v>5</v>
      </c>
      <c r="D127" s="447">
        <v>0.3</v>
      </c>
      <c r="E127" s="447">
        <v>1.5</v>
      </c>
      <c r="F127" s="447">
        <f>$C$11</f>
        <v>0.15</v>
      </c>
      <c r="G127" s="447">
        <f>0.5*D127*F127*E127*C127</f>
        <v>0.16875000000000001</v>
      </c>
      <c r="H127" s="488">
        <f>(C127*0.5*D127*F127)+(C127+1)*E127*F127</f>
        <v>1.4624999999999999</v>
      </c>
    </row>
    <row r="128" spans="1:10" x14ac:dyDescent="0.35">
      <c r="A128" s="489">
        <v>3</v>
      </c>
      <c r="B128" s="490" t="s">
        <v>1054</v>
      </c>
      <c r="C128" s="447">
        <v>1</v>
      </c>
      <c r="D128" s="447">
        <v>1.6</v>
      </c>
      <c r="E128" s="447">
        <v>1.5</v>
      </c>
      <c r="F128" s="447">
        <f>$C$11</f>
        <v>0.15</v>
      </c>
      <c r="G128" s="447">
        <f>C128*D128*E128*F128</f>
        <v>0.36000000000000004</v>
      </c>
      <c r="H128" s="488">
        <f>C128*(D128*E128)</f>
        <v>2.4000000000000004</v>
      </c>
    </row>
    <row r="129" spans="1:8" x14ac:dyDescent="0.35">
      <c r="A129" s="489"/>
      <c r="B129" s="490"/>
      <c r="C129" s="490"/>
      <c r="D129" s="490"/>
      <c r="E129" s="490"/>
      <c r="F129" s="490"/>
      <c r="G129" s="490"/>
      <c r="H129" s="488"/>
    </row>
    <row r="130" spans="1:8" x14ac:dyDescent="0.35">
      <c r="A130" s="485"/>
      <c r="B130" s="464" t="s">
        <v>1056</v>
      </c>
      <c r="C130" s="487"/>
      <c r="D130" s="487"/>
      <c r="E130" s="487"/>
      <c r="F130" s="487"/>
      <c r="G130" s="486"/>
      <c r="H130" s="488"/>
    </row>
    <row r="131" spans="1:8" x14ac:dyDescent="0.35">
      <c r="A131" s="489">
        <v>1</v>
      </c>
      <c r="B131" s="490" t="s">
        <v>1052</v>
      </c>
      <c r="C131" s="447">
        <v>1</v>
      </c>
      <c r="D131" s="447">
        <f>(SQRT(F132*F132+D132*D132))*C132</f>
        <v>2.6832815729997477</v>
      </c>
      <c r="E131" s="447">
        <v>1.2</v>
      </c>
      <c r="F131" s="447">
        <f>$C$11</f>
        <v>0.15</v>
      </c>
      <c r="G131" s="447">
        <f>C131*D131*E131*F131</f>
        <v>0.48299068313995452</v>
      </c>
      <c r="H131" s="488">
        <f>C131*(D131*E131)+(D131*F131)</f>
        <v>3.6224301235496594</v>
      </c>
    </row>
    <row r="132" spans="1:8" x14ac:dyDescent="0.35">
      <c r="A132" s="489">
        <v>2</v>
      </c>
      <c r="B132" s="490" t="s">
        <v>1053</v>
      </c>
      <c r="C132" s="447">
        <v>8</v>
      </c>
      <c r="D132" s="447">
        <v>0.3</v>
      </c>
      <c r="E132" s="447">
        <v>1.2</v>
      </c>
      <c r="F132" s="447">
        <f>$C$11</f>
        <v>0.15</v>
      </c>
      <c r="G132" s="447">
        <f>0.5*D132*F132*E132*C132</f>
        <v>0.216</v>
      </c>
      <c r="H132" s="488">
        <f>(C132*0.5*D132*F132)+(C132+1)*E132*F132</f>
        <v>1.7999999999999998</v>
      </c>
    </row>
    <row r="133" spans="1:8" x14ac:dyDescent="0.35">
      <c r="A133" s="489">
        <v>3</v>
      </c>
      <c r="B133" s="490" t="s">
        <v>1054</v>
      </c>
      <c r="C133" s="447">
        <v>1</v>
      </c>
      <c r="D133" s="447">
        <v>4.4000000000000004</v>
      </c>
      <c r="E133" s="447">
        <v>1.5</v>
      </c>
      <c r="F133" s="447">
        <f>$C$11</f>
        <v>0.15</v>
      </c>
      <c r="G133" s="447">
        <f>C133*D133*E133*F133</f>
        <v>0.99</v>
      </c>
      <c r="H133" s="488">
        <f>C133*(D133*E133)</f>
        <v>6.6000000000000005</v>
      </c>
    </row>
    <row r="134" spans="1:8" ht="15" thickBot="1" x14ac:dyDescent="0.4">
      <c r="A134" s="489"/>
      <c r="B134" s="490"/>
      <c r="C134" s="447"/>
      <c r="D134" s="447"/>
      <c r="E134" s="447"/>
      <c r="F134" s="447"/>
      <c r="G134" s="447"/>
      <c r="H134" s="488"/>
    </row>
    <row r="135" spans="1:8" ht="15" thickBot="1" x14ac:dyDescent="0.4">
      <c r="A135" s="503"/>
      <c r="B135" s="504"/>
      <c r="C135" s="504"/>
      <c r="D135" s="504"/>
      <c r="E135" s="504"/>
      <c r="F135" s="505" t="s">
        <v>1062</v>
      </c>
      <c r="G135" s="506">
        <f>SUM(G119:G134)</f>
        <v>3.8288155082679873</v>
      </c>
      <c r="H135" s="506">
        <f>SUM(H119:H134)</f>
        <v>27.684478841155236</v>
      </c>
    </row>
    <row r="136" spans="1:8" x14ac:dyDescent="0.35">
      <c r="A136" s="443"/>
      <c r="B136" s="496"/>
      <c r="C136" s="472"/>
      <c r="D136" s="472"/>
      <c r="E136" s="472"/>
      <c r="F136" s="472"/>
      <c r="G136" s="472"/>
      <c r="H136" s="472"/>
    </row>
  </sheetData>
  <customSheetViews>
    <customSheetView guid="{BBDAE9F1-3FAA-4FA1-A931-BF3C82A38E11}" scale="90" topLeftCell="A2">
      <selection activeCell="G4" sqref="G4"/>
      <pageMargins left="0.7" right="0.7" top="0.75" bottom="0.75" header="0.3" footer="0.3"/>
    </customSheetView>
    <customSheetView guid="{9631A94D-44FB-4E6D-AA15-1CA5E0FDD530}" scale="90" topLeftCell="A33">
      <selection activeCell="C133" sqref="C133"/>
      <pageMargins left="0.7" right="0.7" top="0.75" bottom="0.75" header="0.3" footer="0.3"/>
    </customSheetView>
    <customSheetView guid="{05B31AF9-1963-454A-8EB5-CBE6E7E22E32}" scale="90" topLeftCell="A33">
      <selection activeCell="C133" sqref="C133"/>
      <pageMargins left="0.7" right="0.7" top="0.75" bottom="0.75" header="0.3" footer="0.3"/>
    </customSheetView>
    <customSheetView guid="{A34ED118-452E-495E-802C-676DA6A61918}" scale="90" topLeftCell="A33">
      <selection activeCell="C133" sqref="C13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Abstract</vt:lpstr>
      <vt:lpstr>RW Footing</vt:lpstr>
      <vt:lpstr>Retaining wall</vt:lpstr>
      <vt:lpstr>Footing</vt:lpstr>
      <vt:lpstr>Columns</vt:lpstr>
      <vt:lpstr>Beams</vt:lpstr>
      <vt:lpstr>Slabs</vt:lpstr>
      <vt:lpstr>Staircase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Jashwanth A</dc:creator>
  <cp:lastModifiedBy>Hemanth S</cp:lastModifiedBy>
  <dcterms:created xsi:type="dcterms:W3CDTF">2024-03-18T11:53:08Z</dcterms:created>
  <dcterms:modified xsi:type="dcterms:W3CDTF">2026-06-04T05:23:41Z</dcterms:modified>
</cp:coreProperties>
</file>